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J:\Hsffc\Data\Annual Report Formats &amp; Attachments\2016-17\"/>
    </mc:Choice>
  </mc:AlternateContent>
  <bookViews>
    <workbookView xWindow="0" yWindow="0" windowWidth="19200" windowHeight="8016"/>
  </bookViews>
  <sheets>
    <sheet name="FORM" sheetId="1" r:id="rId1"/>
    <sheet name="DATABASE" sheetId="2" state="hidden" r:id="rId2"/>
  </sheets>
  <definedNames>
    <definedName name="_xlnm.Print_Titles" localSheetId="0">FORM!$50:$50</definedName>
  </definedNames>
  <calcPr calcId="152511"/>
</workbook>
</file>

<file path=xl/calcChain.xml><?xml version="1.0" encoding="utf-8"?>
<calcChain xmlns="http://schemas.openxmlformats.org/spreadsheetml/2006/main">
  <c r="I204" i="1" l="1"/>
  <c r="B151" i="2" s="1"/>
  <c r="J220" i="1"/>
  <c r="B163" i="2" s="1"/>
  <c r="B1182" i="2" s="1"/>
  <c r="J235" i="1"/>
  <c r="B179" i="2" s="1"/>
  <c r="B1198" i="2" s="1"/>
  <c r="J259" i="1"/>
  <c r="B196" i="2" s="1"/>
  <c r="J274" i="1"/>
  <c r="B212" i="2" s="1"/>
  <c r="J289" i="1"/>
  <c r="B224" i="2" s="1"/>
  <c r="I314" i="1"/>
  <c r="B239" i="2" s="1"/>
  <c r="M323" i="1"/>
  <c r="B244" i="2" s="1"/>
  <c r="M329" i="1"/>
  <c r="B247" i="2" s="1"/>
  <c r="M334" i="1"/>
  <c r="B249" i="2" s="1"/>
  <c r="F367" i="1"/>
  <c r="B269" i="2" s="1"/>
  <c r="H367" i="1"/>
  <c r="B288" i="2" s="1"/>
  <c r="J367" i="1"/>
  <c r="L367" i="1"/>
  <c r="F389" i="1"/>
  <c r="B307" i="2" s="1"/>
  <c r="H389" i="1"/>
  <c r="B326" i="2" s="1"/>
  <c r="J389" i="1"/>
  <c r="L389" i="1"/>
  <c r="F423" i="1"/>
  <c r="B351" i="2" s="1"/>
  <c r="J423" i="1"/>
  <c r="B375" i="2" s="1"/>
  <c r="M581" i="1"/>
  <c r="M571" i="1"/>
  <c r="M558" i="1"/>
  <c r="M545" i="1"/>
  <c r="K545" i="1"/>
  <c r="M536" i="1"/>
  <c r="K536" i="1"/>
  <c r="B182" i="2"/>
  <c r="B184" i="2" s="1"/>
  <c r="B1203" i="2" s="1"/>
  <c r="B2" i="2"/>
  <c r="B1" i="2"/>
  <c r="B33" i="2"/>
  <c r="B32" i="2"/>
  <c r="B31" i="2"/>
  <c r="B30" i="2"/>
  <c r="B29" i="2"/>
  <c r="B28" i="2"/>
  <c r="B27" i="2"/>
  <c r="B26" i="2"/>
  <c r="B25" i="2"/>
  <c r="B24" i="2"/>
  <c r="BQ1191" i="2"/>
  <c r="BR1191" i="2" s="1"/>
  <c r="BQ1193" i="2"/>
  <c r="BQ1190" i="2"/>
  <c r="BQ1192" i="2"/>
  <c r="BQ1188" i="2" s="1"/>
  <c r="BQ1198" i="2" s="1"/>
  <c r="BP1193" i="2"/>
  <c r="BO1193" i="2"/>
  <c r="BN1193" i="2"/>
  <c r="BM1193" i="2"/>
  <c r="BL1193" i="2"/>
  <c r="BK1193" i="2"/>
  <c r="BJ1193" i="2"/>
  <c r="BI1193" i="2"/>
  <c r="BI1189" i="2" s="1"/>
  <c r="BH1193" i="2"/>
  <c r="BH1189" i="2" s="1"/>
  <c r="BG1193" i="2"/>
  <c r="BF1193" i="2"/>
  <c r="BE1193" i="2"/>
  <c r="BE1189" i="2" s="1"/>
  <c r="BD1193" i="2"/>
  <c r="BD1189" i="2" s="1"/>
  <c r="BC1193" i="2"/>
  <c r="BC1189" i="2" s="1"/>
  <c r="BB1193" i="2"/>
  <c r="BA1193" i="2"/>
  <c r="AZ1193" i="2"/>
  <c r="AY1193" i="2"/>
  <c r="AX1193" i="2"/>
  <c r="AX1189" i="2" s="1"/>
  <c r="AW1193" i="2"/>
  <c r="AV1193" i="2"/>
  <c r="AU1193" i="2"/>
  <c r="AU1189" i="2" s="1"/>
  <c r="AT1193" i="2"/>
  <c r="AT1189" i="2" s="1"/>
  <c r="AS1193" i="2"/>
  <c r="AR1193" i="2"/>
  <c r="AQ1193" i="2"/>
  <c r="AP1193" i="2"/>
  <c r="AO1193" i="2"/>
  <c r="AN1193" i="2"/>
  <c r="AM1193" i="2"/>
  <c r="AL1193" i="2"/>
  <c r="AK1193" i="2"/>
  <c r="AK1189" i="2" s="1"/>
  <c r="AJ1193" i="2"/>
  <c r="AJ1189" i="2"/>
  <c r="AI1193" i="2"/>
  <c r="AH1193" i="2"/>
  <c r="AG1193" i="2"/>
  <c r="AF1193" i="2"/>
  <c r="AE1193" i="2"/>
  <c r="AE1189" i="2" s="1"/>
  <c r="AD1193" i="2"/>
  <c r="AC1193" i="2"/>
  <c r="AB1193" i="2"/>
  <c r="AB1189" i="2" s="1"/>
  <c r="AA1193" i="2"/>
  <c r="AA1189" i="2" s="1"/>
  <c r="Z1193" i="2"/>
  <c r="Y1193" i="2"/>
  <c r="X1193" i="2"/>
  <c r="W1193" i="2"/>
  <c r="W1189" i="2" s="1"/>
  <c r="V1193" i="2"/>
  <c r="U1193" i="2"/>
  <c r="T1193" i="2"/>
  <c r="S1193" i="2"/>
  <c r="S1189" i="2" s="1"/>
  <c r="R1193" i="2"/>
  <c r="Q1193" i="2"/>
  <c r="P1193" i="2"/>
  <c r="O1193" i="2"/>
  <c r="N1193" i="2"/>
  <c r="M1193" i="2"/>
  <c r="M1189" i="2" s="1"/>
  <c r="L1193" i="2"/>
  <c r="L1189" i="2" s="1"/>
  <c r="K1193" i="2"/>
  <c r="J1193" i="2"/>
  <c r="I1193" i="2"/>
  <c r="I1189" i="2" s="1"/>
  <c r="H1193" i="2"/>
  <c r="G1193" i="2"/>
  <c r="F1193" i="2"/>
  <c r="E1193" i="2"/>
  <c r="D1160" i="2"/>
  <c r="C1193" i="2"/>
  <c r="B59" i="2"/>
  <c r="B70" i="2"/>
  <c r="BP1192" i="2"/>
  <c r="BO1192" i="2"/>
  <c r="BN1192" i="2"/>
  <c r="BM1192" i="2"/>
  <c r="BM1188" i="2" s="1"/>
  <c r="BL1192" i="2"/>
  <c r="BL1188" i="2"/>
  <c r="BK1192" i="2"/>
  <c r="BJ1192" i="2"/>
  <c r="BI1192" i="2"/>
  <c r="BI1188" i="2"/>
  <c r="BH1192" i="2"/>
  <c r="BH1188" i="2" s="1"/>
  <c r="BG1192" i="2"/>
  <c r="BF1192" i="2"/>
  <c r="BE1192" i="2"/>
  <c r="BD1192" i="2"/>
  <c r="BD1188" i="2" s="1"/>
  <c r="BC1192" i="2"/>
  <c r="BB1192" i="2"/>
  <c r="BA1192" i="2"/>
  <c r="BA1188" i="2" s="1"/>
  <c r="AZ1192" i="2"/>
  <c r="AZ1188" i="2" s="1"/>
  <c r="AY1192" i="2"/>
  <c r="AX1192" i="2"/>
  <c r="AX1188" i="2" s="1"/>
  <c r="AW1192" i="2"/>
  <c r="AV1192" i="2"/>
  <c r="AU1192" i="2"/>
  <c r="AU1188" i="2" s="1"/>
  <c r="AT1192" i="2"/>
  <c r="AT1188" i="2" s="1"/>
  <c r="AS1192" i="2"/>
  <c r="AR1192" i="2"/>
  <c r="AQ1192" i="2"/>
  <c r="AP1192" i="2"/>
  <c r="AO1192" i="2"/>
  <c r="AN1192" i="2"/>
  <c r="AM1192" i="2"/>
  <c r="AL1192" i="2"/>
  <c r="AK1192" i="2"/>
  <c r="AK1188" i="2" s="1"/>
  <c r="AJ1192" i="2"/>
  <c r="AJ1188" i="2"/>
  <c r="AI1192" i="2"/>
  <c r="AH1192" i="2"/>
  <c r="AG1192" i="2"/>
  <c r="AF1192" i="2"/>
  <c r="AE1192" i="2"/>
  <c r="AD1192" i="2"/>
  <c r="AC1192" i="2"/>
  <c r="AB1192" i="2"/>
  <c r="AB1188" i="2" s="1"/>
  <c r="AA1192" i="2"/>
  <c r="AA1188" i="2" s="1"/>
  <c r="Z1192" i="2"/>
  <c r="Y1192" i="2"/>
  <c r="X1192" i="2"/>
  <c r="W1192" i="2"/>
  <c r="W1188" i="2"/>
  <c r="V1192" i="2"/>
  <c r="U1192" i="2"/>
  <c r="T1192" i="2"/>
  <c r="S1192" i="2"/>
  <c r="S1188" i="2" s="1"/>
  <c r="R1192" i="2"/>
  <c r="Q1192" i="2"/>
  <c r="P1192" i="2"/>
  <c r="O1192" i="2"/>
  <c r="N1192" i="2"/>
  <c r="M1192" i="2"/>
  <c r="M1188" i="2" s="1"/>
  <c r="L1192" i="2"/>
  <c r="L1188" i="2"/>
  <c r="K1192" i="2"/>
  <c r="J1192" i="2"/>
  <c r="J1188" i="2"/>
  <c r="I1192" i="2"/>
  <c r="H1192" i="2"/>
  <c r="H1188" i="2" s="1"/>
  <c r="G1192" i="2"/>
  <c r="F1192" i="2"/>
  <c r="E1192" i="2"/>
  <c r="D1159" i="2"/>
  <c r="C1192" i="2"/>
  <c r="B54" i="2"/>
  <c r="B65" i="2"/>
  <c r="BP1191" i="2"/>
  <c r="BO1191" i="2"/>
  <c r="BO1189" i="2" s="1"/>
  <c r="BN1191" i="2"/>
  <c r="BM1191" i="2"/>
  <c r="BK1191" i="2"/>
  <c r="BJ1191" i="2"/>
  <c r="BG1191" i="2"/>
  <c r="BF1191" i="2"/>
  <c r="BB1191" i="2"/>
  <c r="BB1189" i="2" s="1"/>
  <c r="BA1191" i="2"/>
  <c r="AY1191" i="2"/>
  <c r="AW1191" i="2"/>
  <c r="AW1189" i="2"/>
  <c r="AV1191" i="2"/>
  <c r="AS1191" i="2"/>
  <c r="AS1189" i="2" s="1"/>
  <c r="AR1191" i="2"/>
  <c r="AQ1191" i="2"/>
  <c r="AQ1189" i="2" s="1"/>
  <c r="AP1191" i="2"/>
  <c r="AO1191" i="2"/>
  <c r="AO1189" i="2" s="1"/>
  <c r="AN1191" i="2"/>
  <c r="AM1191" i="2"/>
  <c r="AM1189" i="2" s="1"/>
  <c r="AL1191" i="2"/>
  <c r="AI1191" i="2"/>
  <c r="AH1191" i="2"/>
  <c r="AH1189" i="2" s="1"/>
  <c r="AG1191" i="2"/>
  <c r="AG1189" i="2" s="1"/>
  <c r="AF1191" i="2"/>
  <c r="AF1189" i="2" s="1"/>
  <c r="AE1191" i="2"/>
  <c r="AD1191" i="2"/>
  <c r="AD1189" i="2"/>
  <c r="AC1191" i="2"/>
  <c r="AC1189" i="2" s="1"/>
  <c r="Z1191" i="2"/>
  <c r="Y1191" i="2"/>
  <c r="Y1189" i="2" s="1"/>
  <c r="X1191" i="2"/>
  <c r="X1189" i="2" s="1"/>
  <c r="V1191" i="2"/>
  <c r="U1191" i="2"/>
  <c r="U1189" i="2" s="1"/>
  <c r="T1191" i="2"/>
  <c r="T1189" i="2" s="1"/>
  <c r="R1191" i="2"/>
  <c r="Q1191" i="2"/>
  <c r="P1191" i="2"/>
  <c r="P1189" i="2" s="1"/>
  <c r="O1191" i="2"/>
  <c r="N1191" i="2"/>
  <c r="N1189" i="2" s="1"/>
  <c r="K1191" i="2"/>
  <c r="K1189" i="2"/>
  <c r="G1191" i="2"/>
  <c r="F1191" i="2"/>
  <c r="E1191" i="2"/>
  <c r="D1158" i="2"/>
  <c r="D1156" i="2" s="1"/>
  <c r="C1191" i="2"/>
  <c r="B48" i="2"/>
  <c r="BP1190" i="2"/>
  <c r="BP1188" i="2" s="1"/>
  <c r="BO1190" i="2"/>
  <c r="BO1188" i="2"/>
  <c r="BN1190" i="2"/>
  <c r="BN1188" i="2" s="1"/>
  <c r="BM1190" i="2"/>
  <c r="BK1190" i="2"/>
  <c r="BK1188" i="2" s="1"/>
  <c r="BJ1190" i="2"/>
  <c r="BJ1188" i="2" s="1"/>
  <c r="BG1190" i="2"/>
  <c r="BF1190" i="2"/>
  <c r="BF1188" i="2"/>
  <c r="BB1190" i="2"/>
  <c r="BB1188" i="2" s="1"/>
  <c r="BA1190" i="2"/>
  <c r="AY1190" i="2"/>
  <c r="AY1188" i="2" s="1"/>
  <c r="AW1190" i="2"/>
  <c r="AW1188" i="2" s="1"/>
  <c r="AV1190" i="2"/>
  <c r="AV1188" i="2" s="1"/>
  <c r="AS1190" i="2"/>
  <c r="AS1188" i="2" s="1"/>
  <c r="AR1190" i="2"/>
  <c r="AR1188" i="2" s="1"/>
  <c r="AQ1190" i="2"/>
  <c r="AQ1188" i="2" s="1"/>
  <c r="AP1190" i="2"/>
  <c r="AP1188" i="2" s="1"/>
  <c r="AO1190" i="2"/>
  <c r="AO1188" i="2" s="1"/>
  <c r="AN1190" i="2"/>
  <c r="AN1188" i="2" s="1"/>
  <c r="AM1190" i="2"/>
  <c r="AM1188" i="2" s="1"/>
  <c r="AL1190" i="2"/>
  <c r="AL1188" i="2" s="1"/>
  <c r="AI1190" i="2"/>
  <c r="AH1190" i="2"/>
  <c r="AH1188" i="2" s="1"/>
  <c r="AG1190" i="2"/>
  <c r="AG1188" i="2" s="1"/>
  <c r="AF1190" i="2"/>
  <c r="AF1188" i="2" s="1"/>
  <c r="AE1190" i="2"/>
  <c r="AD1190" i="2"/>
  <c r="AD1188" i="2"/>
  <c r="AC1190" i="2"/>
  <c r="AC1188" i="2" s="1"/>
  <c r="Z1190" i="2"/>
  <c r="Z1188" i="2" s="1"/>
  <c r="Y1190" i="2"/>
  <c r="Y1188" i="2" s="1"/>
  <c r="X1190" i="2"/>
  <c r="X1188" i="2" s="1"/>
  <c r="V1190" i="2"/>
  <c r="V1188" i="2"/>
  <c r="U1190" i="2"/>
  <c r="T1190" i="2"/>
  <c r="R1190" i="2"/>
  <c r="R1188" i="2"/>
  <c r="Q1190" i="2"/>
  <c r="Q1188" i="2" s="1"/>
  <c r="P1190" i="2"/>
  <c r="P1188" i="2" s="1"/>
  <c r="O1190" i="2"/>
  <c r="N1190" i="2"/>
  <c r="N1188" i="2" s="1"/>
  <c r="K1190" i="2"/>
  <c r="K1188" i="2" s="1"/>
  <c r="G1190" i="2"/>
  <c r="G1188" i="2" s="1"/>
  <c r="F1190" i="2"/>
  <c r="F1188" i="2" s="1"/>
  <c r="E1190" i="2"/>
  <c r="E1188" i="2" s="1"/>
  <c r="D1157" i="2"/>
  <c r="D1155" i="2"/>
  <c r="C1190" i="2"/>
  <c r="C1188" i="2" s="1"/>
  <c r="B43" i="2"/>
  <c r="BP1189" i="2"/>
  <c r="BN1189" i="2"/>
  <c r="BL1189" i="2"/>
  <c r="BF1189" i="2"/>
  <c r="AZ1189" i="2"/>
  <c r="AV1189" i="2"/>
  <c r="AP1189" i="2"/>
  <c r="AN1189" i="2"/>
  <c r="AL1189" i="2"/>
  <c r="Z1189" i="2"/>
  <c r="J1189" i="2"/>
  <c r="H1189" i="2"/>
  <c r="BG1188" i="2"/>
  <c r="BE1188" i="2"/>
  <c r="BC1188" i="2"/>
  <c r="U1188" i="2"/>
  <c r="O1188" i="2"/>
  <c r="I1188" i="2"/>
  <c r="BQ1183" i="2"/>
  <c r="BP1183" i="2"/>
  <c r="BO1183" i="2"/>
  <c r="BN1183" i="2"/>
  <c r="BM1183" i="2"/>
  <c r="BL1183" i="2"/>
  <c r="BK1183" i="2"/>
  <c r="BJ1183" i="2"/>
  <c r="BI1183" i="2"/>
  <c r="BH1183" i="2"/>
  <c r="BG1183" i="2"/>
  <c r="BF1183" i="2"/>
  <c r="BE1183" i="2"/>
  <c r="BD1183" i="2"/>
  <c r="BC1183" i="2"/>
  <c r="BB1183" i="2"/>
  <c r="BA1183" i="2"/>
  <c r="AZ1183" i="2"/>
  <c r="AY1183" i="2"/>
  <c r="AX1183" i="2"/>
  <c r="AW1183" i="2"/>
  <c r="AV1183" i="2"/>
  <c r="AU1183" i="2"/>
  <c r="AT1183" i="2"/>
  <c r="AS1183" i="2"/>
  <c r="AR1183" i="2"/>
  <c r="AQ1183" i="2"/>
  <c r="AP1183" i="2"/>
  <c r="AO1183" i="2"/>
  <c r="AN1183" i="2"/>
  <c r="AM1183" i="2"/>
  <c r="AL1183" i="2"/>
  <c r="AK1183" i="2"/>
  <c r="AJ1183" i="2"/>
  <c r="AI1183" i="2"/>
  <c r="AH1183" i="2"/>
  <c r="AG1183" i="2"/>
  <c r="AF1183" i="2"/>
  <c r="AE1183" i="2"/>
  <c r="AD1183" i="2"/>
  <c r="AC1183" i="2"/>
  <c r="AB1183" i="2"/>
  <c r="AA1183" i="2"/>
  <c r="Z1183" i="2"/>
  <c r="Y1183" i="2"/>
  <c r="X1183" i="2"/>
  <c r="W1183" i="2"/>
  <c r="V1183" i="2"/>
  <c r="U1183" i="2"/>
  <c r="T1183" i="2"/>
  <c r="S1183" i="2"/>
  <c r="R1183" i="2"/>
  <c r="Q1183" i="2"/>
  <c r="P1183" i="2"/>
  <c r="O1183" i="2"/>
  <c r="N1183" i="2"/>
  <c r="M1183" i="2"/>
  <c r="L1183" i="2"/>
  <c r="K1183" i="2"/>
  <c r="J1183" i="2"/>
  <c r="I1183" i="2"/>
  <c r="H1183" i="2"/>
  <c r="G1183" i="2"/>
  <c r="F1183" i="2"/>
  <c r="E1183" i="2"/>
  <c r="D1150" i="2"/>
  <c r="C1183" i="2"/>
  <c r="B188" i="2"/>
  <c r="B1207" i="2" s="1"/>
  <c r="BQ1177" i="2"/>
  <c r="BQ1178" i="2"/>
  <c r="BQ1179" i="2"/>
  <c r="BP1177" i="2"/>
  <c r="BP1178" i="2"/>
  <c r="BP1179" i="2"/>
  <c r="BO1177" i="2"/>
  <c r="BO1178" i="2"/>
  <c r="BO1179" i="2"/>
  <c r="BN1177" i="2"/>
  <c r="BN1178" i="2"/>
  <c r="BN1179" i="2"/>
  <c r="BM1177" i="2"/>
  <c r="BM1181" i="2" s="1"/>
  <c r="BM1178" i="2"/>
  <c r="BM1179" i="2"/>
  <c r="BL1177" i="2"/>
  <c r="BL1181" i="2" s="1"/>
  <c r="BL1178" i="2"/>
  <c r="BL1179" i="2"/>
  <c r="BK1177" i="2"/>
  <c r="BK1178" i="2"/>
  <c r="BK1179" i="2"/>
  <c r="BJ1177" i="2"/>
  <c r="BJ1178" i="2"/>
  <c r="BJ1179" i="2"/>
  <c r="BI1177" i="2"/>
  <c r="BI1178" i="2"/>
  <c r="BI1179" i="2"/>
  <c r="BI1181" i="2" s="1"/>
  <c r="BH1177" i="2"/>
  <c r="BH1178" i="2"/>
  <c r="BH1179" i="2"/>
  <c r="BG1177" i="2"/>
  <c r="BG1178" i="2"/>
  <c r="BG1179" i="2"/>
  <c r="BF1177" i="2"/>
  <c r="BF1178" i="2"/>
  <c r="BF1179" i="2"/>
  <c r="BE1177" i="2"/>
  <c r="BE1181" i="2" s="1"/>
  <c r="BE1178" i="2"/>
  <c r="BE1179" i="2"/>
  <c r="BD1177" i="2"/>
  <c r="BD1181" i="2" s="1"/>
  <c r="BD1178" i="2"/>
  <c r="BD1179" i="2"/>
  <c r="BC1177" i="2"/>
  <c r="BC1178" i="2"/>
  <c r="BC1179" i="2"/>
  <c r="BB1177" i="2"/>
  <c r="BB1178" i="2"/>
  <c r="BB1179" i="2"/>
  <c r="BA1177" i="2"/>
  <c r="BA1178" i="2"/>
  <c r="BA1179" i="2"/>
  <c r="AZ1177" i="2"/>
  <c r="AZ1178" i="2"/>
  <c r="AZ1179" i="2"/>
  <c r="AY1177" i="2"/>
  <c r="AY1178" i="2"/>
  <c r="AY1179" i="2"/>
  <c r="AX1177" i="2"/>
  <c r="AX1178" i="2"/>
  <c r="AX1179" i="2"/>
  <c r="AW1177" i="2"/>
  <c r="AW1181" i="2" s="1"/>
  <c r="AW1178" i="2"/>
  <c r="AW1179" i="2"/>
  <c r="AV1177" i="2"/>
  <c r="AV1181" i="2" s="1"/>
  <c r="AV1178" i="2"/>
  <c r="AV1179" i="2"/>
  <c r="AU1177" i="2"/>
  <c r="AU1178" i="2"/>
  <c r="AU1179" i="2"/>
  <c r="AT1177" i="2"/>
  <c r="AT1178" i="2"/>
  <c r="AT1179" i="2"/>
  <c r="AS1177" i="2"/>
  <c r="AS1178" i="2"/>
  <c r="AS1179" i="2"/>
  <c r="AS1181" i="2" s="1"/>
  <c r="AR1177" i="2"/>
  <c r="AR1178" i="2"/>
  <c r="AR1179" i="2"/>
  <c r="AQ1177" i="2"/>
  <c r="AQ1178" i="2"/>
  <c r="AQ1179" i="2"/>
  <c r="AP1177" i="2"/>
  <c r="AP1178" i="2"/>
  <c r="AP1179" i="2"/>
  <c r="AO1177" i="2"/>
  <c r="AO1181" i="2" s="1"/>
  <c r="AO1178" i="2"/>
  <c r="AO1179" i="2"/>
  <c r="AN1177" i="2"/>
  <c r="AN1181" i="2" s="1"/>
  <c r="AN1178" i="2"/>
  <c r="AN1179" i="2"/>
  <c r="AM1177" i="2"/>
  <c r="AM1178" i="2"/>
  <c r="AM1179" i="2"/>
  <c r="AL1177" i="2"/>
  <c r="AL1178" i="2"/>
  <c r="AL1179" i="2"/>
  <c r="AK1177" i="2"/>
  <c r="AK1178" i="2"/>
  <c r="AK1179" i="2"/>
  <c r="AJ1177" i="2"/>
  <c r="AJ1178" i="2"/>
  <c r="AJ1179" i="2"/>
  <c r="AI1177" i="2"/>
  <c r="AI1178" i="2"/>
  <c r="AI1179" i="2"/>
  <c r="AH1177" i="2"/>
  <c r="AH1178" i="2"/>
  <c r="AH1179" i="2"/>
  <c r="AG1177" i="2"/>
  <c r="AG1181" i="2" s="1"/>
  <c r="AG1178" i="2"/>
  <c r="AG1179" i="2"/>
  <c r="AF1177" i="2"/>
  <c r="AF1181" i="2" s="1"/>
  <c r="AF1178" i="2"/>
  <c r="AF1179" i="2"/>
  <c r="AE1177" i="2"/>
  <c r="AE1178" i="2"/>
  <c r="AE1179" i="2"/>
  <c r="AD1177" i="2"/>
  <c r="AD1178" i="2"/>
  <c r="AD1179" i="2"/>
  <c r="AC1177" i="2"/>
  <c r="AC1178" i="2"/>
  <c r="AC1179" i="2"/>
  <c r="AC1181" i="2" s="1"/>
  <c r="AB1177" i="2"/>
  <c r="AB1178" i="2"/>
  <c r="AB1179" i="2"/>
  <c r="AA1177" i="2"/>
  <c r="AA1178" i="2"/>
  <c r="AA1179" i="2"/>
  <c r="Z1177" i="2"/>
  <c r="Z1178" i="2"/>
  <c r="Z1179" i="2"/>
  <c r="Y1177" i="2"/>
  <c r="Y1178" i="2"/>
  <c r="Y1179" i="2"/>
  <c r="X1177" i="2"/>
  <c r="X1178" i="2"/>
  <c r="X1179" i="2"/>
  <c r="W1177" i="2"/>
  <c r="W1178" i="2"/>
  <c r="W1179" i="2"/>
  <c r="V1177" i="2"/>
  <c r="V1178" i="2"/>
  <c r="V1179" i="2"/>
  <c r="U1177" i="2"/>
  <c r="U1181" i="2" s="1"/>
  <c r="U1178" i="2"/>
  <c r="U1179" i="2"/>
  <c r="T1177" i="2"/>
  <c r="T1178" i="2"/>
  <c r="T1179" i="2"/>
  <c r="S1177" i="2"/>
  <c r="S1178" i="2"/>
  <c r="S1179" i="2"/>
  <c r="R1177" i="2"/>
  <c r="R1178" i="2"/>
  <c r="R1179" i="2"/>
  <c r="Q1177" i="2"/>
  <c r="Q1178" i="2"/>
  <c r="Q1179" i="2"/>
  <c r="P1177" i="2"/>
  <c r="P1178" i="2"/>
  <c r="P1179" i="2"/>
  <c r="O1177" i="2"/>
  <c r="O1178" i="2"/>
  <c r="O1179" i="2"/>
  <c r="N1177" i="2"/>
  <c r="N1178" i="2"/>
  <c r="N1179" i="2"/>
  <c r="M1177" i="2"/>
  <c r="M1178" i="2"/>
  <c r="M1179" i="2"/>
  <c r="L1177" i="2"/>
  <c r="L1178" i="2"/>
  <c r="L1179" i="2"/>
  <c r="L1181" i="2" s="1"/>
  <c r="K1177" i="2"/>
  <c r="K1178" i="2"/>
  <c r="K1179" i="2"/>
  <c r="J1177" i="2"/>
  <c r="J1178" i="2"/>
  <c r="J1179" i="2"/>
  <c r="I1177" i="2"/>
  <c r="I1178" i="2"/>
  <c r="I1179" i="2"/>
  <c r="H1177" i="2"/>
  <c r="H1178" i="2"/>
  <c r="H1179" i="2"/>
  <c r="H1181" i="2" s="1"/>
  <c r="G1177" i="2"/>
  <c r="G1178" i="2"/>
  <c r="G1179" i="2"/>
  <c r="F1177" i="2"/>
  <c r="F1178" i="2"/>
  <c r="F1179" i="2"/>
  <c r="E1177" i="2"/>
  <c r="E1178" i="2"/>
  <c r="E1179" i="2"/>
  <c r="D1144" i="2"/>
  <c r="D1148" i="2" s="1"/>
  <c r="D1145" i="2"/>
  <c r="D1146" i="2"/>
  <c r="C1177" i="2"/>
  <c r="C1178" i="2"/>
  <c r="C1179" i="2"/>
  <c r="C1181" i="2" s="1"/>
  <c r="BQ1176" i="2"/>
  <c r="BP1176" i="2"/>
  <c r="BO1176" i="2"/>
  <c r="BN1176" i="2"/>
  <c r="BM1176" i="2"/>
  <c r="BL1176" i="2"/>
  <c r="BK1176" i="2"/>
  <c r="BJ1176" i="2"/>
  <c r="BI1176" i="2"/>
  <c r="BH1176" i="2"/>
  <c r="BG1176" i="2"/>
  <c r="BF1176" i="2"/>
  <c r="BE1176" i="2"/>
  <c r="BD1176" i="2"/>
  <c r="BC1176" i="2"/>
  <c r="BB1176" i="2"/>
  <c r="BA1176" i="2"/>
  <c r="AZ1176" i="2"/>
  <c r="AY1176" i="2"/>
  <c r="AX1176" i="2"/>
  <c r="AW1176" i="2"/>
  <c r="AV1176" i="2"/>
  <c r="AU1176" i="2"/>
  <c r="AT1176" i="2"/>
  <c r="AS1176" i="2"/>
  <c r="AR1176" i="2"/>
  <c r="AQ1176" i="2"/>
  <c r="AP1176" i="2"/>
  <c r="AO1176" i="2"/>
  <c r="AN1176" i="2"/>
  <c r="AM1176" i="2"/>
  <c r="AL1176" i="2"/>
  <c r="AK1176" i="2"/>
  <c r="AJ1176" i="2"/>
  <c r="AI1176" i="2"/>
  <c r="AH1176" i="2"/>
  <c r="AG1176" i="2"/>
  <c r="AF1176" i="2"/>
  <c r="AE1176" i="2"/>
  <c r="AD1176" i="2"/>
  <c r="AC1176" i="2"/>
  <c r="AB1176" i="2"/>
  <c r="AA1176" i="2"/>
  <c r="Z1176" i="2"/>
  <c r="Y1176" i="2"/>
  <c r="X1176" i="2"/>
  <c r="W1176" i="2"/>
  <c r="V1176" i="2"/>
  <c r="U1176" i="2"/>
  <c r="T1176" i="2"/>
  <c r="S1176" i="2"/>
  <c r="R1176" i="2"/>
  <c r="Q1176" i="2"/>
  <c r="P1176" i="2"/>
  <c r="O1176" i="2"/>
  <c r="N1176" i="2"/>
  <c r="M1176" i="2"/>
  <c r="L1176" i="2"/>
  <c r="K1176" i="2"/>
  <c r="J1176" i="2"/>
  <c r="I1176" i="2"/>
  <c r="H1176" i="2"/>
  <c r="G1176" i="2"/>
  <c r="F1176" i="2"/>
  <c r="E1176" i="2"/>
  <c r="D1143" i="2"/>
  <c r="C1176" i="2"/>
  <c r="B1200" i="2"/>
  <c r="BQ1175" i="2"/>
  <c r="BP1175" i="2"/>
  <c r="BO1175" i="2"/>
  <c r="BN1175" i="2"/>
  <c r="BM1175" i="2"/>
  <c r="BL1175" i="2"/>
  <c r="BK1175" i="2"/>
  <c r="BJ1175" i="2"/>
  <c r="BI1175" i="2"/>
  <c r="BH1175" i="2"/>
  <c r="BG1175" i="2"/>
  <c r="BF1175" i="2"/>
  <c r="BE1175" i="2"/>
  <c r="BD1175" i="2"/>
  <c r="BC1175" i="2"/>
  <c r="BB1175" i="2"/>
  <c r="BA1175" i="2"/>
  <c r="AZ1175" i="2"/>
  <c r="AY1175" i="2"/>
  <c r="AX1175" i="2"/>
  <c r="AW1175" i="2"/>
  <c r="AV1175" i="2"/>
  <c r="AU1175" i="2"/>
  <c r="AT1175" i="2"/>
  <c r="AS1175" i="2"/>
  <c r="AR1175" i="2"/>
  <c r="AQ1175" i="2"/>
  <c r="AP1175" i="2"/>
  <c r="AO1175" i="2"/>
  <c r="AN1175" i="2"/>
  <c r="AM1175" i="2"/>
  <c r="AL1175" i="2"/>
  <c r="AK1175" i="2"/>
  <c r="AJ1175" i="2"/>
  <c r="AI1175" i="2"/>
  <c r="AH1175" i="2"/>
  <c r="AG1175" i="2"/>
  <c r="AF1175" i="2"/>
  <c r="AE1175" i="2"/>
  <c r="AD1175" i="2"/>
  <c r="AC1175" i="2"/>
  <c r="AB1175" i="2"/>
  <c r="AA1175" i="2"/>
  <c r="Z1175" i="2"/>
  <c r="Y1175" i="2"/>
  <c r="X1175" i="2"/>
  <c r="W1175" i="2"/>
  <c r="V1175" i="2"/>
  <c r="U1175" i="2"/>
  <c r="T1175" i="2"/>
  <c r="S1175" i="2"/>
  <c r="R1175" i="2"/>
  <c r="Q1175" i="2"/>
  <c r="P1175" i="2"/>
  <c r="O1175" i="2"/>
  <c r="N1175" i="2"/>
  <c r="M1175" i="2"/>
  <c r="L1175" i="2"/>
  <c r="K1175" i="2"/>
  <c r="J1175" i="2"/>
  <c r="I1175" i="2"/>
  <c r="H1175" i="2"/>
  <c r="G1175" i="2"/>
  <c r="F1175" i="2"/>
  <c r="E1175" i="2"/>
  <c r="D1142" i="2"/>
  <c r="C1175" i="2"/>
  <c r="BQ1174" i="2"/>
  <c r="BP1174" i="2"/>
  <c r="BO1174" i="2"/>
  <c r="BN1174" i="2"/>
  <c r="BM1174" i="2"/>
  <c r="BL1174" i="2"/>
  <c r="BK1174" i="2"/>
  <c r="BJ1174" i="2"/>
  <c r="BI1174" i="2"/>
  <c r="BH1174" i="2"/>
  <c r="BG1174" i="2"/>
  <c r="BF1174" i="2"/>
  <c r="BE1174" i="2"/>
  <c r="BD1174" i="2"/>
  <c r="BC1174" i="2"/>
  <c r="BB1174" i="2"/>
  <c r="BA1174" i="2"/>
  <c r="AZ1174" i="2"/>
  <c r="AY1174" i="2"/>
  <c r="AX1174" i="2"/>
  <c r="AW1174" i="2"/>
  <c r="AV1174" i="2"/>
  <c r="AU1174" i="2"/>
  <c r="AT1174" i="2"/>
  <c r="AS1174" i="2"/>
  <c r="AR1174" i="2"/>
  <c r="AQ1174" i="2"/>
  <c r="AP1174" i="2"/>
  <c r="AO1174" i="2"/>
  <c r="AN1174" i="2"/>
  <c r="AM1174" i="2"/>
  <c r="AL1174" i="2"/>
  <c r="AK1174" i="2"/>
  <c r="AJ1174" i="2"/>
  <c r="AI1174" i="2"/>
  <c r="AH1174" i="2"/>
  <c r="AG1174" i="2"/>
  <c r="AF1174" i="2"/>
  <c r="AE1174" i="2"/>
  <c r="AD1174" i="2"/>
  <c r="AC1174" i="2"/>
  <c r="AB1174" i="2"/>
  <c r="AA1174" i="2"/>
  <c r="Z1174" i="2"/>
  <c r="Y1174" i="2"/>
  <c r="X1174" i="2"/>
  <c r="W1174" i="2"/>
  <c r="V1174" i="2"/>
  <c r="U1174" i="2"/>
  <c r="T1174" i="2"/>
  <c r="S1174" i="2"/>
  <c r="R1174" i="2"/>
  <c r="Q1174" i="2"/>
  <c r="P1174" i="2"/>
  <c r="O1174" i="2"/>
  <c r="N1174" i="2"/>
  <c r="M1174" i="2"/>
  <c r="L1174" i="2"/>
  <c r="K1174" i="2"/>
  <c r="J1174" i="2"/>
  <c r="I1174" i="2"/>
  <c r="H1174" i="2"/>
  <c r="G1174" i="2"/>
  <c r="F1174" i="2"/>
  <c r="E1174" i="2"/>
  <c r="D1141" i="2"/>
  <c r="C1174" i="2"/>
  <c r="BQ1173" i="2"/>
  <c r="BP1173" i="2"/>
  <c r="BO1173" i="2"/>
  <c r="BN1173" i="2"/>
  <c r="BM1173" i="2"/>
  <c r="BL1173" i="2"/>
  <c r="BK1173" i="2"/>
  <c r="BJ1173" i="2"/>
  <c r="BI1173" i="2"/>
  <c r="BH1173" i="2"/>
  <c r="BG1173" i="2"/>
  <c r="BF1173" i="2"/>
  <c r="BE1173" i="2"/>
  <c r="BD1173" i="2"/>
  <c r="BC1173" i="2"/>
  <c r="BB1173" i="2"/>
  <c r="BA1173" i="2"/>
  <c r="AZ1173" i="2"/>
  <c r="AY1173" i="2"/>
  <c r="AX1173" i="2"/>
  <c r="AW1173" i="2"/>
  <c r="AV1173" i="2"/>
  <c r="AU1173" i="2"/>
  <c r="AT1173" i="2"/>
  <c r="AS1173" i="2"/>
  <c r="AR1173" i="2"/>
  <c r="AQ1173" i="2"/>
  <c r="AP1173" i="2"/>
  <c r="AO1173" i="2"/>
  <c r="AN1173" i="2"/>
  <c r="AM1173" i="2"/>
  <c r="AL1173" i="2"/>
  <c r="AK1173" i="2"/>
  <c r="AJ1173" i="2"/>
  <c r="AI1173" i="2"/>
  <c r="AH1173" i="2"/>
  <c r="AG1173" i="2"/>
  <c r="AF1173" i="2"/>
  <c r="AE1173" i="2"/>
  <c r="AD1173" i="2"/>
  <c r="AC1173" i="2"/>
  <c r="AB1173" i="2"/>
  <c r="AA1173" i="2"/>
  <c r="Z1173" i="2"/>
  <c r="Y1173" i="2"/>
  <c r="X1173" i="2"/>
  <c r="W1173" i="2"/>
  <c r="V1173" i="2"/>
  <c r="U1173" i="2"/>
  <c r="T1173" i="2"/>
  <c r="S1173" i="2"/>
  <c r="R1173" i="2"/>
  <c r="Q1173" i="2"/>
  <c r="P1173" i="2"/>
  <c r="O1173" i="2"/>
  <c r="N1173" i="2"/>
  <c r="M1173" i="2"/>
  <c r="L1173" i="2"/>
  <c r="K1173" i="2"/>
  <c r="J1173" i="2"/>
  <c r="I1173" i="2"/>
  <c r="H1173" i="2"/>
  <c r="G1173" i="2"/>
  <c r="F1173" i="2"/>
  <c r="E1173" i="2"/>
  <c r="D1140" i="2"/>
  <c r="C1173" i="2"/>
  <c r="B178" i="2"/>
  <c r="B1197" i="2" s="1"/>
  <c r="BQ1172" i="2"/>
  <c r="BP1172" i="2"/>
  <c r="BO1172" i="2"/>
  <c r="BN1172" i="2"/>
  <c r="BM1172" i="2"/>
  <c r="BL1172" i="2"/>
  <c r="BK1172" i="2"/>
  <c r="BJ1172" i="2"/>
  <c r="BI1172" i="2"/>
  <c r="BH1172" i="2"/>
  <c r="BG1172" i="2"/>
  <c r="BF1172" i="2"/>
  <c r="BE1172" i="2"/>
  <c r="BD1172" i="2"/>
  <c r="BC1172" i="2"/>
  <c r="BB1172" i="2"/>
  <c r="BA1172" i="2"/>
  <c r="AZ1172" i="2"/>
  <c r="AY1172" i="2"/>
  <c r="AX1172" i="2"/>
  <c r="AW1172" i="2"/>
  <c r="AV1172" i="2"/>
  <c r="AU1172" i="2"/>
  <c r="AT1172" i="2"/>
  <c r="AS1172" i="2"/>
  <c r="AR1172" i="2"/>
  <c r="AQ1172" i="2"/>
  <c r="AP1172" i="2"/>
  <c r="AO1172" i="2"/>
  <c r="AN1172" i="2"/>
  <c r="AM1172" i="2"/>
  <c r="AL1172" i="2"/>
  <c r="AK1172" i="2"/>
  <c r="AJ1172" i="2"/>
  <c r="AI1172" i="2"/>
  <c r="AH1172" i="2"/>
  <c r="AG1172" i="2"/>
  <c r="AF1172" i="2"/>
  <c r="AE1172" i="2"/>
  <c r="AD1172" i="2"/>
  <c r="AC1172" i="2"/>
  <c r="AB1172" i="2"/>
  <c r="AA1172" i="2"/>
  <c r="Z1172" i="2"/>
  <c r="Y1172" i="2"/>
  <c r="X1172" i="2"/>
  <c r="W1172" i="2"/>
  <c r="V1172" i="2"/>
  <c r="U1172" i="2"/>
  <c r="T1172" i="2"/>
  <c r="S1172" i="2"/>
  <c r="R1172" i="2"/>
  <c r="Q1172" i="2"/>
  <c r="P1172" i="2"/>
  <c r="O1172" i="2"/>
  <c r="N1172" i="2"/>
  <c r="M1172" i="2"/>
  <c r="L1172" i="2"/>
  <c r="K1172" i="2"/>
  <c r="J1172" i="2"/>
  <c r="I1172" i="2"/>
  <c r="H1172" i="2"/>
  <c r="G1172" i="2"/>
  <c r="F1172" i="2"/>
  <c r="E1172" i="2"/>
  <c r="D1139" i="2"/>
  <c r="C1172" i="2"/>
  <c r="B177" i="2"/>
  <c r="B1196" i="2" s="1"/>
  <c r="BQ1171" i="2"/>
  <c r="BP1171" i="2"/>
  <c r="BO1171" i="2"/>
  <c r="BN1171" i="2"/>
  <c r="BM1171" i="2"/>
  <c r="BL1171" i="2"/>
  <c r="BK1171" i="2"/>
  <c r="BJ1171" i="2"/>
  <c r="BI1171" i="2"/>
  <c r="BH1171" i="2"/>
  <c r="BG1171" i="2"/>
  <c r="BF1171" i="2"/>
  <c r="BE1171" i="2"/>
  <c r="BD1171" i="2"/>
  <c r="BC1171" i="2"/>
  <c r="BB1171" i="2"/>
  <c r="BA1171" i="2"/>
  <c r="AZ1171" i="2"/>
  <c r="AY1171" i="2"/>
  <c r="AX1171" i="2"/>
  <c r="AW1171" i="2"/>
  <c r="AV1171" i="2"/>
  <c r="AU1171" i="2"/>
  <c r="AT1171" i="2"/>
  <c r="AS1171" i="2"/>
  <c r="AR1171" i="2"/>
  <c r="AQ1171" i="2"/>
  <c r="AP1171" i="2"/>
  <c r="AO1171" i="2"/>
  <c r="AN1171" i="2"/>
  <c r="AM1171" i="2"/>
  <c r="AL1171" i="2"/>
  <c r="AK1171" i="2"/>
  <c r="AJ1171" i="2"/>
  <c r="AI1171" i="2"/>
  <c r="AH1171" i="2"/>
  <c r="AG1171" i="2"/>
  <c r="AF1171" i="2"/>
  <c r="AE1171" i="2"/>
  <c r="AD1171" i="2"/>
  <c r="AC1171" i="2"/>
  <c r="AB1171" i="2"/>
  <c r="AA1171" i="2"/>
  <c r="Z1171" i="2"/>
  <c r="Y1171" i="2"/>
  <c r="X1171" i="2"/>
  <c r="W1171" i="2"/>
  <c r="V1171" i="2"/>
  <c r="U1171" i="2"/>
  <c r="T1171" i="2"/>
  <c r="S1171" i="2"/>
  <c r="R1171" i="2"/>
  <c r="Q1171" i="2"/>
  <c r="P1171" i="2"/>
  <c r="O1171" i="2"/>
  <c r="N1171" i="2"/>
  <c r="M1171" i="2"/>
  <c r="L1171" i="2"/>
  <c r="K1171" i="2"/>
  <c r="J1171" i="2"/>
  <c r="I1171" i="2"/>
  <c r="H1171" i="2"/>
  <c r="G1171" i="2"/>
  <c r="F1171" i="2"/>
  <c r="E1171" i="2"/>
  <c r="D1138" i="2"/>
  <c r="C1171" i="2"/>
  <c r="B176" i="2"/>
  <c r="B1195" i="2" s="1"/>
  <c r="BQ1170" i="2"/>
  <c r="BP1170" i="2"/>
  <c r="BO1170" i="2"/>
  <c r="BN1170" i="2"/>
  <c r="BM1170" i="2"/>
  <c r="BL1170" i="2"/>
  <c r="BK1170" i="2"/>
  <c r="BJ1170" i="2"/>
  <c r="BI1170" i="2"/>
  <c r="BH1170" i="2"/>
  <c r="BG1170" i="2"/>
  <c r="BF1170" i="2"/>
  <c r="BE1170" i="2"/>
  <c r="BD1170" i="2"/>
  <c r="BC1170" i="2"/>
  <c r="BB1170" i="2"/>
  <c r="BA1170" i="2"/>
  <c r="AZ1170" i="2"/>
  <c r="AY1170" i="2"/>
  <c r="AX1170" i="2"/>
  <c r="AW1170" i="2"/>
  <c r="AV1170" i="2"/>
  <c r="AU1170" i="2"/>
  <c r="AT1170" i="2"/>
  <c r="AS1170" i="2"/>
  <c r="AR1170" i="2"/>
  <c r="AQ1170" i="2"/>
  <c r="AP1170" i="2"/>
  <c r="AO1170" i="2"/>
  <c r="AN1170" i="2"/>
  <c r="AM1170" i="2"/>
  <c r="AL1170" i="2"/>
  <c r="AK1170" i="2"/>
  <c r="AJ1170" i="2"/>
  <c r="AI1170" i="2"/>
  <c r="AH1170" i="2"/>
  <c r="AG1170" i="2"/>
  <c r="AF1170" i="2"/>
  <c r="AE1170" i="2"/>
  <c r="AD1170" i="2"/>
  <c r="AC1170" i="2"/>
  <c r="AB1170" i="2"/>
  <c r="AA1170" i="2"/>
  <c r="Z1170" i="2"/>
  <c r="Y1170" i="2"/>
  <c r="X1170" i="2"/>
  <c r="W1170" i="2"/>
  <c r="V1170" i="2"/>
  <c r="U1170" i="2"/>
  <c r="T1170" i="2"/>
  <c r="S1170" i="2"/>
  <c r="R1170" i="2"/>
  <c r="Q1170" i="2"/>
  <c r="P1170" i="2"/>
  <c r="O1170" i="2"/>
  <c r="N1170" i="2"/>
  <c r="M1170" i="2"/>
  <c r="L1170" i="2"/>
  <c r="K1170" i="2"/>
  <c r="J1170" i="2"/>
  <c r="I1170" i="2"/>
  <c r="H1170" i="2"/>
  <c r="G1170" i="2"/>
  <c r="F1170" i="2"/>
  <c r="E1170" i="2"/>
  <c r="D1137" i="2"/>
  <c r="C1170" i="2"/>
  <c r="B175" i="2"/>
  <c r="B1194" i="2" s="1"/>
  <c r="BQ1169" i="2"/>
  <c r="BP1169" i="2"/>
  <c r="BO1169" i="2"/>
  <c r="BN1169" i="2"/>
  <c r="BM1169" i="2"/>
  <c r="BL1169" i="2"/>
  <c r="BK1169" i="2"/>
  <c r="BJ1169" i="2"/>
  <c r="BI1169" i="2"/>
  <c r="BH1169" i="2"/>
  <c r="BG1169" i="2"/>
  <c r="BF1169" i="2"/>
  <c r="BE1169" i="2"/>
  <c r="BD1169" i="2"/>
  <c r="BC1169" i="2"/>
  <c r="BB1169" i="2"/>
  <c r="BA1169" i="2"/>
  <c r="AZ1169" i="2"/>
  <c r="AY1169" i="2"/>
  <c r="AX1169" i="2"/>
  <c r="AW1169" i="2"/>
  <c r="AV1169" i="2"/>
  <c r="AU1169" i="2"/>
  <c r="AT1169" i="2"/>
  <c r="AS1169" i="2"/>
  <c r="AR1169" i="2"/>
  <c r="AQ1169" i="2"/>
  <c r="AP1169" i="2"/>
  <c r="AO1169" i="2"/>
  <c r="AN1169" i="2"/>
  <c r="AM1169" i="2"/>
  <c r="AL1169" i="2"/>
  <c r="AK1169" i="2"/>
  <c r="AJ1169" i="2"/>
  <c r="AI1169" i="2"/>
  <c r="AH1169" i="2"/>
  <c r="AG1169" i="2"/>
  <c r="AF1169" i="2"/>
  <c r="AE1169" i="2"/>
  <c r="AD1169" i="2"/>
  <c r="AC1169" i="2"/>
  <c r="AB1169" i="2"/>
  <c r="AA1169" i="2"/>
  <c r="Z1169" i="2"/>
  <c r="Y1169" i="2"/>
  <c r="X1169" i="2"/>
  <c r="W1169" i="2"/>
  <c r="V1169" i="2"/>
  <c r="U1169" i="2"/>
  <c r="T1169" i="2"/>
  <c r="S1169" i="2"/>
  <c r="R1169" i="2"/>
  <c r="Q1169" i="2"/>
  <c r="P1169" i="2"/>
  <c r="O1169" i="2"/>
  <c r="N1169" i="2"/>
  <c r="M1169" i="2"/>
  <c r="L1169" i="2"/>
  <c r="K1169" i="2"/>
  <c r="J1169" i="2"/>
  <c r="I1169" i="2"/>
  <c r="H1169" i="2"/>
  <c r="G1169" i="2"/>
  <c r="F1169" i="2"/>
  <c r="E1169" i="2"/>
  <c r="D1136" i="2"/>
  <c r="C1169" i="2"/>
  <c r="B174" i="2"/>
  <c r="B1193" i="2" s="1"/>
  <c r="BQ1168" i="2"/>
  <c r="BP1168" i="2"/>
  <c r="BO1168" i="2"/>
  <c r="BN1168" i="2"/>
  <c r="BM1168" i="2"/>
  <c r="BL1168" i="2"/>
  <c r="BK1168" i="2"/>
  <c r="BJ1168" i="2"/>
  <c r="BI1168" i="2"/>
  <c r="BH1168" i="2"/>
  <c r="BG1168" i="2"/>
  <c r="BF1168" i="2"/>
  <c r="BE1168" i="2"/>
  <c r="BD1168" i="2"/>
  <c r="BC1168" i="2"/>
  <c r="BB1168" i="2"/>
  <c r="BA1168" i="2"/>
  <c r="AZ1168" i="2"/>
  <c r="AY1168" i="2"/>
  <c r="AX1168" i="2"/>
  <c r="AW1168" i="2"/>
  <c r="AV1168" i="2"/>
  <c r="AU1168" i="2"/>
  <c r="AT1168" i="2"/>
  <c r="AS1168" i="2"/>
  <c r="AR1168" i="2"/>
  <c r="AQ1168" i="2"/>
  <c r="AP1168" i="2"/>
  <c r="AO1168" i="2"/>
  <c r="AN1168" i="2"/>
  <c r="AM1168" i="2"/>
  <c r="AL1168" i="2"/>
  <c r="AK1168" i="2"/>
  <c r="AJ1168" i="2"/>
  <c r="AI1168" i="2"/>
  <c r="AH1168" i="2"/>
  <c r="AG1168" i="2"/>
  <c r="AF1168" i="2"/>
  <c r="AE1168" i="2"/>
  <c r="AD1168" i="2"/>
  <c r="AC1168" i="2"/>
  <c r="AB1168" i="2"/>
  <c r="AA1168" i="2"/>
  <c r="Z1168" i="2"/>
  <c r="Y1168" i="2"/>
  <c r="X1168" i="2"/>
  <c r="W1168" i="2"/>
  <c r="V1168" i="2"/>
  <c r="U1168" i="2"/>
  <c r="T1168" i="2"/>
  <c r="S1168" i="2"/>
  <c r="R1168" i="2"/>
  <c r="Q1168" i="2"/>
  <c r="P1168" i="2"/>
  <c r="O1168" i="2"/>
  <c r="N1168" i="2"/>
  <c r="M1168" i="2"/>
  <c r="L1168" i="2"/>
  <c r="K1168" i="2"/>
  <c r="J1168" i="2"/>
  <c r="I1168" i="2"/>
  <c r="H1168" i="2"/>
  <c r="G1168" i="2"/>
  <c r="F1168" i="2"/>
  <c r="E1168" i="2"/>
  <c r="D1135" i="2"/>
  <c r="C1168" i="2"/>
  <c r="B173" i="2"/>
  <c r="B1192" i="2" s="1"/>
  <c r="BQ1167" i="2"/>
  <c r="BP1167" i="2"/>
  <c r="BO1167" i="2"/>
  <c r="BN1167" i="2"/>
  <c r="BM1167" i="2"/>
  <c r="BL1167" i="2"/>
  <c r="BK1167" i="2"/>
  <c r="BJ1167" i="2"/>
  <c r="BI1167" i="2"/>
  <c r="BH1167" i="2"/>
  <c r="BG1167" i="2"/>
  <c r="BF1167" i="2"/>
  <c r="BE1167" i="2"/>
  <c r="BD1167" i="2"/>
  <c r="BC1167" i="2"/>
  <c r="BB1167" i="2"/>
  <c r="BA1167" i="2"/>
  <c r="AZ1167" i="2"/>
  <c r="AY1167" i="2"/>
  <c r="AX1167" i="2"/>
  <c r="AW1167" i="2"/>
  <c r="AV1167" i="2"/>
  <c r="AU1167" i="2"/>
  <c r="AT1167" i="2"/>
  <c r="AS1167" i="2"/>
  <c r="AR1167" i="2"/>
  <c r="AQ1167" i="2"/>
  <c r="AP1167" i="2"/>
  <c r="AO1167" i="2"/>
  <c r="AN1167" i="2"/>
  <c r="AM1167" i="2"/>
  <c r="AL1167" i="2"/>
  <c r="AK1167" i="2"/>
  <c r="AJ1167" i="2"/>
  <c r="AI1167" i="2"/>
  <c r="AH1167" i="2"/>
  <c r="AG1167" i="2"/>
  <c r="AF1167" i="2"/>
  <c r="AE1167" i="2"/>
  <c r="AD1167" i="2"/>
  <c r="AC1167" i="2"/>
  <c r="AB1167" i="2"/>
  <c r="AA1167" i="2"/>
  <c r="Z1167" i="2"/>
  <c r="Y1167" i="2"/>
  <c r="X1167" i="2"/>
  <c r="W1167" i="2"/>
  <c r="V1167" i="2"/>
  <c r="U1167" i="2"/>
  <c r="T1167" i="2"/>
  <c r="S1167" i="2"/>
  <c r="R1167" i="2"/>
  <c r="Q1167" i="2"/>
  <c r="P1167" i="2"/>
  <c r="O1167" i="2"/>
  <c r="N1167" i="2"/>
  <c r="M1167" i="2"/>
  <c r="L1167" i="2"/>
  <c r="K1167" i="2"/>
  <c r="J1167" i="2"/>
  <c r="I1167" i="2"/>
  <c r="H1167" i="2"/>
  <c r="G1167" i="2"/>
  <c r="F1167" i="2"/>
  <c r="E1167" i="2"/>
  <c r="D1134" i="2"/>
  <c r="C1167" i="2"/>
  <c r="B172" i="2"/>
  <c r="B1191" i="2" s="1"/>
  <c r="BQ1159" i="2"/>
  <c r="BQ1160" i="2"/>
  <c r="BQ1163" i="2" s="1"/>
  <c r="BQ1161" i="2"/>
  <c r="BP1161" i="2"/>
  <c r="BO1161" i="2"/>
  <c r="BN1161" i="2"/>
  <c r="BM1161" i="2"/>
  <c r="BL1161" i="2"/>
  <c r="BK1161" i="2"/>
  <c r="BJ1161" i="2"/>
  <c r="BI1161" i="2"/>
  <c r="BH1161" i="2"/>
  <c r="BG1161" i="2"/>
  <c r="BF1161" i="2"/>
  <c r="BE1161" i="2"/>
  <c r="BD1161" i="2"/>
  <c r="BC1161" i="2"/>
  <c r="BB1161" i="2"/>
  <c r="BA1161" i="2"/>
  <c r="AZ1161" i="2"/>
  <c r="AY1161" i="2"/>
  <c r="AX1161" i="2"/>
  <c r="AW1161" i="2"/>
  <c r="AV1161" i="2"/>
  <c r="AU1161" i="2"/>
  <c r="AT1161" i="2"/>
  <c r="AS1161" i="2"/>
  <c r="AR1161" i="2"/>
  <c r="AQ1161" i="2"/>
  <c r="AP1161" i="2"/>
  <c r="AO1161" i="2"/>
  <c r="AN1161" i="2"/>
  <c r="AM1161" i="2"/>
  <c r="AL1161" i="2"/>
  <c r="AK1161" i="2"/>
  <c r="AJ1161" i="2"/>
  <c r="AI1161" i="2"/>
  <c r="AH1161" i="2"/>
  <c r="AG1161" i="2"/>
  <c r="AF1161" i="2"/>
  <c r="AE1161" i="2"/>
  <c r="AD1161" i="2"/>
  <c r="AC1161" i="2"/>
  <c r="AB1161" i="2"/>
  <c r="AA1161" i="2"/>
  <c r="Z1161" i="2"/>
  <c r="Y1161" i="2"/>
  <c r="X1161" i="2"/>
  <c r="W1161" i="2"/>
  <c r="V1161" i="2"/>
  <c r="U1161" i="2"/>
  <c r="T1161" i="2"/>
  <c r="S1161" i="2"/>
  <c r="R1161" i="2"/>
  <c r="Q1161" i="2"/>
  <c r="P1161" i="2"/>
  <c r="O1161" i="2"/>
  <c r="N1161" i="2"/>
  <c r="M1161" i="2"/>
  <c r="L1161" i="2"/>
  <c r="K1161" i="2"/>
  <c r="J1161" i="2"/>
  <c r="I1161" i="2"/>
  <c r="H1161" i="2"/>
  <c r="G1161" i="2"/>
  <c r="F1161" i="2"/>
  <c r="E1161" i="2"/>
  <c r="D1128" i="2"/>
  <c r="C1161" i="2"/>
  <c r="B166" i="2"/>
  <c r="B1185" i="2" s="1"/>
  <c r="BP1160" i="2"/>
  <c r="BO1160" i="2"/>
  <c r="BN1160" i="2"/>
  <c r="BM1160" i="2"/>
  <c r="BL1160" i="2"/>
  <c r="BK1160" i="2"/>
  <c r="BJ1160" i="2"/>
  <c r="BI1160" i="2"/>
  <c r="BH1160" i="2"/>
  <c r="BG1160" i="2"/>
  <c r="BF1160" i="2"/>
  <c r="BE1160" i="2"/>
  <c r="BD1160" i="2"/>
  <c r="BC1160" i="2"/>
  <c r="BB1160" i="2"/>
  <c r="BA1160" i="2"/>
  <c r="AZ1160" i="2"/>
  <c r="AY1160" i="2"/>
  <c r="AX1160" i="2"/>
  <c r="AW1160" i="2"/>
  <c r="AV1160" i="2"/>
  <c r="AU1160" i="2"/>
  <c r="AT1160" i="2"/>
  <c r="AS1160" i="2"/>
  <c r="AR1160" i="2"/>
  <c r="AQ1160" i="2"/>
  <c r="AP1160" i="2"/>
  <c r="AO1160" i="2"/>
  <c r="AN1160" i="2"/>
  <c r="AM1160" i="2"/>
  <c r="AL1160" i="2"/>
  <c r="AK1160" i="2"/>
  <c r="AJ1160" i="2"/>
  <c r="AI1160" i="2"/>
  <c r="AH1160" i="2"/>
  <c r="AG1160" i="2"/>
  <c r="AF1160" i="2"/>
  <c r="AE1160" i="2"/>
  <c r="AD1160" i="2"/>
  <c r="AC1160" i="2"/>
  <c r="AB1160" i="2"/>
  <c r="AA1160" i="2"/>
  <c r="Z1160" i="2"/>
  <c r="Y1160" i="2"/>
  <c r="X1160" i="2"/>
  <c r="W1160" i="2"/>
  <c r="V1160" i="2"/>
  <c r="U1160" i="2"/>
  <c r="T1160" i="2"/>
  <c r="S1160" i="2"/>
  <c r="R1160" i="2"/>
  <c r="Q1160" i="2"/>
  <c r="P1160" i="2"/>
  <c r="O1160" i="2"/>
  <c r="N1160" i="2"/>
  <c r="M1160" i="2"/>
  <c r="L1160" i="2"/>
  <c r="K1160" i="2"/>
  <c r="J1160" i="2"/>
  <c r="I1160" i="2"/>
  <c r="H1160" i="2"/>
  <c r="G1160" i="2"/>
  <c r="F1160" i="2"/>
  <c r="E1160" i="2"/>
  <c r="D1127" i="2"/>
  <c r="C1160" i="2"/>
  <c r="B1184" i="2"/>
  <c r="BP1159" i="2"/>
  <c r="BO1159" i="2"/>
  <c r="BN1159" i="2"/>
  <c r="BM1159" i="2"/>
  <c r="BL1159" i="2"/>
  <c r="BK1159" i="2"/>
  <c r="BJ1159" i="2"/>
  <c r="BI1159" i="2"/>
  <c r="BH1159" i="2"/>
  <c r="BG1159" i="2"/>
  <c r="BF1159" i="2"/>
  <c r="BE1159" i="2"/>
  <c r="BD1159" i="2"/>
  <c r="BC1159" i="2"/>
  <c r="BB1159" i="2"/>
  <c r="BA1159" i="2"/>
  <c r="AZ1159" i="2"/>
  <c r="AY1159" i="2"/>
  <c r="AX1159" i="2"/>
  <c r="AW1159" i="2"/>
  <c r="AV1159" i="2"/>
  <c r="AU1159" i="2"/>
  <c r="AT1159" i="2"/>
  <c r="AS1159" i="2"/>
  <c r="AR1159" i="2"/>
  <c r="AQ1159" i="2"/>
  <c r="AP1159" i="2"/>
  <c r="AO1159" i="2"/>
  <c r="AN1159" i="2"/>
  <c r="AM1159" i="2"/>
  <c r="AL1159" i="2"/>
  <c r="AK1159" i="2"/>
  <c r="AJ1159" i="2"/>
  <c r="AI1159" i="2"/>
  <c r="AH1159" i="2"/>
  <c r="AG1159" i="2"/>
  <c r="AF1159" i="2"/>
  <c r="AE1159" i="2"/>
  <c r="AD1159" i="2"/>
  <c r="AC1159" i="2"/>
  <c r="AB1159" i="2"/>
  <c r="AA1159" i="2"/>
  <c r="Z1159" i="2"/>
  <c r="Y1159" i="2"/>
  <c r="X1159" i="2"/>
  <c r="W1159" i="2"/>
  <c r="V1159" i="2"/>
  <c r="U1159" i="2"/>
  <c r="T1159" i="2"/>
  <c r="S1159" i="2"/>
  <c r="R1159" i="2"/>
  <c r="Q1159" i="2"/>
  <c r="P1159" i="2"/>
  <c r="O1159" i="2"/>
  <c r="N1159" i="2"/>
  <c r="M1159" i="2"/>
  <c r="L1159" i="2"/>
  <c r="K1159" i="2"/>
  <c r="J1159" i="2"/>
  <c r="I1159" i="2"/>
  <c r="H1159" i="2"/>
  <c r="G1159" i="2"/>
  <c r="F1159" i="2"/>
  <c r="E1159" i="2"/>
  <c r="D1126" i="2"/>
  <c r="C1159" i="2"/>
  <c r="B1183" i="2"/>
  <c r="BQ1158" i="2"/>
  <c r="BP1158" i="2"/>
  <c r="BO1158" i="2"/>
  <c r="BN1158" i="2"/>
  <c r="BM1158" i="2"/>
  <c r="BL1158" i="2"/>
  <c r="BK1158" i="2"/>
  <c r="BJ1158" i="2"/>
  <c r="BI1158" i="2"/>
  <c r="BH1158" i="2"/>
  <c r="BG1158" i="2"/>
  <c r="BF1158" i="2"/>
  <c r="BE1158" i="2"/>
  <c r="BD1158" i="2"/>
  <c r="BC1158" i="2"/>
  <c r="BB1158" i="2"/>
  <c r="BA1158" i="2"/>
  <c r="AZ1158" i="2"/>
  <c r="AY1158" i="2"/>
  <c r="AX1158" i="2"/>
  <c r="AW1158" i="2"/>
  <c r="AV1158" i="2"/>
  <c r="AU1158" i="2"/>
  <c r="AT1158" i="2"/>
  <c r="AS1158" i="2"/>
  <c r="AR1158" i="2"/>
  <c r="AQ1158" i="2"/>
  <c r="AP1158" i="2"/>
  <c r="AO1158" i="2"/>
  <c r="AN1158" i="2"/>
  <c r="AM1158" i="2"/>
  <c r="AL1158" i="2"/>
  <c r="AK1158" i="2"/>
  <c r="AJ1158" i="2"/>
  <c r="AI1158" i="2"/>
  <c r="AH1158" i="2"/>
  <c r="AG1158" i="2"/>
  <c r="AF1158" i="2"/>
  <c r="AE1158" i="2"/>
  <c r="AD1158" i="2"/>
  <c r="AC1158" i="2"/>
  <c r="AB1158" i="2"/>
  <c r="AA1158" i="2"/>
  <c r="Z1158" i="2"/>
  <c r="Y1158" i="2"/>
  <c r="X1158" i="2"/>
  <c r="W1158" i="2"/>
  <c r="V1158" i="2"/>
  <c r="U1158" i="2"/>
  <c r="T1158" i="2"/>
  <c r="S1158" i="2"/>
  <c r="R1158" i="2"/>
  <c r="Q1158" i="2"/>
  <c r="P1158" i="2"/>
  <c r="O1158" i="2"/>
  <c r="N1158" i="2"/>
  <c r="M1158" i="2"/>
  <c r="L1158" i="2"/>
  <c r="K1158" i="2"/>
  <c r="J1158" i="2"/>
  <c r="I1158" i="2"/>
  <c r="H1158" i="2"/>
  <c r="G1158" i="2"/>
  <c r="F1158" i="2"/>
  <c r="E1158" i="2"/>
  <c r="D1125" i="2"/>
  <c r="C1158" i="2"/>
  <c r="BQ1157" i="2"/>
  <c r="BP1157" i="2"/>
  <c r="BO1157" i="2"/>
  <c r="BN1157" i="2"/>
  <c r="BM1157" i="2"/>
  <c r="BL1157" i="2"/>
  <c r="BK1157" i="2"/>
  <c r="BJ1157" i="2"/>
  <c r="BI1157" i="2"/>
  <c r="BH1157" i="2"/>
  <c r="BG1157" i="2"/>
  <c r="BF1157" i="2"/>
  <c r="BE1157" i="2"/>
  <c r="BD1157" i="2"/>
  <c r="BC1157" i="2"/>
  <c r="BB1157" i="2"/>
  <c r="BA1157" i="2"/>
  <c r="AZ1157" i="2"/>
  <c r="AY1157" i="2"/>
  <c r="AX1157" i="2"/>
  <c r="AW1157" i="2"/>
  <c r="AV1157" i="2"/>
  <c r="AU1157" i="2"/>
  <c r="AT1157" i="2"/>
  <c r="AS1157" i="2"/>
  <c r="AR1157" i="2"/>
  <c r="AQ1157" i="2"/>
  <c r="AP1157" i="2"/>
  <c r="AO1157" i="2"/>
  <c r="AN1157" i="2"/>
  <c r="AM1157" i="2"/>
  <c r="AL1157" i="2"/>
  <c r="AK1157" i="2"/>
  <c r="AJ1157" i="2"/>
  <c r="AI1157" i="2"/>
  <c r="AH1157" i="2"/>
  <c r="AG1157" i="2"/>
  <c r="AF1157" i="2"/>
  <c r="AE1157" i="2"/>
  <c r="AD1157" i="2"/>
  <c r="AC1157" i="2"/>
  <c r="AB1157" i="2"/>
  <c r="AA1157" i="2"/>
  <c r="Z1157" i="2"/>
  <c r="Y1157" i="2"/>
  <c r="X1157" i="2"/>
  <c r="W1157" i="2"/>
  <c r="V1157" i="2"/>
  <c r="U1157" i="2"/>
  <c r="T1157" i="2"/>
  <c r="S1157" i="2"/>
  <c r="R1157" i="2"/>
  <c r="Q1157" i="2"/>
  <c r="P1157" i="2"/>
  <c r="O1157" i="2"/>
  <c r="N1157" i="2"/>
  <c r="M1157" i="2"/>
  <c r="L1157" i="2"/>
  <c r="K1157" i="2"/>
  <c r="J1157" i="2"/>
  <c r="I1157" i="2"/>
  <c r="H1157" i="2"/>
  <c r="G1157" i="2"/>
  <c r="F1157" i="2"/>
  <c r="E1157" i="2"/>
  <c r="D1124" i="2"/>
  <c r="C1157" i="2"/>
  <c r="B162" i="2"/>
  <c r="B1181" i="2" s="1"/>
  <c r="BQ1156" i="2"/>
  <c r="BP1156" i="2"/>
  <c r="BO1156" i="2"/>
  <c r="BN1156" i="2"/>
  <c r="BM1156" i="2"/>
  <c r="BL1156" i="2"/>
  <c r="BK1156" i="2"/>
  <c r="BJ1156" i="2"/>
  <c r="BI1156" i="2"/>
  <c r="BH1156" i="2"/>
  <c r="BG1156" i="2"/>
  <c r="BF1156" i="2"/>
  <c r="BE1156" i="2"/>
  <c r="BD1156" i="2"/>
  <c r="BC1156" i="2"/>
  <c r="BB1156" i="2"/>
  <c r="BA1156" i="2"/>
  <c r="AZ1156" i="2"/>
  <c r="AY1156" i="2"/>
  <c r="AX1156" i="2"/>
  <c r="AW1156" i="2"/>
  <c r="AV1156" i="2"/>
  <c r="AU1156" i="2"/>
  <c r="AT1156" i="2"/>
  <c r="AS1156" i="2"/>
  <c r="AR1156" i="2"/>
  <c r="AQ1156" i="2"/>
  <c r="AP1156" i="2"/>
  <c r="AO1156" i="2"/>
  <c r="AN1156" i="2"/>
  <c r="AM1156" i="2"/>
  <c r="AL1156" i="2"/>
  <c r="AK1156" i="2"/>
  <c r="AJ1156" i="2"/>
  <c r="AI1156" i="2"/>
  <c r="AH1156" i="2"/>
  <c r="AG1156" i="2"/>
  <c r="AF1156" i="2"/>
  <c r="AE1156" i="2"/>
  <c r="AD1156" i="2"/>
  <c r="AC1156" i="2"/>
  <c r="AB1156" i="2"/>
  <c r="AA1156" i="2"/>
  <c r="Z1156" i="2"/>
  <c r="Y1156" i="2"/>
  <c r="X1156" i="2"/>
  <c r="W1156" i="2"/>
  <c r="V1156" i="2"/>
  <c r="U1156" i="2"/>
  <c r="T1156" i="2"/>
  <c r="S1156" i="2"/>
  <c r="R1156" i="2"/>
  <c r="Q1156" i="2"/>
  <c r="P1156" i="2"/>
  <c r="O1156" i="2"/>
  <c r="N1156" i="2"/>
  <c r="M1156" i="2"/>
  <c r="L1156" i="2"/>
  <c r="K1156" i="2"/>
  <c r="J1156" i="2"/>
  <c r="I1156" i="2"/>
  <c r="H1156" i="2"/>
  <c r="G1156" i="2"/>
  <c r="F1156" i="2"/>
  <c r="E1156" i="2"/>
  <c r="D1123" i="2"/>
  <c r="C1156" i="2"/>
  <c r="B161" i="2"/>
  <c r="B1180" i="2" s="1"/>
  <c r="BQ1155" i="2"/>
  <c r="BP1155" i="2"/>
  <c r="BO1155" i="2"/>
  <c r="BN1155" i="2"/>
  <c r="BM1155" i="2"/>
  <c r="BL1155" i="2"/>
  <c r="BK1155" i="2"/>
  <c r="BJ1155" i="2"/>
  <c r="BI1155" i="2"/>
  <c r="BH1155" i="2"/>
  <c r="BG1155" i="2"/>
  <c r="BF1155" i="2"/>
  <c r="BE1155" i="2"/>
  <c r="BD1155" i="2"/>
  <c r="BC1155" i="2"/>
  <c r="BB1155" i="2"/>
  <c r="BA1155" i="2"/>
  <c r="AZ1155" i="2"/>
  <c r="AY1155" i="2"/>
  <c r="AX1155" i="2"/>
  <c r="AW1155" i="2"/>
  <c r="AV1155" i="2"/>
  <c r="AU1155" i="2"/>
  <c r="AT1155" i="2"/>
  <c r="AS1155" i="2"/>
  <c r="AR1155" i="2"/>
  <c r="AQ1155" i="2"/>
  <c r="AP1155" i="2"/>
  <c r="AO1155" i="2"/>
  <c r="AN1155" i="2"/>
  <c r="AM1155" i="2"/>
  <c r="AL1155" i="2"/>
  <c r="AK1155" i="2"/>
  <c r="AJ1155" i="2"/>
  <c r="AI1155" i="2"/>
  <c r="AH1155" i="2"/>
  <c r="AG1155" i="2"/>
  <c r="AF1155" i="2"/>
  <c r="AE1155" i="2"/>
  <c r="AD1155" i="2"/>
  <c r="AC1155" i="2"/>
  <c r="AB1155" i="2"/>
  <c r="AA1155" i="2"/>
  <c r="Z1155" i="2"/>
  <c r="Y1155" i="2"/>
  <c r="X1155" i="2"/>
  <c r="W1155" i="2"/>
  <c r="V1155" i="2"/>
  <c r="U1155" i="2"/>
  <c r="T1155" i="2"/>
  <c r="S1155" i="2"/>
  <c r="R1155" i="2"/>
  <c r="Q1155" i="2"/>
  <c r="P1155" i="2"/>
  <c r="O1155" i="2"/>
  <c r="N1155" i="2"/>
  <c r="M1155" i="2"/>
  <c r="L1155" i="2"/>
  <c r="K1155" i="2"/>
  <c r="J1155" i="2"/>
  <c r="I1155" i="2"/>
  <c r="H1155" i="2"/>
  <c r="G1155" i="2"/>
  <c r="F1155" i="2"/>
  <c r="E1155" i="2"/>
  <c r="D1122" i="2"/>
  <c r="C1155" i="2"/>
  <c r="B160" i="2"/>
  <c r="B1179" i="2" s="1"/>
  <c r="BQ1154" i="2"/>
  <c r="BP1154" i="2"/>
  <c r="BO1154" i="2"/>
  <c r="BN1154" i="2"/>
  <c r="BM1154" i="2"/>
  <c r="BL1154" i="2"/>
  <c r="BK1154" i="2"/>
  <c r="BJ1154" i="2"/>
  <c r="BI1154" i="2"/>
  <c r="BH1154" i="2"/>
  <c r="BG1154" i="2"/>
  <c r="BF1154" i="2"/>
  <c r="BE1154" i="2"/>
  <c r="BD1154" i="2"/>
  <c r="BC1154" i="2"/>
  <c r="BB1154" i="2"/>
  <c r="BA1154" i="2"/>
  <c r="AZ1154" i="2"/>
  <c r="AY1154" i="2"/>
  <c r="AX1154" i="2"/>
  <c r="AW1154" i="2"/>
  <c r="AV1154" i="2"/>
  <c r="AU1154" i="2"/>
  <c r="AT1154" i="2"/>
  <c r="AS1154" i="2"/>
  <c r="AR1154" i="2"/>
  <c r="AQ1154" i="2"/>
  <c r="AP1154" i="2"/>
  <c r="AO1154" i="2"/>
  <c r="AN1154" i="2"/>
  <c r="AM1154" i="2"/>
  <c r="AL1154" i="2"/>
  <c r="AK1154" i="2"/>
  <c r="AJ1154" i="2"/>
  <c r="AI1154" i="2"/>
  <c r="AH1154" i="2"/>
  <c r="AG1154" i="2"/>
  <c r="AF1154" i="2"/>
  <c r="AE1154" i="2"/>
  <c r="AD1154" i="2"/>
  <c r="AC1154" i="2"/>
  <c r="AB1154" i="2"/>
  <c r="AA1154" i="2"/>
  <c r="Z1154" i="2"/>
  <c r="Y1154" i="2"/>
  <c r="X1154" i="2"/>
  <c r="W1154" i="2"/>
  <c r="V1154" i="2"/>
  <c r="U1154" i="2"/>
  <c r="T1154" i="2"/>
  <c r="S1154" i="2"/>
  <c r="R1154" i="2"/>
  <c r="Q1154" i="2"/>
  <c r="P1154" i="2"/>
  <c r="O1154" i="2"/>
  <c r="N1154" i="2"/>
  <c r="M1154" i="2"/>
  <c r="L1154" i="2"/>
  <c r="K1154" i="2"/>
  <c r="J1154" i="2"/>
  <c r="I1154" i="2"/>
  <c r="H1154" i="2"/>
  <c r="G1154" i="2"/>
  <c r="F1154" i="2"/>
  <c r="E1154" i="2"/>
  <c r="D1121" i="2"/>
  <c r="C1154" i="2"/>
  <c r="B159" i="2"/>
  <c r="B1178" i="2" s="1"/>
  <c r="BQ1153" i="2"/>
  <c r="BP1153" i="2"/>
  <c r="BO1153" i="2"/>
  <c r="BN1153" i="2"/>
  <c r="BM1153" i="2"/>
  <c r="BL1153" i="2"/>
  <c r="BK1153" i="2"/>
  <c r="BJ1153" i="2"/>
  <c r="BI1153" i="2"/>
  <c r="BH1153" i="2"/>
  <c r="BG1153" i="2"/>
  <c r="BF1153" i="2"/>
  <c r="BE1153" i="2"/>
  <c r="BD1153" i="2"/>
  <c r="BC1153" i="2"/>
  <c r="BB1153" i="2"/>
  <c r="BA1153" i="2"/>
  <c r="AZ1153" i="2"/>
  <c r="AY1153" i="2"/>
  <c r="AX1153" i="2"/>
  <c r="AW1153" i="2"/>
  <c r="AV1153" i="2"/>
  <c r="AU1153" i="2"/>
  <c r="AT1153" i="2"/>
  <c r="AS1153" i="2"/>
  <c r="AR1153" i="2"/>
  <c r="AQ1153" i="2"/>
  <c r="AP1153" i="2"/>
  <c r="AO1153" i="2"/>
  <c r="AN1153" i="2"/>
  <c r="AM1153" i="2"/>
  <c r="AL1153" i="2"/>
  <c r="AK1153" i="2"/>
  <c r="AJ1153" i="2"/>
  <c r="AI1153" i="2"/>
  <c r="AH1153" i="2"/>
  <c r="AG1153" i="2"/>
  <c r="AF1153" i="2"/>
  <c r="AE1153" i="2"/>
  <c r="AD1153" i="2"/>
  <c r="AC1153" i="2"/>
  <c r="AB1153" i="2"/>
  <c r="AA1153" i="2"/>
  <c r="Z1153" i="2"/>
  <c r="Y1153" i="2"/>
  <c r="X1153" i="2"/>
  <c r="W1153" i="2"/>
  <c r="V1153" i="2"/>
  <c r="U1153" i="2"/>
  <c r="T1153" i="2"/>
  <c r="S1153" i="2"/>
  <c r="R1153" i="2"/>
  <c r="Q1153" i="2"/>
  <c r="P1153" i="2"/>
  <c r="O1153" i="2"/>
  <c r="N1153" i="2"/>
  <c r="M1153" i="2"/>
  <c r="L1153" i="2"/>
  <c r="K1153" i="2"/>
  <c r="J1153" i="2"/>
  <c r="I1153" i="2"/>
  <c r="H1153" i="2"/>
  <c r="G1153" i="2"/>
  <c r="F1153" i="2"/>
  <c r="E1153" i="2"/>
  <c r="D1120" i="2"/>
  <c r="C1153" i="2"/>
  <c r="B158" i="2"/>
  <c r="B1177" i="2" s="1"/>
  <c r="BQ1061" i="2"/>
  <c r="BQ1063" i="2"/>
  <c r="BQ1069" i="2"/>
  <c r="BQ1064" i="2"/>
  <c r="BQ1065" i="2"/>
  <c r="BQ1071" i="2"/>
  <c r="BQ1079" i="2"/>
  <c r="BQ1073" i="2"/>
  <c r="BQ1074" i="2"/>
  <c r="BQ1075" i="2"/>
  <c r="BQ1081" i="2"/>
  <c r="BQ1083" i="2"/>
  <c r="BQ1084" i="2"/>
  <c r="BQ1085" i="2"/>
  <c r="BP1061" i="2"/>
  <c r="BP1069" i="2" s="1"/>
  <c r="BP1063" i="2"/>
  <c r="BP1064" i="2"/>
  <c r="BP1065" i="2"/>
  <c r="BP1071" i="2"/>
  <c r="BP1073" i="2"/>
  <c r="BP1074" i="2"/>
  <c r="BP1075" i="2"/>
  <c r="BP1081" i="2"/>
  <c r="BP1089" i="2" s="1"/>
  <c r="BP1083" i="2"/>
  <c r="BP1084" i="2"/>
  <c r="BP1085" i="2"/>
  <c r="BO1061" i="2"/>
  <c r="BO1069" i="2" s="1"/>
  <c r="BO1063" i="2"/>
  <c r="BO1064" i="2"/>
  <c r="BO1065" i="2"/>
  <c r="BO1071" i="2"/>
  <c r="BO1073" i="2"/>
  <c r="BO1074" i="2"/>
  <c r="BO1075" i="2"/>
  <c r="BO1081" i="2"/>
  <c r="BO1083" i="2"/>
  <c r="BO1084" i="2"/>
  <c r="BO1085" i="2"/>
  <c r="BN1061" i="2"/>
  <c r="BN1063" i="2"/>
  <c r="BN1064" i="2"/>
  <c r="BN1065" i="2"/>
  <c r="BN1071" i="2"/>
  <c r="BN1073" i="2"/>
  <c r="BN1074" i="2"/>
  <c r="BN1075" i="2"/>
  <c r="BN1081" i="2"/>
  <c r="BN1083" i="2"/>
  <c r="BN1084" i="2"/>
  <c r="BN1085" i="2"/>
  <c r="BM1061" i="2"/>
  <c r="BM1063" i="2"/>
  <c r="BM1064" i="2"/>
  <c r="BM1065" i="2"/>
  <c r="BM1071" i="2"/>
  <c r="BM1073" i="2"/>
  <c r="BM1074" i="2"/>
  <c r="BM1075" i="2"/>
  <c r="BM1081" i="2"/>
  <c r="BM1083" i="2"/>
  <c r="BM1084" i="2"/>
  <c r="BM1085" i="2"/>
  <c r="BL1061" i="2"/>
  <c r="BL1063" i="2"/>
  <c r="BL1064" i="2"/>
  <c r="BL1065" i="2"/>
  <c r="BL1071" i="2"/>
  <c r="BL1079" i="2"/>
  <c r="BL1073" i="2"/>
  <c r="BL1074" i="2"/>
  <c r="BL1075" i="2"/>
  <c r="BL1081" i="2"/>
  <c r="BL1083" i="2"/>
  <c r="BL1084" i="2"/>
  <c r="BL1085" i="2"/>
  <c r="BL1089" i="2"/>
  <c r="BK1061" i="2"/>
  <c r="BK1063" i="2"/>
  <c r="BK1064" i="2"/>
  <c r="BK1065" i="2"/>
  <c r="BK1071" i="2"/>
  <c r="BK1073" i="2"/>
  <c r="BK1074" i="2"/>
  <c r="BK1079" i="2"/>
  <c r="BK1075" i="2"/>
  <c r="BK1081" i="2"/>
  <c r="BK1083" i="2"/>
  <c r="BK1089" i="2"/>
  <c r="BK1084" i="2"/>
  <c r="BK1085" i="2"/>
  <c r="BJ1061" i="2"/>
  <c r="BJ1063" i="2"/>
  <c r="BJ1069" i="2" s="1"/>
  <c r="BJ1064" i="2"/>
  <c r="BJ1065" i="2"/>
  <c r="BJ1071" i="2"/>
  <c r="BJ1073" i="2"/>
  <c r="BJ1074" i="2"/>
  <c r="BJ1075" i="2"/>
  <c r="BJ1081" i="2"/>
  <c r="BJ1083" i="2"/>
  <c r="BJ1089" i="2" s="1"/>
  <c r="BJ1084" i="2"/>
  <c r="BJ1085" i="2"/>
  <c r="BI1061" i="2"/>
  <c r="BI1063" i="2"/>
  <c r="BI1064" i="2"/>
  <c r="BI1065" i="2"/>
  <c r="BI1071" i="2"/>
  <c r="BI1079" i="2" s="1"/>
  <c r="BI1073" i="2"/>
  <c r="BI1074" i="2"/>
  <c r="BI1075" i="2"/>
  <c r="BI1081" i="2"/>
  <c r="BI1083" i="2"/>
  <c r="BI1084" i="2"/>
  <c r="BI1085" i="2"/>
  <c r="BH1061" i="2"/>
  <c r="BH1063" i="2"/>
  <c r="BH1064" i="2"/>
  <c r="BH1065" i="2"/>
  <c r="BH1071" i="2"/>
  <c r="BH1073" i="2"/>
  <c r="BH1074" i="2"/>
  <c r="BH1075" i="2"/>
  <c r="BH1081" i="2"/>
  <c r="BH1083" i="2"/>
  <c r="BH1084" i="2"/>
  <c r="BH1089" i="2"/>
  <c r="BH1085" i="2"/>
  <c r="BG1061" i="2"/>
  <c r="BG1063" i="2"/>
  <c r="BG1064" i="2"/>
  <c r="BG1065" i="2"/>
  <c r="BG1071" i="2"/>
  <c r="BG1073" i="2"/>
  <c r="BG1074" i="2"/>
  <c r="BG1075" i="2"/>
  <c r="BG1081" i="2"/>
  <c r="BG1083" i="2"/>
  <c r="BG1084" i="2"/>
  <c r="BG1085" i="2"/>
  <c r="BF1061" i="2"/>
  <c r="BF1063" i="2"/>
  <c r="BF1064" i="2"/>
  <c r="BF1065" i="2"/>
  <c r="BF1071" i="2"/>
  <c r="BF1073" i="2"/>
  <c r="BF1074" i="2"/>
  <c r="BF1075" i="2"/>
  <c r="BF1081" i="2"/>
  <c r="BF1083" i="2"/>
  <c r="BF1084" i="2"/>
  <c r="BF1085" i="2"/>
  <c r="BE1061" i="2"/>
  <c r="BE1063" i="2"/>
  <c r="BE1064" i="2"/>
  <c r="BE1065" i="2"/>
  <c r="BE1071" i="2"/>
  <c r="BE1073" i="2"/>
  <c r="BE1074" i="2"/>
  <c r="BE1075" i="2"/>
  <c r="BE1081" i="2"/>
  <c r="BE1083" i="2"/>
  <c r="BE1084" i="2"/>
  <c r="BE1085" i="2"/>
  <c r="BD1061" i="2"/>
  <c r="BD1063" i="2"/>
  <c r="BD1064" i="2"/>
  <c r="BD1065" i="2"/>
  <c r="BD1071" i="2"/>
  <c r="BD1073" i="2"/>
  <c r="BD1074" i="2"/>
  <c r="BD1075" i="2"/>
  <c r="BD1081" i="2"/>
  <c r="BD1083" i="2"/>
  <c r="BD1084" i="2"/>
  <c r="BD1085" i="2"/>
  <c r="BC1061" i="2"/>
  <c r="BC1063" i="2"/>
  <c r="BC1064" i="2"/>
  <c r="BC1065" i="2"/>
  <c r="BC1071" i="2"/>
  <c r="BC1073" i="2"/>
  <c r="BC1074" i="2"/>
  <c r="BC1075" i="2"/>
  <c r="BC1081" i="2"/>
  <c r="BC1083" i="2"/>
  <c r="BC1084" i="2"/>
  <c r="BC1085" i="2"/>
  <c r="BB1061" i="2"/>
  <c r="BB1063" i="2"/>
  <c r="BB1064" i="2"/>
  <c r="BB1065" i="2"/>
  <c r="BB1071" i="2"/>
  <c r="BB1073" i="2"/>
  <c r="BB1074" i="2"/>
  <c r="BB1075" i="2"/>
  <c r="BB1081" i="2"/>
  <c r="BB1083" i="2"/>
  <c r="BB1084" i="2"/>
  <c r="BB1089" i="2" s="1"/>
  <c r="BB1085" i="2"/>
  <c r="BA1061" i="2"/>
  <c r="BA1063" i="2"/>
  <c r="BA1069" i="2" s="1"/>
  <c r="BA1064" i="2"/>
  <c r="BA1065" i="2"/>
  <c r="BA1071" i="2"/>
  <c r="BA1073" i="2"/>
  <c r="BA1074" i="2"/>
  <c r="BA1075" i="2"/>
  <c r="BA1081" i="2"/>
  <c r="BA1083" i="2"/>
  <c r="BA1084" i="2"/>
  <c r="BA1094" i="2" s="1"/>
  <c r="BA1085" i="2"/>
  <c r="AZ1061" i="2"/>
  <c r="AZ1063" i="2"/>
  <c r="AZ1069" i="2" s="1"/>
  <c r="AZ1064" i="2"/>
  <c r="AZ1065" i="2"/>
  <c r="AZ1071" i="2"/>
  <c r="AZ1073" i="2"/>
  <c r="AZ1074" i="2"/>
  <c r="AZ1075" i="2"/>
  <c r="AZ1081" i="2"/>
  <c r="AZ1083" i="2"/>
  <c r="AZ1084" i="2"/>
  <c r="AZ1085" i="2"/>
  <c r="AY1061" i="2"/>
  <c r="AY1063" i="2"/>
  <c r="AY1064" i="2"/>
  <c r="AY1065" i="2"/>
  <c r="AY1071" i="2"/>
  <c r="AY1073" i="2"/>
  <c r="AY1074" i="2"/>
  <c r="AY1075" i="2"/>
  <c r="AY1081" i="2"/>
  <c r="AY1083" i="2"/>
  <c r="AY1084" i="2"/>
  <c r="AY1085" i="2"/>
  <c r="AX1061" i="2"/>
  <c r="AX1063" i="2"/>
  <c r="AX1069" i="2" s="1"/>
  <c r="AX1064" i="2"/>
  <c r="AX1065" i="2"/>
  <c r="AX1071" i="2"/>
  <c r="AX1073" i="2"/>
  <c r="AX1074" i="2"/>
  <c r="AX1075" i="2"/>
  <c r="AX1081" i="2"/>
  <c r="AX1083" i="2"/>
  <c r="AX1084" i="2"/>
  <c r="AX1085" i="2"/>
  <c r="AW1061" i="2"/>
  <c r="AW1063" i="2"/>
  <c r="AW1064" i="2"/>
  <c r="AW1065" i="2"/>
  <c r="AW1071" i="2"/>
  <c r="AW1073" i="2"/>
  <c r="AW1079" i="2" s="1"/>
  <c r="AW1074" i="2"/>
  <c r="AW1075" i="2"/>
  <c r="AW1081" i="2"/>
  <c r="AW1083" i="2"/>
  <c r="AW1084" i="2"/>
  <c r="AW1085" i="2"/>
  <c r="AV1061" i="2"/>
  <c r="AV1063" i="2"/>
  <c r="AV1064" i="2"/>
  <c r="AV1065" i="2"/>
  <c r="AV1071" i="2"/>
  <c r="AV1073" i="2"/>
  <c r="AV1074" i="2"/>
  <c r="AV1075" i="2"/>
  <c r="AV1081" i="2"/>
  <c r="AV1089" i="2" s="1"/>
  <c r="AV1083" i="2"/>
  <c r="AV1084" i="2"/>
  <c r="AV1085" i="2"/>
  <c r="AU1061" i="2"/>
  <c r="AU1063" i="2"/>
  <c r="AU1064" i="2"/>
  <c r="AU1065" i="2"/>
  <c r="AU1071" i="2"/>
  <c r="AU1079" i="2" s="1"/>
  <c r="AU1073" i="2"/>
  <c r="AU1074" i="2"/>
  <c r="AU1075" i="2"/>
  <c r="AU1081" i="2"/>
  <c r="AU1089" i="2" s="1"/>
  <c r="AU1083" i="2"/>
  <c r="AU1084" i="2"/>
  <c r="AU1085" i="2"/>
  <c r="AT1061" i="2"/>
  <c r="AT1063" i="2"/>
  <c r="AT1064" i="2"/>
  <c r="AT1065" i="2"/>
  <c r="AT1071" i="2"/>
  <c r="AT1073" i="2"/>
  <c r="AT1074" i="2"/>
  <c r="AT1075" i="2"/>
  <c r="AT1081" i="2"/>
  <c r="AT1083" i="2"/>
  <c r="AT1089" i="2" s="1"/>
  <c r="AT1084" i="2"/>
  <c r="AT1085" i="2"/>
  <c r="AS1061" i="2"/>
  <c r="AS1063" i="2"/>
  <c r="AS1064" i="2"/>
  <c r="AS1065" i="2"/>
  <c r="AS1071" i="2"/>
  <c r="AS1073" i="2"/>
  <c r="AS1074" i="2"/>
  <c r="AS1075" i="2"/>
  <c r="AS1081" i="2"/>
  <c r="AS1083" i="2"/>
  <c r="AS1093" i="2" s="1"/>
  <c r="AS1084" i="2"/>
  <c r="AS1085" i="2"/>
  <c r="AR1061" i="2"/>
  <c r="AR1063" i="2"/>
  <c r="AR1069" i="2" s="1"/>
  <c r="AR1064" i="2"/>
  <c r="AR1065" i="2"/>
  <c r="AR1071" i="2"/>
  <c r="AR1073" i="2"/>
  <c r="AR1074" i="2"/>
  <c r="AR1075" i="2"/>
  <c r="AR1081" i="2"/>
  <c r="AR1083" i="2"/>
  <c r="AR1089" i="2" s="1"/>
  <c r="AR1084" i="2"/>
  <c r="AR1085" i="2"/>
  <c r="AQ1061" i="2"/>
  <c r="AQ1069" i="2" s="1"/>
  <c r="AQ1063" i="2"/>
  <c r="AQ1064" i="2"/>
  <c r="AQ1065" i="2"/>
  <c r="AQ1071" i="2"/>
  <c r="AQ1079" i="2" s="1"/>
  <c r="AQ1073" i="2"/>
  <c r="AQ1074" i="2"/>
  <c r="AQ1075" i="2"/>
  <c r="AQ1081" i="2"/>
  <c r="AQ1089" i="2" s="1"/>
  <c r="AQ1083" i="2"/>
  <c r="AQ1084" i="2"/>
  <c r="AQ1085" i="2"/>
  <c r="AP1061" i="2"/>
  <c r="AP1063" i="2"/>
  <c r="AP1064" i="2"/>
  <c r="AP1065" i="2"/>
  <c r="AP1071" i="2"/>
  <c r="AP1073" i="2"/>
  <c r="AP1074" i="2"/>
  <c r="AP1075" i="2"/>
  <c r="AP1081" i="2"/>
  <c r="AP1089" i="2" s="1"/>
  <c r="AP1083" i="2"/>
  <c r="AP1084" i="2"/>
  <c r="AP1085" i="2"/>
  <c r="AO1061" i="2"/>
  <c r="AO1063" i="2"/>
  <c r="AO1064" i="2"/>
  <c r="AO1065" i="2"/>
  <c r="AO1071" i="2"/>
  <c r="AO1073" i="2"/>
  <c r="AO1074" i="2"/>
  <c r="AO1075" i="2"/>
  <c r="AO1081" i="2"/>
  <c r="AO1089" i="2" s="1"/>
  <c r="AO1083" i="2"/>
  <c r="AO1084" i="2"/>
  <c r="AO1085" i="2"/>
  <c r="AN1061" i="2"/>
  <c r="AN1063" i="2"/>
  <c r="AN1064" i="2"/>
  <c r="AN1065" i="2"/>
  <c r="AN1095" i="2" s="1"/>
  <c r="AN1071" i="2"/>
  <c r="AN1073" i="2"/>
  <c r="AN1074" i="2"/>
  <c r="AN1094" i="2"/>
  <c r="AN1075" i="2"/>
  <c r="AN1081" i="2"/>
  <c r="AN1083" i="2"/>
  <c r="AN1089" i="2"/>
  <c r="AN1084" i="2"/>
  <c r="AN1085" i="2"/>
  <c r="AM1061" i="2"/>
  <c r="AM1063" i="2"/>
  <c r="AM1064" i="2"/>
  <c r="AM1065" i="2"/>
  <c r="AM1071" i="2"/>
  <c r="AM1073" i="2"/>
  <c r="AM1079" i="2" s="1"/>
  <c r="AM1074" i="2"/>
  <c r="AM1075" i="2"/>
  <c r="AM1081" i="2"/>
  <c r="AM1083" i="2"/>
  <c r="AM1089" i="2" s="1"/>
  <c r="AM1084" i="2"/>
  <c r="AM1085" i="2"/>
  <c r="AL1061" i="2"/>
  <c r="AL1063" i="2"/>
  <c r="AL1064" i="2"/>
  <c r="AL1065" i="2"/>
  <c r="AL1071" i="2"/>
  <c r="AL1073" i="2"/>
  <c r="AL1074" i="2"/>
  <c r="AL1075" i="2"/>
  <c r="AL1081" i="2"/>
  <c r="AL1083" i="2"/>
  <c r="AL1089" i="2" s="1"/>
  <c r="AL1084" i="2"/>
  <c r="AL1085" i="2"/>
  <c r="AK1061" i="2"/>
  <c r="AK1063" i="2"/>
  <c r="AK1064" i="2"/>
  <c r="AK1065" i="2"/>
  <c r="AK1071" i="2"/>
  <c r="AK1073" i="2"/>
  <c r="AK1074" i="2"/>
  <c r="AK1075" i="2"/>
  <c r="AK1081" i="2"/>
  <c r="AK1083" i="2"/>
  <c r="AK1084" i="2"/>
  <c r="AK1085" i="2"/>
  <c r="AJ1061" i="2"/>
  <c r="AJ1063" i="2"/>
  <c r="AJ1069" i="2" s="1"/>
  <c r="AJ1064" i="2"/>
  <c r="AJ1065" i="2"/>
  <c r="AJ1071" i="2"/>
  <c r="AJ1073" i="2"/>
  <c r="AJ1074" i="2"/>
  <c r="AJ1075" i="2"/>
  <c r="AJ1081" i="2"/>
  <c r="AJ1083" i="2"/>
  <c r="AJ1084" i="2"/>
  <c r="AJ1085" i="2"/>
  <c r="AI1061" i="2"/>
  <c r="AI1063" i="2"/>
  <c r="AI1064" i="2"/>
  <c r="AI1065" i="2"/>
  <c r="AI1071" i="2"/>
  <c r="AI1079" i="2" s="1"/>
  <c r="AI1073" i="2"/>
  <c r="AI1074" i="2"/>
  <c r="AI1075" i="2"/>
  <c r="AI1081" i="2"/>
  <c r="AI1089" i="2" s="1"/>
  <c r="AI1083" i="2"/>
  <c r="AI1084" i="2"/>
  <c r="AI1085" i="2"/>
  <c r="AH1061" i="2"/>
  <c r="AH1063" i="2"/>
  <c r="AH1064" i="2"/>
  <c r="AH1065" i="2"/>
  <c r="AH1071" i="2"/>
  <c r="AH1073" i="2"/>
  <c r="AH1074" i="2"/>
  <c r="AH1075" i="2"/>
  <c r="AH1081" i="2"/>
  <c r="AH1083" i="2"/>
  <c r="AH1084" i="2"/>
  <c r="AH1085" i="2"/>
  <c r="AG1061" i="2"/>
  <c r="AG1063" i="2"/>
  <c r="AG1064" i="2"/>
  <c r="AG1065" i="2"/>
  <c r="AG1071" i="2"/>
  <c r="AG1073" i="2"/>
  <c r="AG1074" i="2"/>
  <c r="AG1075" i="2"/>
  <c r="AG1081" i="2"/>
  <c r="AG1083" i="2"/>
  <c r="AG1084" i="2"/>
  <c r="AG1085" i="2"/>
  <c r="AF1061" i="2"/>
  <c r="AF1069" i="2" s="1"/>
  <c r="AF1063" i="2"/>
  <c r="AF1064" i="2"/>
  <c r="AF1065" i="2"/>
  <c r="AF1071" i="2"/>
  <c r="AF1073" i="2"/>
  <c r="AF1074" i="2"/>
  <c r="AF1075" i="2"/>
  <c r="AF1081" i="2"/>
  <c r="AF1083" i="2"/>
  <c r="AF1084" i="2"/>
  <c r="AF1085" i="2"/>
  <c r="AF1095" i="2" s="1"/>
  <c r="AE1061" i="2"/>
  <c r="AE1063" i="2"/>
  <c r="AE1064" i="2"/>
  <c r="AE1065" i="2"/>
  <c r="AE1071" i="2"/>
  <c r="AE1073" i="2"/>
  <c r="AE1074" i="2"/>
  <c r="AE1079" i="2" s="1"/>
  <c r="AE1075" i="2"/>
  <c r="AE1081" i="2"/>
  <c r="AE1083" i="2"/>
  <c r="AE1084" i="2"/>
  <c r="AE1085" i="2"/>
  <c r="AD1061" i="2"/>
  <c r="AD1063" i="2"/>
  <c r="AD1064" i="2"/>
  <c r="AD1065" i="2"/>
  <c r="AD1071" i="2"/>
  <c r="AD1073" i="2"/>
  <c r="AD1074" i="2"/>
  <c r="AD1075" i="2"/>
  <c r="AD1081" i="2"/>
  <c r="AD1083" i="2"/>
  <c r="AD1089" i="2"/>
  <c r="AD1084" i="2"/>
  <c r="AD1085" i="2"/>
  <c r="AC1061" i="2"/>
  <c r="AC1063" i="2"/>
  <c r="AC1064" i="2"/>
  <c r="AC1065" i="2"/>
  <c r="AC1071" i="2"/>
  <c r="AC1073" i="2"/>
  <c r="AC1074" i="2"/>
  <c r="AC1075" i="2"/>
  <c r="AC1081" i="2"/>
  <c r="AC1083" i="2"/>
  <c r="AC1084" i="2"/>
  <c r="AC1085" i="2"/>
  <c r="AB1061" i="2"/>
  <c r="AB1063" i="2"/>
  <c r="AB1064" i="2"/>
  <c r="AB1065" i="2"/>
  <c r="AB1071" i="2"/>
  <c r="AB1073" i="2"/>
  <c r="AB1074" i="2"/>
  <c r="AB1075" i="2"/>
  <c r="AB1081" i="2"/>
  <c r="AB1083" i="2"/>
  <c r="AB1084" i="2"/>
  <c r="AB1085" i="2"/>
  <c r="AA1061" i="2"/>
  <c r="AA1069" i="2" s="1"/>
  <c r="AA1063" i="2"/>
  <c r="AA1064" i="2"/>
  <c r="AA1065" i="2"/>
  <c r="AA1071" i="2"/>
  <c r="AA1073" i="2"/>
  <c r="AA1074" i="2"/>
  <c r="AA1075" i="2"/>
  <c r="AA1081" i="2"/>
  <c r="AA1083" i="2"/>
  <c r="AA1084" i="2"/>
  <c r="AA1085" i="2"/>
  <c r="Z1061" i="2"/>
  <c r="Z1069" i="2" s="1"/>
  <c r="Z1063" i="2"/>
  <c r="Z1064" i="2"/>
  <c r="Z1065" i="2"/>
  <c r="Z1071" i="2"/>
  <c r="Z1073" i="2"/>
  <c r="Z1074" i="2"/>
  <c r="Z1079" i="2" s="1"/>
  <c r="Z1075" i="2"/>
  <c r="Z1081" i="2"/>
  <c r="Z1083" i="2"/>
  <c r="Z1084" i="2"/>
  <c r="Z1085" i="2"/>
  <c r="Y1061" i="2"/>
  <c r="Y1063" i="2"/>
  <c r="Y1064" i="2"/>
  <c r="Y1065" i="2"/>
  <c r="Y1071" i="2"/>
  <c r="Y1073" i="2"/>
  <c r="Y1074" i="2"/>
  <c r="Y1075" i="2"/>
  <c r="Y1081" i="2"/>
  <c r="Y1083" i="2"/>
  <c r="Y1084" i="2"/>
  <c r="Y1085" i="2"/>
  <c r="X1061" i="2"/>
  <c r="X1063" i="2"/>
  <c r="X1064" i="2"/>
  <c r="X1065" i="2"/>
  <c r="X1071" i="2"/>
  <c r="X1073" i="2"/>
  <c r="X1074" i="2"/>
  <c r="X1075" i="2"/>
  <c r="X1081" i="2"/>
  <c r="X1083" i="2"/>
  <c r="X1089" i="2" s="1"/>
  <c r="X1084" i="2"/>
  <c r="X1085" i="2"/>
  <c r="W1061" i="2"/>
  <c r="W1063" i="2"/>
  <c r="W1064" i="2"/>
  <c r="W1065" i="2"/>
  <c r="W1071" i="2"/>
  <c r="W1073" i="2"/>
  <c r="W1079" i="2" s="1"/>
  <c r="W1074" i="2"/>
  <c r="W1075" i="2"/>
  <c r="W1081" i="2"/>
  <c r="W1083" i="2"/>
  <c r="W1089" i="2" s="1"/>
  <c r="W1084" i="2"/>
  <c r="W1085" i="2"/>
  <c r="V1061" i="2"/>
  <c r="V1063" i="2"/>
  <c r="V1064" i="2"/>
  <c r="V1065" i="2"/>
  <c r="V1071" i="2"/>
  <c r="V1073" i="2"/>
  <c r="V1074" i="2"/>
  <c r="V1075" i="2"/>
  <c r="V1081" i="2"/>
  <c r="V1083" i="2"/>
  <c r="V1084" i="2"/>
  <c r="V1085" i="2"/>
  <c r="U1061" i="2"/>
  <c r="U1063" i="2"/>
  <c r="U1064" i="2"/>
  <c r="U1065" i="2"/>
  <c r="U1071" i="2"/>
  <c r="U1079" i="2" s="1"/>
  <c r="U1073" i="2"/>
  <c r="U1074" i="2"/>
  <c r="U1075" i="2"/>
  <c r="U1081" i="2"/>
  <c r="U1083" i="2"/>
  <c r="U1084" i="2"/>
  <c r="U1085" i="2"/>
  <c r="T1061" i="2"/>
  <c r="T1063" i="2"/>
  <c r="T1064" i="2"/>
  <c r="T1065" i="2"/>
  <c r="T1071" i="2"/>
  <c r="T1073" i="2"/>
  <c r="T1074" i="2"/>
  <c r="T1075" i="2"/>
  <c r="T1081" i="2"/>
  <c r="T1083" i="2"/>
  <c r="T1084" i="2"/>
  <c r="T1085" i="2"/>
  <c r="S1061" i="2"/>
  <c r="S1063" i="2"/>
  <c r="S1064" i="2"/>
  <c r="S1065" i="2"/>
  <c r="S1071" i="2"/>
  <c r="S1073" i="2"/>
  <c r="S1074" i="2"/>
  <c r="S1075" i="2"/>
  <c r="S1081" i="2"/>
  <c r="S1083" i="2"/>
  <c r="S1084" i="2"/>
  <c r="S1085" i="2"/>
  <c r="R1061" i="2"/>
  <c r="R1063" i="2"/>
  <c r="R1064" i="2"/>
  <c r="R1065" i="2"/>
  <c r="R1071" i="2"/>
  <c r="R1073" i="2"/>
  <c r="R1074" i="2"/>
  <c r="R1075" i="2"/>
  <c r="R1081" i="2"/>
  <c r="R1083" i="2"/>
  <c r="R1084" i="2"/>
  <c r="R1085" i="2"/>
  <c r="Q1061" i="2"/>
  <c r="Q1063" i="2"/>
  <c r="Q1064" i="2"/>
  <c r="Q1065" i="2"/>
  <c r="Q1071" i="2"/>
  <c r="Q1073" i="2"/>
  <c r="Q1074" i="2"/>
  <c r="Q1075" i="2"/>
  <c r="Q1081" i="2"/>
  <c r="Q1083" i="2"/>
  <c r="Q1084" i="2"/>
  <c r="Q1085" i="2"/>
  <c r="P1061" i="2"/>
  <c r="P1063" i="2"/>
  <c r="P1064" i="2"/>
  <c r="P1065" i="2"/>
  <c r="P1071" i="2"/>
  <c r="P1073" i="2"/>
  <c r="P1074" i="2"/>
  <c r="P1075" i="2"/>
  <c r="P1081" i="2"/>
  <c r="P1083" i="2"/>
  <c r="P1084" i="2"/>
  <c r="P1085" i="2"/>
  <c r="O1061" i="2"/>
  <c r="O1063" i="2"/>
  <c r="O1064" i="2"/>
  <c r="O1069" i="2" s="1"/>
  <c r="O1065" i="2"/>
  <c r="O1071" i="2"/>
  <c r="O1073" i="2"/>
  <c r="O1074" i="2"/>
  <c r="O1075" i="2"/>
  <c r="O1081" i="2"/>
  <c r="O1083" i="2"/>
  <c r="O1084" i="2"/>
  <c r="O1085" i="2"/>
  <c r="N1061" i="2"/>
  <c r="N1063" i="2"/>
  <c r="N1064" i="2"/>
  <c r="N1065" i="2"/>
  <c r="N1071" i="2"/>
  <c r="N1073" i="2"/>
  <c r="N1074" i="2"/>
  <c r="N1075" i="2"/>
  <c r="N1081" i="2"/>
  <c r="N1083" i="2"/>
  <c r="N1084" i="2"/>
  <c r="N1085" i="2"/>
  <c r="M1061" i="2"/>
  <c r="M1063" i="2"/>
  <c r="M1064" i="2"/>
  <c r="M1065" i="2"/>
  <c r="M1071" i="2"/>
  <c r="M1073" i="2"/>
  <c r="M1074" i="2"/>
  <c r="M1075" i="2"/>
  <c r="M1081" i="2"/>
  <c r="M1083" i="2"/>
  <c r="M1084" i="2"/>
  <c r="M1085" i="2"/>
  <c r="L1061" i="2"/>
  <c r="L1063" i="2"/>
  <c r="L1064" i="2"/>
  <c r="L1065" i="2"/>
  <c r="L1071" i="2"/>
  <c r="L1073" i="2"/>
  <c r="L1074" i="2"/>
  <c r="L1075" i="2"/>
  <c r="L1081" i="2"/>
  <c r="L1083" i="2"/>
  <c r="L1089" i="2"/>
  <c r="L1084" i="2"/>
  <c r="L1085" i="2"/>
  <c r="K1061" i="2"/>
  <c r="K1069" i="2"/>
  <c r="K1063" i="2"/>
  <c r="K1064" i="2"/>
  <c r="K1065" i="2"/>
  <c r="K1071" i="2"/>
  <c r="K1073" i="2"/>
  <c r="K1074" i="2"/>
  <c r="K1075" i="2"/>
  <c r="K1081" i="2"/>
  <c r="K1089" i="2" s="1"/>
  <c r="K1083" i="2"/>
  <c r="K1084" i="2"/>
  <c r="K1085" i="2"/>
  <c r="J1061" i="2"/>
  <c r="J1069" i="2" s="1"/>
  <c r="J1063" i="2"/>
  <c r="J1064" i="2"/>
  <c r="J1065" i="2"/>
  <c r="J1071" i="2"/>
  <c r="J1073" i="2"/>
  <c r="J1074" i="2"/>
  <c r="J1075" i="2"/>
  <c r="J1081" i="2"/>
  <c r="J1083" i="2"/>
  <c r="J1084" i="2"/>
  <c r="J1085" i="2"/>
  <c r="I1061" i="2"/>
  <c r="I1063" i="2"/>
  <c r="I1064" i="2"/>
  <c r="I1065" i="2"/>
  <c r="I1071" i="2"/>
  <c r="I1073" i="2"/>
  <c r="I1074" i="2"/>
  <c r="I1075" i="2"/>
  <c r="I1081" i="2"/>
  <c r="I1083" i="2"/>
  <c r="I1093" i="2" s="1"/>
  <c r="I1084" i="2"/>
  <c r="I1085" i="2"/>
  <c r="H1061" i="2"/>
  <c r="H1063" i="2"/>
  <c r="H1064" i="2"/>
  <c r="H1065" i="2"/>
  <c r="H1071" i="2"/>
  <c r="H1073" i="2"/>
  <c r="H1074" i="2"/>
  <c r="H1075" i="2"/>
  <c r="H1081" i="2"/>
  <c r="H1083" i="2"/>
  <c r="H1084" i="2"/>
  <c r="H1085" i="2"/>
  <c r="G1061" i="2"/>
  <c r="G1063" i="2"/>
  <c r="G1064" i="2"/>
  <c r="G1065" i="2"/>
  <c r="G1071" i="2"/>
  <c r="G1073" i="2"/>
  <c r="G1074" i="2"/>
  <c r="G1075" i="2"/>
  <c r="G1081" i="2"/>
  <c r="G1083" i="2"/>
  <c r="G1084" i="2"/>
  <c r="G1089" i="2" s="1"/>
  <c r="G1085" i="2"/>
  <c r="F1061" i="2"/>
  <c r="F1063" i="2"/>
  <c r="F1069" i="2" s="1"/>
  <c r="F1064" i="2"/>
  <c r="F1065" i="2"/>
  <c r="F1071" i="2"/>
  <c r="F1073" i="2"/>
  <c r="F1074" i="2"/>
  <c r="F1075" i="2"/>
  <c r="F1081" i="2"/>
  <c r="F1083" i="2"/>
  <c r="F1084" i="2"/>
  <c r="F1085" i="2"/>
  <c r="E1061" i="2"/>
  <c r="E1063" i="2"/>
  <c r="E1064" i="2"/>
  <c r="E1065" i="2"/>
  <c r="E1071" i="2"/>
  <c r="E1073" i="2"/>
  <c r="E1074" i="2"/>
  <c r="E1075" i="2"/>
  <c r="E1081" i="2"/>
  <c r="E1083" i="2"/>
  <c r="E1084" i="2"/>
  <c r="E1085" i="2"/>
  <c r="D1028" i="2"/>
  <c r="D1030" i="2"/>
  <c r="D1031" i="2"/>
  <c r="D1032" i="2"/>
  <c r="D1038" i="2"/>
  <c r="D1040" i="2"/>
  <c r="D1041" i="2"/>
  <c r="D1042" i="2"/>
  <c r="D1048" i="2"/>
  <c r="D1056" i="2" s="1"/>
  <c r="D1050" i="2"/>
  <c r="D1051" i="2"/>
  <c r="D1052" i="2"/>
  <c r="C1061" i="2"/>
  <c r="C1063" i="2"/>
  <c r="C1064" i="2"/>
  <c r="C1065" i="2"/>
  <c r="C1071" i="2"/>
  <c r="C1073" i="2"/>
  <c r="C1074" i="2"/>
  <c r="C1075" i="2"/>
  <c r="C1081" i="2"/>
  <c r="C1083" i="2"/>
  <c r="C1084" i="2"/>
  <c r="C1085" i="2"/>
  <c r="B498" i="2"/>
  <c r="B506" i="2"/>
  <c r="B522" i="2"/>
  <c r="B610" i="2"/>
  <c r="B618" i="2"/>
  <c r="B626" i="2"/>
  <c r="B642" i="2"/>
  <c r="B492" i="2"/>
  <c r="B500" i="2"/>
  <c r="B508" i="2"/>
  <c r="B524" i="2"/>
  <c r="B612" i="2"/>
  <c r="B620" i="2"/>
  <c r="B628" i="2"/>
  <c r="B644" i="2"/>
  <c r="B493" i="2"/>
  <c r="B501" i="2"/>
  <c r="B509" i="2"/>
  <c r="B525" i="2"/>
  <c r="B613" i="2"/>
  <c r="B621" i="2"/>
  <c r="B629" i="2"/>
  <c r="B645" i="2"/>
  <c r="B494" i="2"/>
  <c r="B502" i="2"/>
  <c r="B510" i="2"/>
  <c r="B526" i="2"/>
  <c r="B614" i="2"/>
  <c r="B622" i="2"/>
  <c r="B630" i="2"/>
  <c r="B646" i="2"/>
  <c r="B530" i="2"/>
  <c r="B538" i="2"/>
  <c r="B546" i="2"/>
  <c r="B562" i="2"/>
  <c r="B650" i="2"/>
  <c r="B658" i="2"/>
  <c r="B666" i="2"/>
  <c r="B682" i="2"/>
  <c r="B532" i="2"/>
  <c r="B540" i="2"/>
  <c r="B548" i="2"/>
  <c r="B564" i="2"/>
  <c r="B652" i="2"/>
  <c r="B660" i="2"/>
  <c r="B668" i="2"/>
  <c r="B684" i="2"/>
  <c r="B533" i="2"/>
  <c r="B541" i="2"/>
  <c r="B549" i="2"/>
  <c r="B565" i="2"/>
  <c r="B653" i="2"/>
  <c r="B661" i="2"/>
  <c r="B669" i="2"/>
  <c r="B685" i="2"/>
  <c r="B534" i="2"/>
  <c r="B542" i="2"/>
  <c r="B550" i="2"/>
  <c r="B566" i="2"/>
  <c r="B654" i="2"/>
  <c r="B662" i="2"/>
  <c r="B670" i="2"/>
  <c r="B686" i="2"/>
  <c r="B570" i="2"/>
  <c r="B578" i="2"/>
  <c r="B586" i="2"/>
  <c r="B602" i="2"/>
  <c r="B572" i="2"/>
  <c r="B580" i="2"/>
  <c r="B588" i="2"/>
  <c r="B604" i="2"/>
  <c r="B573" i="2"/>
  <c r="B581" i="2"/>
  <c r="B589" i="2"/>
  <c r="B605" i="2"/>
  <c r="B574" i="2"/>
  <c r="B582" i="2"/>
  <c r="B590" i="2"/>
  <c r="B606" i="2"/>
  <c r="BQ1068" i="2"/>
  <c r="BQ1078" i="2"/>
  <c r="BQ1088" i="2"/>
  <c r="BQ1098" i="2" s="1"/>
  <c r="BP1068" i="2"/>
  <c r="BP1078" i="2"/>
  <c r="BP1088" i="2"/>
  <c r="BP1098" i="2" s="1"/>
  <c r="BO1068" i="2"/>
  <c r="BO1078" i="2"/>
  <c r="BO1088" i="2"/>
  <c r="BO1098" i="2" s="1"/>
  <c r="BN1068" i="2"/>
  <c r="BN1078" i="2"/>
  <c r="BN1088" i="2"/>
  <c r="BN1098" i="2" s="1"/>
  <c r="BM1068" i="2"/>
  <c r="BM1078" i="2"/>
  <c r="BM1088" i="2"/>
  <c r="BM1098" i="2" s="1"/>
  <c r="BL1068" i="2"/>
  <c r="BL1078" i="2"/>
  <c r="BL1088" i="2"/>
  <c r="BL1098" i="2" s="1"/>
  <c r="BK1068" i="2"/>
  <c r="BK1078" i="2"/>
  <c r="BK1088" i="2"/>
  <c r="BJ1068" i="2"/>
  <c r="BJ1078" i="2"/>
  <c r="BJ1088" i="2"/>
  <c r="BI1068" i="2"/>
  <c r="BI1078" i="2"/>
  <c r="BI1088" i="2"/>
  <c r="BH1068" i="2"/>
  <c r="BH1078" i="2"/>
  <c r="BH1088" i="2"/>
  <c r="BG1068" i="2"/>
  <c r="BG1078" i="2"/>
  <c r="BG1088" i="2"/>
  <c r="BF1068" i="2"/>
  <c r="BF1098" i="2" s="1"/>
  <c r="BF1078" i="2"/>
  <c r="BF1088" i="2"/>
  <c r="BE1068" i="2"/>
  <c r="BE1078" i="2"/>
  <c r="BE1088" i="2"/>
  <c r="BD1068" i="2"/>
  <c r="BD1078" i="2"/>
  <c r="BD1088" i="2"/>
  <c r="BC1068" i="2"/>
  <c r="BC1078" i="2"/>
  <c r="BC1088" i="2"/>
  <c r="BB1068" i="2"/>
  <c r="BB1098" i="2" s="1"/>
  <c r="BB1078" i="2"/>
  <c r="BB1088" i="2"/>
  <c r="BA1068" i="2"/>
  <c r="BA1078" i="2"/>
  <c r="BA1088" i="2"/>
  <c r="AZ1068" i="2"/>
  <c r="AZ1078" i="2"/>
  <c r="AZ1088" i="2"/>
  <c r="AY1068" i="2"/>
  <c r="AY1078" i="2"/>
  <c r="AY1088" i="2"/>
  <c r="AX1068" i="2"/>
  <c r="AX1078" i="2"/>
  <c r="AX1088" i="2"/>
  <c r="AW1068" i="2"/>
  <c r="AW1078" i="2"/>
  <c r="AW1088" i="2"/>
  <c r="AV1068" i="2"/>
  <c r="AV1078" i="2"/>
  <c r="AV1088" i="2"/>
  <c r="AU1068" i="2"/>
  <c r="AU1078" i="2"/>
  <c r="AU1088" i="2"/>
  <c r="AT1068" i="2"/>
  <c r="AT1078" i="2"/>
  <c r="AT1088" i="2"/>
  <c r="AS1068" i="2"/>
  <c r="AS1078" i="2"/>
  <c r="AS1088" i="2"/>
  <c r="AR1068" i="2"/>
  <c r="AR1078" i="2"/>
  <c r="AR1088" i="2"/>
  <c r="AQ1068" i="2"/>
  <c r="AQ1078" i="2"/>
  <c r="AQ1088" i="2"/>
  <c r="AP1068" i="2"/>
  <c r="AP1098" i="2" s="1"/>
  <c r="AP1078" i="2"/>
  <c r="AP1088" i="2"/>
  <c r="AO1068" i="2"/>
  <c r="AO1078" i="2"/>
  <c r="AO1088" i="2"/>
  <c r="AN1068" i="2"/>
  <c r="AN1078" i="2"/>
  <c r="AN1088" i="2"/>
  <c r="AM1068" i="2"/>
  <c r="AM1078" i="2"/>
  <c r="AM1088" i="2"/>
  <c r="AL1068" i="2"/>
  <c r="AL1098" i="2" s="1"/>
  <c r="AL1078" i="2"/>
  <c r="AL1088" i="2"/>
  <c r="AK1068" i="2"/>
  <c r="AK1078" i="2"/>
  <c r="AK1088" i="2"/>
  <c r="AJ1068" i="2"/>
  <c r="AJ1078" i="2"/>
  <c r="AJ1088" i="2"/>
  <c r="AI1068" i="2"/>
  <c r="AI1078" i="2"/>
  <c r="AI1088" i="2"/>
  <c r="AH1068" i="2"/>
  <c r="AH1078" i="2"/>
  <c r="AH1088" i="2"/>
  <c r="AH1098" i="2" s="1"/>
  <c r="AG1068" i="2"/>
  <c r="AG1078" i="2"/>
  <c r="AG1088" i="2"/>
  <c r="AF1068" i="2"/>
  <c r="AF1078" i="2"/>
  <c r="AF1088" i="2"/>
  <c r="AE1068" i="2"/>
  <c r="AE1078" i="2"/>
  <c r="AE1088" i="2"/>
  <c r="AD1068" i="2"/>
  <c r="AD1078" i="2"/>
  <c r="AD1088" i="2"/>
  <c r="AC1068" i="2"/>
  <c r="AC1078" i="2"/>
  <c r="AC1088" i="2"/>
  <c r="AB1068" i="2"/>
  <c r="AB1078" i="2"/>
  <c r="AB1088" i="2"/>
  <c r="AA1068" i="2"/>
  <c r="AA1078" i="2"/>
  <c r="AA1088" i="2"/>
  <c r="Z1068" i="2"/>
  <c r="Z1078" i="2"/>
  <c r="Z1088" i="2"/>
  <c r="Y1068" i="2"/>
  <c r="Y1078" i="2"/>
  <c r="Y1088" i="2"/>
  <c r="X1068" i="2"/>
  <c r="X1078" i="2"/>
  <c r="X1088" i="2"/>
  <c r="W1068" i="2"/>
  <c r="W1078" i="2"/>
  <c r="W1088" i="2"/>
  <c r="V1068" i="2"/>
  <c r="V1078" i="2"/>
  <c r="V1088" i="2"/>
  <c r="U1068" i="2"/>
  <c r="U1078" i="2"/>
  <c r="U1088" i="2"/>
  <c r="T1068" i="2"/>
  <c r="T1078" i="2"/>
  <c r="T1088" i="2"/>
  <c r="S1068" i="2"/>
  <c r="S1078" i="2"/>
  <c r="S1088" i="2"/>
  <c r="R1068" i="2"/>
  <c r="R1078" i="2"/>
  <c r="R1088" i="2"/>
  <c r="R1098" i="2" s="1"/>
  <c r="Q1068" i="2"/>
  <c r="Q1078" i="2"/>
  <c r="Q1088" i="2"/>
  <c r="P1068" i="2"/>
  <c r="P1078" i="2"/>
  <c r="P1088" i="2"/>
  <c r="P1098" i="2" s="1"/>
  <c r="O1068" i="2"/>
  <c r="O1078" i="2"/>
  <c r="O1088" i="2"/>
  <c r="N1068" i="2"/>
  <c r="N1078" i="2"/>
  <c r="N1088" i="2"/>
  <c r="M1068" i="2"/>
  <c r="M1078" i="2"/>
  <c r="M1088" i="2"/>
  <c r="L1068" i="2"/>
  <c r="L1078" i="2"/>
  <c r="L1088" i="2"/>
  <c r="K1068" i="2"/>
  <c r="K1078" i="2"/>
  <c r="K1088" i="2"/>
  <c r="J1068" i="2"/>
  <c r="J1078" i="2"/>
  <c r="J1088" i="2"/>
  <c r="I1068" i="2"/>
  <c r="I1078" i="2"/>
  <c r="I1088" i="2"/>
  <c r="H1068" i="2"/>
  <c r="H1078" i="2"/>
  <c r="H1088" i="2"/>
  <c r="G1068" i="2"/>
  <c r="G1078" i="2"/>
  <c r="G1088" i="2"/>
  <c r="F1068" i="2"/>
  <c r="F1098" i="2" s="1"/>
  <c r="F1078" i="2"/>
  <c r="F1088" i="2"/>
  <c r="E1068" i="2"/>
  <c r="E1078" i="2"/>
  <c r="E1088" i="2"/>
  <c r="D1035" i="2"/>
  <c r="D1045" i="2"/>
  <c r="D1055" i="2"/>
  <c r="C1068" i="2"/>
  <c r="C1078" i="2"/>
  <c r="C1088" i="2"/>
  <c r="B497" i="2"/>
  <c r="B505" i="2"/>
  <c r="B513" i="2"/>
  <c r="B529" i="2"/>
  <c r="B617" i="2"/>
  <c r="B625" i="2"/>
  <c r="B633" i="2"/>
  <c r="B649" i="2"/>
  <c r="B537" i="2"/>
  <c r="B545" i="2"/>
  <c r="B553" i="2"/>
  <c r="B569" i="2"/>
  <c r="B657" i="2"/>
  <c r="B665" i="2"/>
  <c r="B673" i="2"/>
  <c r="B689" i="2"/>
  <c r="B577" i="2"/>
  <c r="B585" i="2"/>
  <c r="B593" i="2"/>
  <c r="B609" i="2"/>
  <c r="BQ1067" i="2"/>
  <c r="BQ1077" i="2"/>
  <c r="BQ1087" i="2"/>
  <c r="BP1067" i="2"/>
  <c r="BP1077" i="2"/>
  <c r="BP1087" i="2"/>
  <c r="BO1067" i="2"/>
  <c r="BO1077" i="2"/>
  <c r="BO1087" i="2"/>
  <c r="BN1067" i="2"/>
  <c r="BN1097" i="2" s="1"/>
  <c r="BN1077" i="2"/>
  <c r="BN1087" i="2"/>
  <c r="BM1067" i="2"/>
  <c r="BM1077" i="2"/>
  <c r="BM1087" i="2"/>
  <c r="BL1067" i="2"/>
  <c r="BL1077" i="2"/>
  <c r="BL1087" i="2"/>
  <c r="BK1067" i="2"/>
  <c r="BK1077" i="2"/>
  <c r="BK1087" i="2"/>
  <c r="BJ1067" i="2"/>
  <c r="BJ1097" i="2" s="1"/>
  <c r="BJ1077" i="2"/>
  <c r="BJ1087" i="2"/>
  <c r="BI1067" i="2"/>
  <c r="BI1077" i="2"/>
  <c r="BI1087" i="2"/>
  <c r="BH1067" i="2"/>
  <c r="BH1077" i="2"/>
  <c r="BH1097" i="2"/>
  <c r="BH1087" i="2"/>
  <c r="BG1067" i="2"/>
  <c r="BG1077" i="2"/>
  <c r="BG1097" i="2"/>
  <c r="BG1087" i="2"/>
  <c r="BF1067" i="2"/>
  <c r="BF1077" i="2"/>
  <c r="BF1097" i="2"/>
  <c r="BF1087" i="2"/>
  <c r="BE1067" i="2"/>
  <c r="BE1077" i="2"/>
  <c r="BE1097" i="2"/>
  <c r="BE1087" i="2"/>
  <c r="BD1067" i="2"/>
  <c r="BD1077" i="2"/>
  <c r="BD1097" i="2"/>
  <c r="BD1087" i="2"/>
  <c r="BC1067" i="2"/>
  <c r="BC1077" i="2"/>
  <c r="BC1097" i="2"/>
  <c r="BC1087" i="2"/>
  <c r="BB1067" i="2"/>
  <c r="BB1077" i="2"/>
  <c r="BB1097" i="2"/>
  <c r="BB1087" i="2"/>
  <c r="BA1067" i="2"/>
  <c r="BA1077" i="2"/>
  <c r="BA1097" i="2"/>
  <c r="BA1087" i="2"/>
  <c r="AZ1067" i="2"/>
  <c r="AZ1077" i="2"/>
  <c r="AZ1097" i="2"/>
  <c r="AZ1087" i="2"/>
  <c r="AY1067" i="2"/>
  <c r="AY1077" i="2"/>
  <c r="AY1097" i="2"/>
  <c r="AY1087" i="2"/>
  <c r="AX1067" i="2"/>
  <c r="AX1077" i="2"/>
  <c r="AX1097" i="2"/>
  <c r="AX1087" i="2"/>
  <c r="AW1067" i="2"/>
  <c r="AW1097" i="2" s="1"/>
  <c r="AW1077" i="2"/>
  <c r="AW1087" i="2"/>
  <c r="AV1067" i="2"/>
  <c r="AV1097" i="2" s="1"/>
  <c r="AV1077" i="2"/>
  <c r="AV1087" i="2"/>
  <c r="AU1067" i="2"/>
  <c r="AU1097" i="2" s="1"/>
  <c r="AU1077" i="2"/>
  <c r="AU1087" i="2"/>
  <c r="AT1067" i="2"/>
  <c r="AT1097" i="2" s="1"/>
  <c r="AT1077" i="2"/>
  <c r="AT1087" i="2"/>
  <c r="AS1067" i="2"/>
  <c r="AS1097" i="2" s="1"/>
  <c r="AS1077" i="2"/>
  <c r="AS1087" i="2"/>
  <c r="AR1067" i="2"/>
  <c r="AR1097" i="2" s="1"/>
  <c r="AR1077" i="2"/>
  <c r="AR1087" i="2"/>
  <c r="AQ1067" i="2"/>
  <c r="AQ1097" i="2" s="1"/>
  <c r="AQ1077" i="2"/>
  <c r="AQ1087" i="2"/>
  <c r="AP1067" i="2"/>
  <c r="AP1097" i="2" s="1"/>
  <c r="AP1077" i="2"/>
  <c r="AP1087" i="2"/>
  <c r="AO1067" i="2"/>
  <c r="AO1097" i="2" s="1"/>
  <c r="AO1077" i="2"/>
  <c r="AO1087" i="2"/>
  <c r="AN1067" i="2"/>
  <c r="AN1097" i="2" s="1"/>
  <c r="AN1077" i="2"/>
  <c r="AN1087" i="2"/>
  <c r="AM1067" i="2"/>
  <c r="AM1097" i="2" s="1"/>
  <c r="AM1077" i="2"/>
  <c r="AM1087" i="2"/>
  <c r="AL1067" i="2"/>
  <c r="AL1097" i="2" s="1"/>
  <c r="AL1077" i="2"/>
  <c r="AL1087" i="2"/>
  <c r="AK1067" i="2"/>
  <c r="AK1097" i="2" s="1"/>
  <c r="AK1077" i="2"/>
  <c r="AK1087" i="2"/>
  <c r="AJ1067" i="2"/>
  <c r="AJ1097" i="2" s="1"/>
  <c r="AJ1077" i="2"/>
  <c r="AJ1087" i="2"/>
  <c r="AI1067" i="2"/>
  <c r="AI1097" i="2" s="1"/>
  <c r="AI1077" i="2"/>
  <c r="AI1087" i="2"/>
  <c r="AH1067" i="2"/>
  <c r="AH1097" i="2" s="1"/>
  <c r="AH1077" i="2"/>
  <c r="AH1087" i="2"/>
  <c r="AG1067" i="2"/>
  <c r="AG1097" i="2" s="1"/>
  <c r="AG1077" i="2"/>
  <c r="AG1087" i="2"/>
  <c r="AF1067" i="2"/>
  <c r="AF1097" i="2" s="1"/>
  <c r="AF1077" i="2"/>
  <c r="AF1087" i="2"/>
  <c r="AE1067" i="2"/>
  <c r="AE1097" i="2" s="1"/>
  <c r="AE1077" i="2"/>
  <c r="AE1087" i="2"/>
  <c r="AD1067" i="2"/>
  <c r="AD1097" i="2" s="1"/>
  <c r="AD1077" i="2"/>
  <c r="AD1087" i="2"/>
  <c r="AC1067" i="2"/>
  <c r="AC1097" i="2" s="1"/>
  <c r="AC1077" i="2"/>
  <c r="AC1087" i="2"/>
  <c r="AB1067" i="2"/>
  <c r="AB1097" i="2" s="1"/>
  <c r="AB1077" i="2"/>
  <c r="AB1087" i="2"/>
  <c r="AA1067" i="2"/>
  <c r="AA1097" i="2" s="1"/>
  <c r="AA1077" i="2"/>
  <c r="AA1087" i="2"/>
  <c r="Z1067" i="2"/>
  <c r="Z1097" i="2" s="1"/>
  <c r="Z1077" i="2"/>
  <c r="Z1087" i="2"/>
  <c r="Y1067" i="2"/>
  <c r="Y1097" i="2" s="1"/>
  <c r="Y1077" i="2"/>
  <c r="Y1087" i="2"/>
  <c r="X1067" i="2"/>
  <c r="X1097" i="2" s="1"/>
  <c r="X1077" i="2"/>
  <c r="X1087" i="2"/>
  <c r="W1067" i="2"/>
  <c r="W1097" i="2" s="1"/>
  <c r="W1077" i="2"/>
  <c r="W1087" i="2"/>
  <c r="V1067" i="2"/>
  <c r="V1097" i="2" s="1"/>
  <c r="V1077" i="2"/>
  <c r="V1087" i="2"/>
  <c r="U1067" i="2"/>
  <c r="U1097" i="2" s="1"/>
  <c r="U1077" i="2"/>
  <c r="U1087" i="2"/>
  <c r="T1067" i="2"/>
  <c r="T1097" i="2" s="1"/>
  <c r="T1077" i="2"/>
  <c r="T1087" i="2"/>
  <c r="S1067" i="2"/>
  <c r="S1097" i="2" s="1"/>
  <c r="S1077" i="2"/>
  <c r="S1087" i="2"/>
  <c r="R1067" i="2"/>
  <c r="R1097" i="2" s="1"/>
  <c r="R1077" i="2"/>
  <c r="R1087" i="2"/>
  <c r="Q1067" i="2"/>
  <c r="Q1097" i="2" s="1"/>
  <c r="Q1077" i="2"/>
  <c r="Q1087" i="2"/>
  <c r="P1067" i="2"/>
  <c r="P1097" i="2" s="1"/>
  <c r="P1077" i="2"/>
  <c r="P1087" i="2"/>
  <c r="O1067" i="2"/>
  <c r="O1097" i="2" s="1"/>
  <c r="O1077" i="2"/>
  <c r="O1087" i="2"/>
  <c r="N1067" i="2"/>
  <c r="N1097" i="2" s="1"/>
  <c r="N1077" i="2"/>
  <c r="N1087" i="2"/>
  <c r="M1067" i="2"/>
  <c r="M1097" i="2" s="1"/>
  <c r="M1077" i="2"/>
  <c r="M1087" i="2"/>
  <c r="L1067" i="2"/>
  <c r="L1097" i="2" s="1"/>
  <c r="L1077" i="2"/>
  <c r="L1087" i="2"/>
  <c r="K1067" i="2"/>
  <c r="K1097" i="2" s="1"/>
  <c r="K1077" i="2"/>
  <c r="K1087" i="2"/>
  <c r="J1067" i="2"/>
  <c r="J1097" i="2" s="1"/>
  <c r="J1077" i="2"/>
  <c r="J1087" i="2"/>
  <c r="I1067" i="2"/>
  <c r="I1097" i="2" s="1"/>
  <c r="I1077" i="2"/>
  <c r="I1087" i="2"/>
  <c r="H1067" i="2"/>
  <c r="H1097" i="2" s="1"/>
  <c r="H1077" i="2"/>
  <c r="H1087" i="2"/>
  <c r="G1067" i="2"/>
  <c r="G1097" i="2" s="1"/>
  <c r="G1077" i="2"/>
  <c r="G1087" i="2"/>
  <c r="F1067" i="2"/>
  <c r="F1097" i="2" s="1"/>
  <c r="F1077" i="2"/>
  <c r="F1087" i="2"/>
  <c r="E1067" i="2"/>
  <c r="E1097" i="2" s="1"/>
  <c r="E1077" i="2"/>
  <c r="E1087" i="2"/>
  <c r="D1034" i="2"/>
  <c r="D1064" i="2" s="1"/>
  <c r="D1044" i="2"/>
  <c r="D1054" i="2"/>
  <c r="C1067" i="2"/>
  <c r="C1097" i="2" s="1"/>
  <c r="C1077" i="2"/>
  <c r="C1087" i="2"/>
  <c r="B496" i="2"/>
  <c r="B504" i="2"/>
  <c r="B512" i="2"/>
  <c r="B528" i="2"/>
  <c r="B616" i="2"/>
  <c r="B624" i="2"/>
  <c r="B632" i="2"/>
  <c r="B648" i="2"/>
  <c r="B536" i="2"/>
  <c r="B544" i="2"/>
  <c r="B552" i="2"/>
  <c r="B568" i="2"/>
  <c r="B656" i="2"/>
  <c r="B664" i="2"/>
  <c r="B672" i="2"/>
  <c r="B688" i="2"/>
  <c r="B576" i="2"/>
  <c r="B584" i="2"/>
  <c r="B592" i="2"/>
  <c r="B608" i="2"/>
  <c r="BQ1066" i="2"/>
  <c r="BQ1096" i="2" s="1"/>
  <c r="BQ1076" i="2"/>
  <c r="BQ1086" i="2"/>
  <c r="BP1066" i="2"/>
  <c r="BP1096" i="2" s="1"/>
  <c r="BP1076" i="2"/>
  <c r="BP1086" i="2"/>
  <c r="BO1066" i="2"/>
  <c r="BO1096" i="2" s="1"/>
  <c r="BO1076" i="2"/>
  <c r="BO1086" i="2"/>
  <c r="BN1066" i="2"/>
  <c r="BN1096" i="2" s="1"/>
  <c r="BN1076" i="2"/>
  <c r="BN1086" i="2"/>
  <c r="BM1066" i="2"/>
  <c r="BM1096" i="2" s="1"/>
  <c r="BM1076" i="2"/>
  <c r="BM1086" i="2"/>
  <c r="BL1066" i="2"/>
  <c r="BL1096" i="2" s="1"/>
  <c r="BL1076" i="2"/>
  <c r="BL1086" i="2"/>
  <c r="BK1066" i="2"/>
  <c r="BK1096" i="2" s="1"/>
  <c r="BK1076" i="2"/>
  <c r="BK1086" i="2"/>
  <c r="BJ1066" i="2"/>
  <c r="BJ1096" i="2" s="1"/>
  <c r="BJ1076" i="2"/>
  <c r="BJ1086" i="2"/>
  <c r="BI1066" i="2"/>
  <c r="BI1096" i="2" s="1"/>
  <c r="BI1076" i="2"/>
  <c r="BI1086" i="2"/>
  <c r="BH1066" i="2"/>
  <c r="BH1096" i="2" s="1"/>
  <c r="BH1076" i="2"/>
  <c r="BH1086" i="2"/>
  <c r="BG1066" i="2"/>
  <c r="BG1096" i="2" s="1"/>
  <c r="BG1076" i="2"/>
  <c r="BG1086" i="2"/>
  <c r="BF1066" i="2"/>
  <c r="BF1096" i="2" s="1"/>
  <c r="BF1076" i="2"/>
  <c r="BF1086" i="2"/>
  <c r="BE1066" i="2"/>
  <c r="BE1096" i="2" s="1"/>
  <c r="BE1076" i="2"/>
  <c r="BE1086" i="2"/>
  <c r="BD1066" i="2"/>
  <c r="BD1096" i="2" s="1"/>
  <c r="BD1076" i="2"/>
  <c r="BD1086" i="2"/>
  <c r="BC1066" i="2"/>
  <c r="BC1096" i="2" s="1"/>
  <c r="BC1076" i="2"/>
  <c r="BC1086" i="2"/>
  <c r="BB1066" i="2"/>
  <c r="BB1096" i="2" s="1"/>
  <c r="BB1076" i="2"/>
  <c r="BB1086" i="2"/>
  <c r="BA1066" i="2"/>
  <c r="BA1096" i="2" s="1"/>
  <c r="BA1076" i="2"/>
  <c r="BA1086" i="2"/>
  <c r="AZ1066" i="2"/>
  <c r="AZ1096" i="2" s="1"/>
  <c r="AZ1076" i="2"/>
  <c r="AZ1086" i="2"/>
  <c r="AY1066" i="2"/>
  <c r="AY1096" i="2" s="1"/>
  <c r="AY1076" i="2"/>
  <c r="AY1086" i="2"/>
  <c r="AX1066" i="2"/>
  <c r="AX1096" i="2" s="1"/>
  <c r="AX1076" i="2"/>
  <c r="AX1086" i="2"/>
  <c r="AW1066" i="2"/>
  <c r="AW1076" i="2"/>
  <c r="AW1086" i="2"/>
  <c r="AV1066" i="2"/>
  <c r="AV1076" i="2"/>
  <c r="AV1086" i="2"/>
  <c r="AU1066" i="2"/>
  <c r="AU1076" i="2"/>
  <c r="AU1086" i="2"/>
  <c r="AT1066" i="2"/>
  <c r="AT1076" i="2"/>
  <c r="AT1086" i="2"/>
  <c r="AS1066" i="2"/>
  <c r="AS1076" i="2"/>
  <c r="AS1086" i="2"/>
  <c r="AR1066" i="2"/>
  <c r="AR1076" i="2"/>
  <c r="AR1086" i="2"/>
  <c r="AQ1066" i="2"/>
  <c r="AQ1076" i="2"/>
  <c r="AQ1086" i="2"/>
  <c r="AP1066" i="2"/>
  <c r="AP1096" i="2" s="1"/>
  <c r="AP1076" i="2"/>
  <c r="AP1086" i="2"/>
  <c r="AO1066" i="2"/>
  <c r="AO1096" i="2" s="1"/>
  <c r="AO1076" i="2"/>
  <c r="AO1086" i="2"/>
  <c r="AN1066" i="2"/>
  <c r="AN1076" i="2"/>
  <c r="AN1086" i="2"/>
  <c r="AM1066" i="2"/>
  <c r="AM1076" i="2"/>
  <c r="AM1086" i="2"/>
  <c r="AL1066" i="2"/>
  <c r="AL1076" i="2"/>
  <c r="AL1086" i="2"/>
  <c r="AK1066" i="2"/>
  <c r="AK1076" i="2"/>
  <c r="AK1086" i="2"/>
  <c r="AJ1066" i="2"/>
  <c r="AJ1076" i="2"/>
  <c r="AJ1086" i="2"/>
  <c r="AI1066" i="2"/>
  <c r="AI1076" i="2"/>
  <c r="AI1086" i="2"/>
  <c r="AH1066" i="2"/>
  <c r="AH1096" i="2" s="1"/>
  <c r="AH1076" i="2"/>
  <c r="AH1086" i="2"/>
  <c r="AG1066" i="2"/>
  <c r="AG1076" i="2"/>
  <c r="AG1086" i="2"/>
  <c r="AF1066" i="2"/>
  <c r="AF1076" i="2"/>
  <c r="AF1086" i="2"/>
  <c r="AE1066" i="2"/>
  <c r="AE1076" i="2"/>
  <c r="AE1086" i="2"/>
  <c r="AD1066" i="2"/>
  <c r="AD1076" i="2"/>
  <c r="AD1086" i="2"/>
  <c r="AC1066" i="2"/>
  <c r="AC1076" i="2"/>
  <c r="AC1086" i="2"/>
  <c r="AB1066" i="2"/>
  <c r="AB1076" i="2"/>
  <c r="AB1086" i="2"/>
  <c r="AA1066" i="2"/>
  <c r="AA1076" i="2"/>
  <c r="AA1086" i="2"/>
  <c r="Z1066" i="2"/>
  <c r="Z1076" i="2"/>
  <c r="Z1086" i="2"/>
  <c r="Y1066" i="2"/>
  <c r="Y1096" i="2" s="1"/>
  <c r="Y1076" i="2"/>
  <c r="Y1086" i="2"/>
  <c r="X1066" i="2"/>
  <c r="X1076" i="2"/>
  <c r="X1086" i="2"/>
  <c r="W1066" i="2"/>
  <c r="W1076" i="2"/>
  <c r="W1086" i="2"/>
  <c r="V1066" i="2"/>
  <c r="V1076" i="2"/>
  <c r="V1086" i="2"/>
  <c r="U1066" i="2"/>
  <c r="U1076" i="2"/>
  <c r="U1086" i="2"/>
  <c r="T1066" i="2"/>
  <c r="T1076" i="2"/>
  <c r="T1086" i="2"/>
  <c r="S1066" i="2"/>
  <c r="S1076" i="2"/>
  <c r="S1086" i="2"/>
  <c r="R1066" i="2"/>
  <c r="R1076" i="2"/>
  <c r="R1096" i="2"/>
  <c r="R1086" i="2"/>
  <c r="Q1066" i="2"/>
  <c r="Q1076" i="2"/>
  <c r="Q1086" i="2"/>
  <c r="Q1096" i="2" s="1"/>
  <c r="P1066" i="2"/>
  <c r="P1076" i="2"/>
  <c r="P1086" i="2"/>
  <c r="O1066" i="2"/>
  <c r="O1096" i="2" s="1"/>
  <c r="O1076" i="2"/>
  <c r="O1086" i="2"/>
  <c r="N1066" i="2"/>
  <c r="N1076" i="2"/>
  <c r="N1086" i="2"/>
  <c r="M1066" i="2"/>
  <c r="M1076" i="2"/>
  <c r="M1086" i="2"/>
  <c r="L1066" i="2"/>
  <c r="L1076" i="2"/>
  <c r="L1086" i="2"/>
  <c r="K1066" i="2"/>
  <c r="K1076" i="2"/>
  <c r="K1086" i="2"/>
  <c r="J1066" i="2"/>
  <c r="J1076" i="2"/>
  <c r="J1086" i="2"/>
  <c r="I1066" i="2"/>
  <c r="I1076" i="2"/>
  <c r="I1086" i="2"/>
  <c r="H1066" i="2"/>
  <c r="H1076" i="2"/>
  <c r="H1086" i="2"/>
  <c r="G1066" i="2"/>
  <c r="G1076" i="2"/>
  <c r="G1086" i="2"/>
  <c r="F1066" i="2"/>
  <c r="F1076" i="2"/>
  <c r="F1086" i="2"/>
  <c r="E1066" i="2"/>
  <c r="E1076" i="2"/>
  <c r="E1086" i="2"/>
  <c r="D1033" i="2"/>
  <c r="D1043" i="2"/>
  <c r="D1053" i="2"/>
  <c r="C1066" i="2"/>
  <c r="C1076" i="2"/>
  <c r="C1086" i="2"/>
  <c r="B495" i="2"/>
  <c r="B503" i="2"/>
  <c r="B511" i="2"/>
  <c r="B527" i="2"/>
  <c r="B615" i="2"/>
  <c r="B623" i="2"/>
  <c r="B631" i="2"/>
  <c r="B647" i="2"/>
  <c r="B535" i="2"/>
  <c r="B543" i="2"/>
  <c r="B551" i="2"/>
  <c r="B567" i="2"/>
  <c r="B655" i="2"/>
  <c r="B663" i="2"/>
  <c r="B671" i="2"/>
  <c r="B687" i="2"/>
  <c r="B575" i="2"/>
  <c r="B583" i="2"/>
  <c r="B591" i="2"/>
  <c r="B607" i="2"/>
  <c r="BP1095" i="2"/>
  <c r="BO1095" i="2"/>
  <c r="BL1095" i="2"/>
  <c r="BK1095" i="2"/>
  <c r="BJ1095" i="2"/>
  <c r="BH1095" i="2"/>
  <c r="BG1095" i="2"/>
  <c r="BD1095" i="2"/>
  <c r="BA1095" i="2"/>
  <c r="AZ1095" i="2"/>
  <c r="AY1095" i="2"/>
  <c r="AX1095" i="2"/>
  <c r="AW1095" i="2"/>
  <c r="AV1095" i="2"/>
  <c r="AU1095" i="2"/>
  <c r="AT1095" i="2"/>
  <c r="AS1095" i="2"/>
  <c r="AR1095" i="2"/>
  <c r="AQ1095" i="2"/>
  <c r="AP1095" i="2"/>
  <c r="AO1095" i="2"/>
  <c r="AM1095" i="2"/>
  <c r="AL1095" i="2"/>
  <c r="AK1095" i="2"/>
  <c r="AJ1095" i="2"/>
  <c r="AI1095" i="2"/>
  <c r="AH1095" i="2"/>
  <c r="AE1095" i="2"/>
  <c r="AD1095" i="2"/>
  <c r="AC1095" i="2"/>
  <c r="AA1095" i="2"/>
  <c r="Z1095" i="2"/>
  <c r="Y1095" i="2"/>
  <c r="X1095" i="2"/>
  <c r="W1095" i="2"/>
  <c r="V1095" i="2"/>
  <c r="U1095" i="2"/>
  <c r="T1095" i="2"/>
  <c r="S1095" i="2"/>
  <c r="R1095" i="2"/>
  <c r="Q1095" i="2"/>
  <c r="P1095" i="2"/>
  <c r="O1095" i="2"/>
  <c r="L1095" i="2"/>
  <c r="J1095" i="2"/>
  <c r="I1095" i="2"/>
  <c r="H1095" i="2"/>
  <c r="G1095" i="2"/>
  <c r="F1095" i="2"/>
  <c r="E1095" i="2"/>
  <c r="D1062" i="2"/>
  <c r="C1095" i="2"/>
  <c r="BQ1094" i="2"/>
  <c r="BP1094" i="2"/>
  <c r="BO1094" i="2"/>
  <c r="BN1094" i="2"/>
  <c r="BM1094" i="2"/>
  <c r="BL1094" i="2"/>
  <c r="BK1094" i="2"/>
  <c r="BJ1094" i="2"/>
  <c r="BH1094" i="2"/>
  <c r="BG1094" i="2"/>
  <c r="BF1094" i="2"/>
  <c r="BE1094" i="2"/>
  <c r="BD1094" i="2"/>
  <c r="BC1094" i="2"/>
  <c r="BB1094" i="2"/>
  <c r="AZ1094" i="2"/>
  <c r="AY1094" i="2"/>
  <c r="AX1094" i="2"/>
  <c r="AW1094" i="2"/>
  <c r="AU1094" i="2"/>
  <c r="AT1094" i="2"/>
  <c r="AS1094" i="2"/>
  <c r="AR1094" i="2"/>
  <c r="AQ1094" i="2"/>
  <c r="AP1094" i="2"/>
  <c r="AO1094" i="2"/>
  <c r="AM1094" i="2"/>
  <c r="AL1094" i="2"/>
  <c r="AK1094" i="2"/>
  <c r="AJ1094" i="2"/>
  <c r="AI1094" i="2"/>
  <c r="AH1094" i="2"/>
  <c r="AG1094" i="2"/>
  <c r="AF1094" i="2"/>
  <c r="AE1094" i="2"/>
  <c r="AD1094" i="2"/>
  <c r="AC1094" i="2"/>
  <c r="AB1094" i="2"/>
  <c r="AA1094" i="2"/>
  <c r="Z1094" i="2"/>
  <c r="Y1094" i="2"/>
  <c r="W1094" i="2"/>
  <c r="V1094" i="2"/>
  <c r="S1094" i="2"/>
  <c r="R1094" i="2"/>
  <c r="Q1094" i="2"/>
  <c r="P1094" i="2"/>
  <c r="O1094" i="2"/>
  <c r="N1094" i="2"/>
  <c r="M1094" i="2"/>
  <c r="L1094" i="2"/>
  <c r="K1094" i="2"/>
  <c r="J1094" i="2"/>
  <c r="I1094" i="2"/>
  <c r="H1094" i="2"/>
  <c r="G1094" i="2"/>
  <c r="F1094" i="2"/>
  <c r="E1094" i="2"/>
  <c r="D1061" i="2"/>
  <c r="C1094" i="2"/>
  <c r="BQ1093" i="2"/>
  <c r="BP1093" i="2"/>
  <c r="BO1093" i="2"/>
  <c r="BN1093" i="2"/>
  <c r="BM1093" i="2"/>
  <c r="BL1093" i="2"/>
  <c r="BK1093" i="2"/>
  <c r="BJ1093" i="2"/>
  <c r="BI1093" i="2"/>
  <c r="BH1093" i="2"/>
  <c r="BF1093" i="2"/>
  <c r="BE1093" i="2"/>
  <c r="BD1093" i="2"/>
  <c r="BC1093" i="2"/>
  <c r="BB1093" i="2"/>
  <c r="BA1093" i="2"/>
  <c r="AX1093" i="2"/>
  <c r="AV1093" i="2"/>
  <c r="AU1093" i="2"/>
  <c r="AT1093" i="2"/>
  <c r="AR1093" i="2"/>
  <c r="AQ1093" i="2"/>
  <c r="AP1093" i="2"/>
  <c r="AO1093" i="2"/>
  <c r="AN1093" i="2"/>
  <c r="AJ1093" i="2"/>
  <c r="AI1093" i="2"/>
  <c r="AH1093" i="2"/>
  <c r="AG1093" i="2"/>
  <c r="AF1093" i="2"/>
  <c r="AE1093" i="2"/>
  <c r="AD1093" i="2"/>
  <c r="AB1093" i="2"/>
  <c r="AA1093" i="2"/>
  <c r="Y1093" i="2"/>
  <c r="X1093" i="2"/>
  <c r="W1093" i="2"/>
  <c r="V1093" i="2"/>
  <c r="U1093" i="2"/>
  <c r="S1093" i="2"/>
  <c r="R1093" i="2"/>
  <c r="P1093" i="2"/>
  <c r="O1093" i="2"/>
  <c r="N1093" i="2"/>
  <c r="L1093" i="2"/>
  <c r="K1093" i="2"/>
  <c r="J1093" i="2"/>
  <c r="G1093" i="2"/>
  <c r="F1093" i="2"/>
  <c r="E1093" i="2"/>
  <c r="D1060" i="2"/>
  <c r="BQ1062" i="2"/>
  <c r="BQ1072" i="2"/>
  <c r="BQ1082" i="2"/>
  <c r="BP1062" i="2"/>
  <c r="BP1072" i="2"/>
  <c r="BP1082" i="2"/>
  <c r="BO1062" i="2"/>
  <c r="BO1072" i="2"/>
  <c r="BO1082" i="2"/>
  <c r="BN1062" i="2"/>
  <c r="BN1072" i="2"/>
  <c r="BN1082" i="2"/>
  <c r="BM1062" i="2"/>
  <c r="BM1072" i="2"/>
  <c r="BM1082" i="2"/>
  <c r="BL1062" i="2"/>
  <c r="BL1072" i="2"/>
  <c r="BL1082" i="2"/>
  <c r="BK1062" i="2"/>
  <c r="BK1072" i="2"/>
  <c r="BK1082" i="2"/>
  <c r="BJ1062" i="2"/>
  <c r="BJ1072" i="2"/>
  <c r="BJ1082" i="2"/>
  <c r="BI1062" i="2"/>
  <c r="BI1072" i="2"/>
  <c r="BI1082" i="2"/>
  <c r="BH1062" i="2"/>
  <c r="BH1072" i="2"/>
  <c r="BH1082" i="2"/>
  <c r="BG1062" i="2"/>
  <c r="BG1072" i="2"/>
  <c r="BG1082" i="2"/>
  <c r="BF1062" i="2"/>
  <c r="BF1072" i="2"/>
  <c r="BF1082" i="2"/>
  <c r="BE1062" i="2"/>
  <c r="BE1072" i="2"/>
  <c r="BE1082" i="2"/>
  <c r="BD1062" i="2"/>
  <c r="BD1072" i="2"/>
  <c r="BD1082" i="2"/>
  <c r="BC1062" i="2"/>
  <c r="BC1072" i="2"/>
  <c r="BC1082" i="2"/>
  <c r="BB1062" i="2"/>
  <c r="BB1072" i="2"/>
  <c r="BB1082" i="2"/>
  <c r="BA1062" i="2"/>
  <c r="BA1072" i="2"/>
  <c r="BA1082" i="2"/>
  <c r="AZ1062" i="2"/>
  <c r="AZ1072" i="2"/>
  <c r="AZ1082" i="2"/>
  <c r="AY1062" i="2"/>
  <c r="AY1072" i="2"/>
  <c r="AY1082" i="2"/>
  <c r="AX1062" i="2"/>
  <c r="AX1072" i="2"/>
  <c r="AX1082" i="2"/>
  <c r="AW1062" i="2"/>
  <c r="AW1072" i="2"/>
  <c r="AW1082" i="2"/>
  <c r="AV1062" i="2"/>
  <c r="AV1072" i="2"/>
  <c r="AV1082" i="2"/>
  <c r="AU1062" i="2"/>
  <c r="AU1072" i="2"/>
  <c r="AU1082" i="2"/>
  <c r="AT1062" i="2"/>
  <c r="AT1072" i="2"/>
  <c r="AT1082" i="2"/>
  <c r="AS1062" i="2"/>
  <c r="AS1072" i="2"/>
  <c r="AS1082" i="2"/>
  <c r="AR1062" i="2"/>
  <c r="AR1072" i="2"/>
  <c r="AR1082" i="2"/>
  <c r="AQ1062" i="2"/>
  <c r="AQ1072" i="2"/>
  <c r="AQ1082" i="2"/>
  <c r="AP1062" i="2"/>
  <c r="AP1072" i="2"/>
  <c r="AP1082" i="2"/>
  <c r="AO1062" i="2"/>
  <c r="AO1072" i="2"/>
  <c r="AO1082" i="2"/>
  <c r="AN1062" i="2"/>
  <c r="AN1072" i="2"/>
  <c r="AN1082" i="2"/>
  <c r="AM1062" i="2"/>
  <c r="AM1072" i="2"/>
  <c r="AM1082" i="2"/>
  <c r="AL1062" i="2"/>
  <c r="AL1072" i="2"/>
  <c r="AL1082" i="2"/>
  <c r="AK1062" i="2"/>
  <c r="AK1072" i="2"/>
  <c r="AK1082" i="2"/>
  <c r="AJ1062" i="2"/>
  <c r="AJ1072" i="2"/>
  <c r="AJ1082" i="2"/>
  <c r="AI1062" i="2"/>
  <c r="AI1072" i="2"/>
  <c r="AI1082" i="2"/>
  <c r="AH1062" i="2"/>
  <c r="AH1072" i="2"/>
  <c r="AH1082" i="2"/>
  <c r="AG1062" i="2"/>
  <c r="AG1072" i="2"/>
  <c r="AG1082" i="2"/>
  <c r="AF1062" i="2"/>
  <c r="AF1072" i="2"/>
  <c r="AF1082" i="2"/>
  <c r="AE1062" i="2"/>
  <c r="AE1072" i="2"/>
  <c r="AE1082" i="2"/>
  <c r="AD1062" i="2"/>
  <c r="AD1072" i="2"/>
  <c r="AD1082" i="2"/>
  <c r="AC1062" i="2"/>
  <c r="AC1072" i="2"/>
  <c r="AC1082" i="2"/>
  <c r="AB1062" i="2"/>
  <c r="AB1072" i="2"/>
  <c r="AB1082" i="2"/>
  <c r="AA1062" i="2"/>
  <c r="AA1072" i="2"/>
  <c r="AA1082" i="2"/>
  <c r="Z1062" i="2"/>
  <c r="Z1072" i="2"/>
  <c r="Z1082" i="2"/>
  <c r="Y1062" i="2"/>
  <c r="Y1072" i="2"/>
  <c r="Y1082" i="2"/>
  <c r="X1062" i="2"/>
  <c r="X1072" i="2"/>
  <c r="X1082" i="2"/>
  <c r="W1062" i="2"/>
  <c r="W1072" i="2"/>
  <c r="W1082" i="2"/>
  <c r="V1062" i="2"/>
  <c r="V1072" i="2"/>
  <c r="V1082" i="2"/>
  <c r="U1062" i="2"/>
  <c r="U1072" i="2"/>
  <c r="U1082" i="2"/>
  <c r="T1062" i="2"/>
  <c r="T1072" i="2"/>
  <c r="T1082" i="2"/>
  <c r="S1062" i="2"/>
  <c r="S1072" i="2"/>
  <c r="S1082" i="2"/>
  <c r="R1062" i="2"/>
  <c r="R1072" i="2"/>
  <c r="R1082" i="2"/>
  <c r="Q1062" i="2"/>
  <c r="Q1072" i="2"/>
  <c r="Q1082" i="2"/>
  <c r="P1062" i="2"/>
  <c r="P1072" i="2"/>
  <c r="P1082" i="2"/>
  <c r="O1062" i="2"/>
  <c r="O1072" i="2"/>
  <c r="O1082" i="2"/>
  <c r="N1062" i="2"/>
  <c r="N1072" i="2"/>
  <c r="N1082" i="2"/>
  <c r="M1062" i="2"/>
  <c r="M1072" i="2"/>
  <c r="M1082" i="2"/>
  <c r="L1062" i="2"/>
  <c r="L1072" i="2"/>
  <c r="L1082" i="2"/>
  <c r="K1062" i="2"/>
  <c r="K1072" i="2"/>
  <c r="K1082" i="2"/>
  <c r="J1062" i="2"/>
  <c r="J1072" i="2"/>
  <c r="J1082" i="2"/>
  <c r="I1062" i="2"/>
  <c r="I1072" i="2"/>
  <c r="I1082" i="2"/>
  <c r="H1062" i="2"/>
  <c r="H1072" i="2"/>
  <c r="H1082" i="2"/>
  <c r="G1062" i="2"/>
  <c r="G1072" i="2"/>
  <c r="G1082" i="2"/>
  <c r="F1062" i="2"/>
  <c r="F1072" i="2"/>
  <c r="F1082" i="2"/>
  <c r="E1062" i="2"/>
  <c r="E1072" i="2"/>
  <c r="E1082" i="2"/>
  <c r="D1029" i="2"/>
  <c r="D1039" i="2"/>
  <c r="D1049" i="2"/>
  <c r="C1062" i="2"/>
  <c r="C1072" i="2"/>
  <c r="C1082" i="2"/>
  <c r="B491" i="2"/>
  <c r="B499" i="2"/>
  <c r="B507" i="2"/>
  <c r="B523" i="2"/>
  <c r="B611" i="2"/>
  <c r="B619" i="2"/>
  <c r="B627" i="2"/>
  <c r="B643" i="2"/>
  <c r="B531" i="2"/>
  <c r="B539" i="2"/>
  <c r="B547" i="2"/>
  <c r="B563" i="2"/>
  <c r="B651" i="2"/>
  <c r="B659" i="2"/>
  <c r="B667" i="2"/>
  <c r="B683" i="2"/>
  <c r="B571" i="2"/>
  <c r="B579" i="2"/>
  <c r="B587" i="2"/>
  <c r="B603" i="2"/>
  <c r="BQ1091" i="2"/>
  <c r="BP1091" i="2"/>
  <c r="BO1091" i="2"/>
  <c r="BM1091" i="2"/>
  <c r="BL1091" i="2"/>
  <c r="BK1091" i="2"/>
  <c r="BJ1091" i="2"/>
  <c r="BI1091" i="2"/>
  <c r="BH1091" i="2"/>
  <c r="BG1091" i="2"/>
  <c r="BF1091" i="2"/>
  <c r="BE1091" i="2"/>
  <c r="BD1091" i="2"/>
  <c r="BC1091" i="2"/>
  <c r="BB1091" i="2"/>
  <c r="BA1091" i="2"/>
  <c r="AZ1091" i="2"/>
  <c r="AY1091" i="2"/>
  <c r="AX1091" i="2"/>
  <c r="AW1091" i="2"/>
  <c r="AV1091" i="2"/>
  <c r="AU1091" i="2"/>
  <c r="AT1091" i="2"/>
  <c r="AS1091" i="2"/>
  <c r="AR1091" i="2"/>
  <c r="AP1091" i="2"/>
  <c r="AO1091" i="2"/>
  <c r="AN1091" i="2"/>
  <c r="AM1091" i="2"/>
  <c r="AL1091" i="2"/>
  <c r="AK1091" i="2"/>
  <c r="AJ1091" i="2"/>
  <c r="AI1091" i="2"/>
  <c r="AF1091" i="2"/>
  <c r="AE1091" i="2"/>
  <c r="AD1091" i="2"/>
  <c r="AC1091" i="2"/>
  <c r="AB1091" i="2"/>
  <c r="Z1091" i="2"/>
  <c r="Y1091" i="2"/>
  <c r="X1091" i="2"/>
  <c r="W1091" i="2"/>
  <c r="V1091" i="2"/>
  <c r="U1091" i="2"/>
  <c r="T1091" i="2"/>
  <c r="S1091" i="2"/>
  <c r="R1091" i="2"/>
  <c r="Q1091" i="2"/>
  <c r="P1091" i="2"/>
  <c r="N1091" i="2"/>
  <c r="M1091" i="2"/>
  <c r="L1091" i="2"/>
  <c r="K1091" i="2"/>
  <c r="J1091" i="2"/>
  <c r="I1091" i="2"/>
  <c r="H1091" i="2"/>
  <c r="G1091" i="2"/>
  <c r="F1091" i="2"/>
  <c r="E1091" i="2"/>
  <c r="D1058" i="2"/>
  <c r="C1091" i="2"/>
  <c r="BQ1059" i="2"/>
  <c r="BP1059" i="2"/>
  <c r="BO1059" i="2"/>
  <c r="BN1059" i="2"/>
  <c r="BM1059" i="2"/>
  <c r="BL1059" i="2"/>
  <c r="BK1059" i="2"/>
  <c r="BJ1059" i="2"/>
  <c r="BI1059" i="2"/>
  <c r="BH1059" i="2"/>
  <c r="BG1059" i="2"/>
  <c r="BF1059" i="2"/>
  <c r="BE1059" i="2"/>
  <c r="BD1059" i="2"/>
  <c r="BC1059" i="2"/>
  <c r="BB1059" i="2"/>
  <c r="BA1059" i="2"/>
  <c r="AZ1059" i="2"/>
  <c r="AY1059" i="2"/>
  <c r="AX1059" i="2"/>
  <c r="AW1059" i="2"/>
  <c r="AV1059" i="2"/>
  <c r="AU1059" i="2"/>
  <c r="AT1059" i="2"/>
  <c r="AS1059" i="2"/>
  <c r="AR1059" i="2"/>
  <c r="AQ1059" i="2"/>
  <c r="AP1059" i="2"/>
  <c r="AO1059" i="2"/>
  <c r="AN1059" i="2"/>
  <c r="AM1059" i="2"/>
  <c r="AL1059" i="2"/>
  <c r="AK1059" i="2"/>
  <c r="AJ1059" i="2"/>
  <c r="AI1059" i="2"/>
  <c r="AH1059" i="2"/>
  <c r="AG1059" i="2"/>
  <c r="AF1059" i="2"/>
  <c r="AE1059" i="2"/>
  <c r="AD1059" i="2"/>
  <c r="AC1059" i="2"/>
  <c r="AB1059" i="2"/>
  <c r="AA1059" i="2"/>
  <c r="Z1059" i="2"/>
  <c r="Y1059" i="2"/>
  <c r="X1059" i="2"/>
  <c r="W1059" i="2"/>
  <c r="V1059" i="2"/>
  <c r="U1059" i="2"/>
  <c r="T1059" i="2"/>
  <c r="S1059" i="2"/>
  <c r="R1059" i="2"/>
  <c r="Q1059" i="2"/>
  <c r="P1059" i="2"/>
  <c r="O1059" i="2"/>
  <c r="N1059" i="2"/>
  <c r="M1059" i="2"/>
  <c r="L1059" i="2"/>
  <c r="K1059" i="2"/>
  <c r="J1059" i="2"/>
  <c r="I1059" i="2"/>
  <c r="H1059" i="2"/>
  <c r="G1059" i="2"/>
  <c r="F1059" i="2"/>
  <c r="E1059" i="2"/>
  <c r="D1026" i="2"/>
  <c r="C1059" i="2"/>
  <c r="B1083" i="2"/>
  <c r="BQ1054" i="2"/>
  <c r="BP1054" i="2"/>
  <c r="BO1054" i="2"/>
  <c r="BN1054" i="2"/>
  <c r="BM1054" i="2"/>
  <c r="BL1054" i="2"/>
  <c r="BK1054" i="2"/>
  <c r="BJ1054" i="2"/>
  <c r="BI1054" i="2"/>
  <c r="BH1054" i="2"/>
  <c r="BG1054" i="2"/>
  <c r="BF1054" i="2"/>
  <c r="BE1054" i="2"/>
  <c r="BD1054" i="2"/>
  <c r="BC1054" i="2"/>
  <c r="BB1054" i="2"/>
  <c r="BA1054" i="2"/>
  <c r="AZ1054" i="2"/>
  <c r="AY1054" i="2"/>
  <c r="AX1054" i="2"/>
  <c r="AW1054" i="2"/>
  <c r="AV1054" i="2"/>
  <c r="AU1054" i="2"/>
  <c r="AT1054" i="2"/>
  <c r="AS1054" i="2"/>
  <c r="AR1054" i="2"/>
  <c r="AQ1054" i="2"/>
  <c r="AP1054" i="2"/>
  <c r="AO1054" i="2"/>
  <c r="AN1054" i="2"/>
  <c r="AM1054" i="2"/>
  <c r="AL1054" i="2"/>
  <c r="AK1054" i="2"/>
  <c r="AJ1054" i="2"/>
  <c r="AI1054" i="2"/>
  <c r="AH1054" i="2"/>
  <c r="AG1054" i="2"/>
  <c r="AF1054" i="2"/>
  <c r="AE1054" i="2"/>
  <c r="AD1054" i="2"/>
  <c r="AC1054" i="2"/>
  <c r="AB1054" i="2"/>
  <c r="AA1054" i="2"/>
  <c r="Z1054" i="2"/>
  <c r="Y1054" i="2"/>
  <c r="X1054" i="2"/>
  <c r="W1054" i="2"/>
  <c r="V1054" i="2"/>
  <c r="U1054" i="2"/>
  <c r="T1054" i="2"/>
  <c r="S1054" i="2"/>
  <c r="R1054" i="2"/>
  <c r="Q1054" i="2"/>
  <c r="P1054" i="2"/>
  <c r="O1054" i="2"/>
  <c r="N1054" i="2"/>
  <c r="M1054" i="2"/>
  <c r="L1054" i="2"/>
  <c r="K1054" i="2"/>
  <c r="J1054" i="2"/>
  <c r="I1054" i="2"/>
  <c r="H1054" i="2"/>
  <c r="G1054" i="2"/>
  <c r="F1054" i="2"/>
  <c r="E1054" i="2"/>
  <c r="D1021" i="2"/>
  <c r="C1054" i="2"/>
  <c r="B1078" i="2"/>
  <c r="BQ1049" i="2"/>
  <c r="BP1049" i="2"/>
  <c r="BO1049" i="2"/>
  <c r="BN1049" i="2"/>
  <c r="BM1049" i="2"/>
  <c r="BL1049" i="2"/>
  <c r="BK1049" i="2"/>
  <c r="BJ1049" i="2"/>
  <c r="BI1049" i="2"/>
  <c r="BH1049" i="2"/>
  <c r="BG1049" i="2"/>
  <c r="BF1049" i="2"/>
  <c r="BE1049" i="2"/>
  <c r="BD1049" i="2"/>
  <c r="BC1049" i="2"/>
  <c r="BB1049" i="2"/>
  <c r="BA1049" i="2"/>
  <c r="AZ1049" i="2"/>
  <c r="AY1049" i="2"/>
  <c r="AX1049" i="2"/>
  <c r="AW1049" i="2"/>
  <c r="AV1049" i="2"/>
  <c r="AU1049" i="2"/>
  <c r="AT1049" i="2"/>
  <c r="AS1049" i="2"/>
  <c r="AR1049" i="2"/>
  <c r="AQ1049" i="2"/>
  <c r="AP1049" i="2"/>
  <c r="AO1049" i="2"/>
  <c r="AN1049" i="2"/>
  <c r="AM1049" i="2"/>
  <c r="AL1049" i="2"/>
  <c r="AK1049" i="2"/>
  <c r="AJ1049" i="2"/>
  <c r="AI1049" i="2"/>
  <c r="AH1049" i="2"/>
  <c r="AG1049" i="2"/>
  <c r="AF1049" i="2"/>
  <c r="AE1049" i="2"/>
  <c r="AD1049" i="2"/>
  <c r="AC1049" i="2"/>
  <c r="AB1049" i="2"/>
  <c r="AA1049" i="2"/>
  <c r="Z1049" i="2"/>
  <c r="Y1049" i="2"/>
  <c r="X1049" i="2"/>
  <c r="W1049" i="2"/>
  <c r="V1049" i="2"/>
  <c r="U1049" i="2"/>
  <c r="T1049" i="2"/>
  <c r="S1049" i="2"/>
  <c r="R1049" i="2"/>
  <c r="Q1049" i="2"/>
  <c r="P1049" i="2"/>
  <c r="O1049" i="2"/>
  <c r="N1049" i="2"/>
  <c r="M1049" i="2"/>
  <c r="L1049" i="2"/>
  <c r="K1049" i="2"/>
  <c r="J1049" i="2"/>
  <c r="I1049" i="2"/>
  <c r="H1049" i="2"/>
  <c r="G1049" i="2"/>
  <c r="F1049" i="2"/>
  <c r="E1049" i="2"/>
  <c r="D1016" i="2"/>
  <c r="C1049" i="2"/>
  <c r="B1073" i="2"/>
  <c r="BQ1044" i="2"/>
  <c r="BP1044" i="2"/>
  <c r="BO1044" i="2"/>
  <c r="BN1044" i="2"/>
  <c r="BM1044" i="2"/>
  <c r="BL1044" i="2"/>
  <c r="BK1044" i="2"/>
  <c r="BJ1044" i="2"/>
  <c r="BI1044" i="2"/>
  <c r="BH1044" i="2"/>
  <c r="BG1044" i="2"/>
  <c r="BF1044" i="2"/>
  <c r="BE1044" i="2"/>
  <c r="BD1044" i="2"/>
  <c r="BC1044" i="2"/>
  <c r="BB1044" i="2"/>
  <c r="BA1044" i="2"/>
  <c r="AZ1044" i="2"/>
  <c r="AY1044" i="2"/>
  <c r="AX1044" i="2"/>
  <c r="AW1044" i="2"/>
  <c r="AV1044" i="2"/>
  <c r="AU1044" i="2"/>
  <c r="AT1044" i="2"/>
  <c r="AS1044" i="2"/>
  <c r="AR1044" i="2"/>
  <c r="AQ1044" i="2"/>
  <c r="AP1044" i="2"/>
  <c r="AO1044" i="2"/>
  <c r="AN1044" i="2"/>
  <c r="AM1044" i="2"/>
  <c r="AL1044" i="2"/>
  <c r="AK1044" i="2"/>
  <c r="AJ1044" i="2"/>
  <c r="AI1044" i="2"/>
  <c r="AH1044" i="2"/>
  <c r="AG1044" i="2"/>
  <c r="AF1044" i="2"/>
  <c r="AE1044" i="2"/>
  <c r="AD1044" i="2"/>
  <c r="AC1044" i="2"/>
  <c r="AB1044" i="2"/>
  <c r="AA1044" i="2"/>
  <c r="Z1044" i="2"/>
  <c r="Y1044" i="2"/>
  <c r="X1044" i="2"/>
  <c r="W1044" i="2"/>
  <c r="V1044" i="2"/>
  <c r="U1044" i="2"/>
  <c r="T1044" i="2"/>
  <c r="S1044" i="2"/>
  <c r="R1044" i="2"/>
  <c r="Q1044" i="2"/>
  <c r="P1044" i="2"/>
  <c r="O1044" i="2"/>
  <c r="N1044" i="2"/>
  <c r="M1044" i="2"/>
  <c r="L1044" i="2"/>
  <c r="K1044" i="2"/>
  <c r="J1044" i="2"/>
  <c r="I1044" i="2"/>
  <c r="H1044" i="2"/>
  <c r="G1044" i="2"/>
  <c r="F1044" i="2"/>
  <c r="E1044" i="2"/>
  <c r="D1011" i="2"/>
  <c r="C1044" i="2"/>
  <c r="B1068" i="2"/>
  <c r="BQ1032" i="2"/>
  <c r="BQ1036" i="2" s="1"/>
  <c r="BQ1033" i="2"/>
  <c r="BQ1034" i="2"/>
  <c r="BQ1035" i="2"/>
  <c r="BP1032" i="2"/>
  <c r="BP1033" i="2"/>
  <c r="BP1034" i="2"/>
  <c r="BP1035" i="2"/>
  <c r="BO1032" i="2"/>
  <c r="BO1036" i="2" s="1"/>
  <c r="BO1033" i="2"/>
  <c r="BO1034" i="2"/>
  <c r="BO1035" i="2"/>
  <c r="BN1032" i="2"/>
  <c r="BN1036" i="2" s="1"/>
  <c r="BN1033" i="2"/>
  <c r="BN1034" i="2"/>
  <c r="BN1035" i="2"/>
  <c r="BM1032" i="2"/>
  <c r="BM1033" i="2"/>
  <c r="BM1034" i="2"/>
  <c r="BM1035" i="2"/>
  <c r="BL1032" i="2"/>
  <c r="BL1033" i="2"/>
  <c r="BL1034" i="2"/>
  <c r="BL1035" i="2"/>
  <c r="BK1032" i="2"/>
  <c r="BK1033" i="2"/>
  <c r="BK1034" i="2"/>
  <c r="BK1035" i="2"/>
  <c r="BJ1032" i="2"/>
  <c r="BJ1033" i="2"/>
  <c r="BJ1034" i="2"/>
  <c r="BJ1035" i="2"/>
  <c r="BI1032" i="2"/>
  <c r="BI1033" i="2"/>
  <c r="BI1034" i="2"/>
  <c r="BI1035" i="2"/>
  <c r="BH1032" i="2"/>
  <c r="BH1033" i="2"/>
  <c r="BH1034" i="2"/>
  <c r="BH1035" i="2"/>
  <c r="BG1032" i="2"/>
  <c r="BG1033" i="2"/>
  <c r="BG1034" i="2"/>
  <c r="BG1035" i="2"/>
  <c r="BF1032" i="2"/>
  <c r="BF1033" i="2"/>
  <c r="BF1034" i="2"/>
  <c r="BF1035" i="2"/>
  <c r="BE1032" i="2"/>
  <c r="BE1033" i="2"/>
  <c r="BE1034" i="2"/>
  <c r="BE1035" i="2"/>
  <c r="BD1032" i="2"/>
  <c r="BD1033" i="2"/>
  <c r="BD1034" i="2"/>
  <c r="BD1035" i="2"/>
  <c r="BC1032" i="2"/>
  <c r="BC1033" i="2"/>
  <c r="BC1034" i="2"/>
  <c r="BC1035" i="2"/>
  <c r="BB1032" i="2"/>
  <c r="BB1033" i="2"/>
  <c r="BB1034" i="2"/>
  <c r="BB1035" i="2"/>
  <c r="BA1032" i="2"/>
  <c r="BA1036" i="2" s="1"/>
  <c r="BA1033" i="2"/>
  <c r="BA1034" i="2"/>
  <c r="BA1035" i="2"/>
  <c r="AZ1032" i="2"/>
  <c r="AZ1033" i="2"/>
  <c r="AZ1034" i="2"/>
  <c r="AZ1035" i="2"/>
  <c r="AY1032" i="2"/>
  <c r="AY1033" i="2"/>
  <c r="AY1034" i="2"/>
  <c r="AY1035" i="2"/>
  <c r="AX1032" i="2"/>
  <c r="AX1033" i="2"/>
  <c r="AX1034" i="2"/>
  <c r="AX1035" i="2"/>
  <c r="AW1032" i="2"/>
  <c r="AW1033" i="2"/>
  <c r="AW1034" i="2"/>
  <c r="AW1035" i="2"/>
  <c r="AV1032" i="2"/>
  <c r="AV1033" i="2"/>
  <c r="AV1034" i="2"/>
  <c r="AV1035" i="2"/>
  <c r="AU1032" i="2"/>
  <c r="AU1033" i="2"/>
  <c r="AU1034" i="2"/>
  <c r="AU1036" i="2" s="1"/>
  <c r="AU1035" i="2"/>
  <c r="AT1032" i="2"/>
  <c r="AT1033" i="2"/>
  <c r="AT1034" i="2"/>
  <c r="AT1035" i="2"/>
  <c r="AS1032" i="2"/>
  <c r="AS1033" i="2"/>
  <c r="AS1036" i="2"/>
  <c r="AS1034" i="2"/>
  <c r="AS1035" i="2"/>
  <c r="AR1032" i="2"/>
  <c r="AR1036" i="2" s="1"/>
  <c r="AR1033" i="2"/>
  <c r="AR1034" i="2"/>
  <c r="AR1035" i="2"/>
  <c r="AQ1032" i="2"/>
  <c r="AQ1036" i="2" s="1"/>
  <c r="AQ1033" i="2"/>
  <c r="AQ1034" i="2"/>
  <c r="AQ1035" i="2"/>
  <c r="AP1032" i="2"/>
  <c r="AP1036" i="2" s="1"/>
  <c r="AP1033" i="2"/>
  <c r="AP1034" i="2"/>
  <c r="AP1035" i="2"/>
  <c r="AO1032" i="2"/>
  <c r="AO1036" i="2" s="1"/>
  <c r="AO1033" i="2"/>
  <c r="AO1034" i="2"/>
  <c r="AO1035" i="2"/>
  <c r="AN1032" i="2"/>
  <c r="AN1033" i="2"/>
  <c r="AN1036" i="2" s="1"/>
  <c r="AN1034" i="2"/>
  <c r="AN1035" i="2"/>
  <c r="AM1032" i="2"/>
  <c r="AM1033" i="2"/>
  <c r="AM1034" i="2"/>
  <c r="AM1035" i="2"/>
  <c r="AL1032" i="2"/>
  <c r="AL1033" i="2"/>
  <c r="AL1034" i="2"/>
  <c r="AL1035" i="2"/>
  <c r="AK1032" i="2"/>
  <c r="AK1033" i="2"/>
  <c r="AK1034" i="2"/>
  <c r="AK1035" i="2"/>
  <c r="AJ1032" i="2"/>
  <c r="AJ1033" i="2"/>
  <c r="AJ1034" i="2"/>
  <c r="AJ1035" i="2"/>
  <c r="AI1032" i="2"/>
  <c r="AI1033" i="2"/>
  <c r="AI1034" i="2"/>
  <c r="AI1035" i="2"/>
  <c r="AH1032" i="2"/>
  <c r="AH1033" i="2"/>
  <c r="AH1036" i="2" s="1"/>
  <c r="AH1034" i="2"/>
  <c r="AH1035" i="2"/>
  <c r="AG1032" i="2"/>
  <c r="AG1033" i="2"/>
  <c r="AG1036" i="2" s="1"/>
  <c r="AG1034" i="2"/>
  <c r="AG1035" i="2"/>
  <c r="AF1032" i="2"/>
  <c r="AF1033" i="2"/>
  <c r="AF1034" i="2"/>
  <c r="AF1035" i="2"/>
  <c r="AE1032" i="2"/>
  <c r="AE1033" i="2"/>
  <c r="AE1034" i="2"/>
  <c r="AE1035" i="2"/>
  <c r="AD1032" i="2"/>
  <c r="AD1033" i="2"/>
  <c r="AD1036" i="2" s="1"/>
  <c r="AD1034" i="2"/>
  <c r="AD1035" i="2"/>
  <c r="AC1032" i="2"/>
  <c r="AC1033" i="2"/>
  <c r="AC1036" i="2" s="1"/>
  <c r="AC1034" i="2"/>
  <c r="AC1035" i="2"/>
  <c r="AB1032" i="2"/>
  <c r="AB1036" i="2" s="1"/>
  <c r="AB1033" i="2"/>
  <c r="AB1034" i="2"/>
  <c r="AB1035" i="2"/>
  <c r="AA1032" i="2"/>
  <c r="AA1036" i="2" s="1"/>
  <c r="AA1033" i="2"/>
  <c r="AA1034" i="2"/>
  <c r="AA1035" i="2"/>
  <c r="Z1032" i="2"/>
  <c r="Z1036" i="2" s="1"/>
  <c r="Z1033" i="2"/>
  <c r="Z1034" i="2"/>
  <c r="Z1035" i="2"/>
  <c r="Y1032" i="2"/>
  <c r="Y1036" i="2" s="1"/>
  <c r="Y1033" i="2"/>
  <c r="Y1034" i="2"/>
  <c r="Y1035" i="2"/>
  <c r="X1032" i="2"/>
  <c r="X1033" i="2"/>
  <c r="X1036" i="2" s="1"/>
  <c r="X1034" i="2"/>
  <c r="X1035" i="2"/>
  <c r="W1032" i="2"/>
  <c r="W1033" i="2"/>
  <c r="W1034" i="2"/>
  <c r="W1035" i="2"/>
  <c r="V1032" i="2"/>
  <c r="V1033" i="2"/>
  <c r="V1034" i="2"/>
  <c r="V1035" i="2"/>
  <c r="U1032" i="2"/>
  <c r="U1033" i="2"/>
  <c r="U1034" i="2"/>
  <c r="U1035" i="2"/>
  <c r="T1032" i="2"/>
  <c r="T1033" i="2"/>
  <c r="T1034" i="2"/>
  <c r="T1035" i="2"/>
  <c r="S1032" i="2"/>
  <c r="S1033" i="2"/>
  <c r="S1034" i="2"/>
  <c r="S1035" i="2"/>
  <c r="R1032" i="2"/>
  <c r="R1033" i="2"/>
  <c r="R1034" i="2"/>
  <c r="R1035" i="2"/>
  <c r="Q1032" i="2"/>
  <c r="Q1033" i="2"/>
  <c r="Q1034" i="2"/>
  <c r="Q1035" i="2"/>
  <c r="P1032" i="2"/>
  <c r="P1033" i="2"/>
  <c r="P1034" i="2"/>
  <c r="P1035" i="2"/>
  <c r="O1032" i="2"/>
  <c r="O1033" i="2"/>
  <c r="O1034" i="2"/>
  <c r="O1035" i="2"/>
  <c r="N1032" i="2"/>
  <c r="N1033" i="2"/>
  <c r="N1034" i="2"/>
  <c r="N1035" i="2"/>
  <c r="M1032" i="2"/>
  <c r="M1033" i="2"/>
  <c r="M1034" i="2"/>
  <c r="M1035" i="2"/>
  <c r="L1032" i="2"/>
  <c r="L1033" i="2"/>
  <c r="L1034" i="2"/>
  <c r="L1035" i="2"/>
  <c r="K1032" i="2"/>
  <c r="K1033" i="2"/>
  <c r="K1034" i="2"/>
  <c r="K1035" i="2"/>
  <c r="J1032" i="2"/>
  <c r="J1033" i="2"/>
  <c r="J1034" i="2"/>
  <c r="J1035" i="2"/>
  <c r="I1032" i="2"/>
  <c r="I1033" i="2"/>
  <c r="I1034" i="2"/>
  <c r="I1035" i="2"/>
  <c r="H1032" i="2"/>
  <c r="H1033" i="2"/>
  <c r="H1034" i="2"/>
  <c r="H1035" i="2"/>
  <c r="G1032" i="2"/>
  <c r="G1033" i="2"/>
  <c r="G1034" i="2"/>
  <c r="G1035" i="2"/>
  <c r="F1032" i="2"/>
  <c r="F1033" i="2"/>
  <c r="F1034" i="2"/>
  <c r="F1035" i="2"/>
  <c r="E1032" i="2"/>
  <c r="E1033" i="2"/>
  <c r="E1034" i="2"/>
  <c r="E1035" i="2"/>
  <c r="D999" i="2"/>
  <c r="D1003" i="2"/>
  <c r="D1000" i="2"/>
  <c r="D1001" i="2"/>
  <c r="D1002" i="2"/>
  <c r="C1032" i="2"/>
  <c r="C1036" i="2" s="1"/>
  <c r="C1033" i="2"/>
  <c r="C1034" i="2"/>
  <c r="C1035" i="2"/>
  <c r="B1056" i="2"/>
  <c r="B1060" i="2" s="1"/>
  <c r="B1057" i="2"/>
  <c r="B1058" i="2"/>
  <c r="B1059" i="2"/>
  <c r="BQ1031" i="2"/>
  <c r="BP1031" i="2"/>
  <c r="BO1031" i="2"/>
  <c r="BN1031" i="2"/>
  <c r="BM1031" i="2"/>
  <c r="BL1031" i="2"/>
  <c r="BK1031" i="2"/>
  <c r="BJ1031" i="2"/>
  <c r="BI1031" i="2"/>
  <c r="BH1031" i="2"/>
  <c r="BG1031" i="2"/>
  <c r="BF1031" i="2"/>
  <c r="BE1031" i="2"/>
  <c r="BD1031" i="2"/>
  <c r="BC1031" i="2"/>
  <c r="BB1031" i="2"/>
  <c r="BA1031" i="2"/>
  <c r="AZ1031" i="2"/>
  <c r="AY1031" i="2"/>
  <c r="AX1031" i="2"/>
  <c r="AW1031" i="2"/>
  <c r="AV1031" i="2"/>
  <c r="AU1031" i="2"/>
  <c r="AT1031" i="2"/>
  <c r="AS1031" i="2"/>
  <c r="AR1031" i="2"/>
  <c r="AQ1031" i="2"/>
  <c r="AP1031" i="2"/>
  <c r="AO1031" i="2"/>
  <c r="AN1031" i="2"/>
  <c r="AM1031" i="2"/>
  <c r="AL1031" i="2"/>
  <c r="AK1031" i="2"/>
  <c r="AJ1031" i="2"/>
  <c r="AI1031" i="2"/>
  <c r="AH1031" i="2"/>
  <c r="AG1031" i="2"/>
  <c r="AF1031" i="2"/>
  <c r="AE1031" i="2"/>
  <c r="AD1031" i="2"/>
  <c r="AC1031" i="2"/>
  <c r="AB1031" i="2"/>
  <c r="AA1031" i="2"/>
  <c r="Z1031" i="2"/>
  <c r="Y1031" i="2"/>
  <c r="X1031" i="2"/>
  <c r="W1031" i="2"/>
  <c r="V1031" i="2"/>
  <c r="U1031" i="2"/>
  <c r="T1031" i="2"/>
  <c r="S1031" i="2"/>
  <c r="R1031" i="2"/>
  <c r="Q1031" i="2"/>
  <c r="P1031" i="2"/>
  <c r="O1031" i="2"/>
  <c r="N1031" i="2"/>
  <c r="M1031" i="2"/>
  <c r="L1031" i="2"/>
  <c r="K1031" i="2"/>
  <c r="J1031" i="2"/>
  <c r="I1031" i="2"/>
  <c r="H1031" i="2"/>
  <c r="G1031" i="2"/>
  <c r="F1031" i="2"/>
  <c r="E1031" i="2"/>
  <c r="D998" i="2"/>
  <c r="C1031" i="2"/>
  <c r="B1055" i="2"/>
  <c r="BQ780" i="2"/>
  <c r="BP780" i="2"/>
  <c r="BO780" i="2"/>
  <c r="BN780" i="2"/>
  <c r="BM780" i="2"/>
  <c r="BL780" i="2"/>
  <c r="BK780" i="2"/>
  <c r="BJ780" i="2"/>
  <c r="BI780" i="2"/>
  <c r="BH780" i="2"/>
  <c r="BG780" i="2"/>
  <c r="BF780" i="2"/>
  <c r="BE780" i="2"/>
  <c r="BD780" i="2"/>
  <c r="BC780" i="2"/>
  <c r="BB780" i="2"/>
  <c r="BA780" i="2"/>
  <c r="AZ780" i="2"/>
  <c r="AY780" i="2"/>
  <c r="AX780" i="2"/>
  <c r="AW780" i="2"/>
  <c r="AV780" i="2"/>
  <c r="AU780" i="2"/>
  <c r="AT780" i="2"/>
  <c r="AS780" i="2"/>
  <c r="AR780" i="2"/>
  <c r="AQ780" i="2"/>
  <c r="AP780" i="2"/>
  <c r="AO780" i="2"/>
  <c r="AN780" i="2"/>
  <c r="AM780" i="2"/>
  <c r="AL780" i="2"/>
  <c r="AK780" i="2"/>
  <c r="AJ780" i="2"/>
  <c r="AI780" i="2"/>
  <c r="AH780" i="2"/>
  <c r="AG780" i="2"/>
  <c r="AF780" i="2"/>
  <c r="AE780" i="2"/>
  <c r="AD780" i="2"/>
  <c r="AC780" i="2"/>
  <c r="AB780" i="2"/>
  <c r="AA780" i="2"/>
  <c r="Z780" i="2"/>
  <c r="Y780" i="2"/>
  <c r="X780" i="2"/>
  <c r="W780" i="2"/>
  <c r="V780" i="2"/>
  <c r="U780" i="2"/>
  <c r="T780" i="2"/>
  <c r="S780" i="2"/>
  <c r="R780" i="2"/>
  <c r="Q780" i="2"/>
  <c r="P780" i="2"/>
  <c r="O780" i="2"/>
  <c r="N780" i="2"/>
  <c r="M780" i="2"/>
  <c r="L780" i="2"/>
  <c r="K780" i="2"/>
  <c r="J780" i="2"/>
  <c r="I780" i="2"/>
  <c r="H780" i="2"/>
  <c r="G780" i="2"/>
  <c r="F780" i="2"/>
  <c r="E780" i="2"/>
  <c r="D747" i="2"/>
  <c r="C780" i="2"/>
  <c r="B804" i="2"/>
  <c r="BS718" i="2"/>
  <c r="BS716" i="2"/>
  <c r="B66" i="2"/>
  <c r="B64" i="2"/>
  <c r="B63" i="2"/>
  <c r="B62" i="2"/>
  <c r="B221" i="2"/>
  <c r="M150" i="1"/>
  <c r="B77" i="2" s="1"/>
  <c r="M152" i="1"/>
  <c r="B88" i="2" s="1"/>
  <c r="M154" i="1"/>
  <c r="B99" i="2" s="1"/>
  <c r="M156" i="1"/>
  <c r="B110" i="2" s="1"/>
  <c r="M158" i="1"/>
  <c r="B121" i="2" s="1"/>
  <c r="K160" i="1"/>
  <c r="B131" i="2" s="1"/>
  <c r="I160" i="1"/>
  <c r="B130" i="2" s="1"/>
  <c r="G160" i="1"/>
  <c r="B129" i="2" s="1"/>
  <c r="M149" i="1"/>
  <c r="B72" i="2" s="1"/>
  <c r="M151" i="1"/>
  <c r="B83" i="2" s="1"/>
  <c r="M153" i="1"/>
  <c r="B94" i="2" s="1"/>
  <c r="M155" i="1"/>
  <c r="B105" i="2" s="1"/>
  <c r="M157" i="1"/>
  <c r="B116" i="2" s="1"/>
  <c r="K159" i="1"/>
  <c r="B126" i="2" s="1"/>
  <c r="I159" i="1"/>
  <c r="B125" i="2" s="1"/>
  <c r="G159" i="1"/>
  <c r="B124" i="2" s="1"/>
  <c r="E160" i="1"/>
  <c r="B128" i="2" s="1"/>
  <c r="E159" i="1"/>
  <c r="B123" i="2" s="1"/>
  <c r="B700" i="2"/>
  <c r="B716" i="2"/>
  <c r="B732" i="2"/>
  <c r="B731" i="2"/>
  <c r="B730" i="2"/>
  <c r="B729" i="2"/>
  <c r="B728" i="2"/>
  <c r="B727" i="2"/>
  <c r="B726" i="2"/>
  <c r="B725" i="2"/>
  <c r="B724" i="2"/>
  <c r="B723" i="2"/>
  <c r="B722" i="2"/>
  <c r="B721" i="2"/>
  <c r="B720" i="2"/>
  <c r="B719" i="2"/>
  <c r="B718" i="2"/>
  <c r="B717" i="2"/>
  <c r="B715" i="2"/>
  <c r="B714" i="2"/>
  <c r="B713" i="2"/>
  <c r="B712" i="2"/>
  <c r="B711" i="2"/>
  <c r="B710" i="2"/>
  <c r="B709" i="2"/>
  <c r="B708" i="2"/>
  <c r="B707" i="2"/>
  <c r="B706" i="2"/>
  <c r="B705" i="2"/>
  <c r="B704" i="2"/>
  <c r="B703" i="2"/>
  <c r="B702" i="2"/>
  <c r="B701" i="2"/>
  <c r="B699" i="2"/>
  <c r="B698" i="2"/>
  <c r="B697" i="2"/>
  <c r="B695" i="2"/>
  <c r="B694" i="2"/>
  <c r="B693" i="2"/>
  <c r="B690" i="2"/>
  <c r="B681" i="2"/>
  <c r="B680" i="2"/>
  <c r="B679" i="2"/>
  <c r="B678" i="2"/>
  <c r="B677" i="2"/>
  <c r="B676" i="2"/>
  <c r="B675" i="2"/>
  <c r="B674" i="2"/>
  <c r="B641" i="2"/>
  <c r="B640" i="2"/>
  <c r="B639" i="2"/>
  <c r="B638" i="2"/>
  <c r="B637" i="2"/>
  <c r="B636" i="2"/>
  <c r="B635" i="2"/>
  <c r="B634" i="2"/>
  <c r="B601" i="2"/>
  <c r="B600" i="2"/>
  <c r="B599" i="2"/>
  <c r="B598" i="2"/>
  <c r="B597" i="2"/>
  <c r="B596" i="2"/>
  <c r="B595" i="2"/>
  <c r="B594" i="2"/>
  <c r="B561" i="2"/>
  <c r="B560" i="2"/>
  <c r="B559" i="2"/>
  <c r="B558" i="2"/>
  <c r="B557" i="2"/>
  <c r="B556" i="2"/>
  <c r="B555" i="2"/>
  <c r="B554" i="2"/>
  <c r="B521" i="2"/>
  <c r="B520" i="2"/>
  <c r="B519" i="2"/>
  <c r="B518" i="2"/>
  <c r="B517" i="2"/>
  <c r="B516" i="2"/>
  <c r="B515" i="2"/>
  <c r="B514" i="2"/>
  <c r="B488" i="2"/>
  <c r="B487" i="2"/>
  <c r="B486" i="2"/>
  <c r="B485" i="2"/>
  <c r="B483" i="2"/>
  <c r="B482" i="2"/>
  <c r="B481" i="2"/>
  <c r="B480" i="2"/>
  <c r="B478" i="2"/>
  <c r="B477" i="2"/>
  <c r="B476" i="2"/>
  <c r="B475" i="2"/>
  <c r="B474" i="2"/>
  <c r="B473" i="2"/>
  <c r="B472" i="2"/>
  <c r="B471" i="2"/>
  <c r="B470" i="2"/>
  <c r="B469" i="2"/>
  <c r="B468" i="2"/>
  <c r="B467" i="2"/>
  <c r="B466" i="2"/>
  <c r="B465" i="2"/>
  <c r="B444" i="2"/>
  <c r="B443" i="2"/>
  <c r="B442" i="2"/>
  <c r="B441" i="2"/>
  <c r="B440" i="2"/>
  <c r="B439" i="2"/>
  <c r="B438" i="2"/>
  <c r="B437" i="2"/>
  <c r="B436" i="2"/>
  <c r="B435" i="2"/>
  <c r="B434" i="2"/>
  <c r="B433" i="2"/>
  <c r="B432" i="2"/>
  <c r="B431" i="2"/>
  <c r="B430" i="2"/>
  <c r="B429" i="2"/>
  <c r="B427" i="2"/>
  <c r="B426" i="2"/>
  <c r="B425" i="2"/>
  <c r="B424" i="2"/>
  <c r="B423" i="2"/>
  <c r="B422" i="2"/>
  <c r="B421" i="2"/>
  <c r="B420" i="2"/>
  <c r="B419" i="2"/>
  <c r="B418" i="2"/>
  <c r="B417" i="2"/>
  <c r="B416" i="2"/>
  <c r="B415" i="2"/>
  <c r="B414" i="2"/>
  <c r="B413" i="2"/>
  <c r="B412" i="2"/>
  <c r="B410" i="2"/>
  <c r="B409" i="2"/>
  <c r="B408" i="2"/>
  <c r="B407" i="2"/>
  <c r="B406" i="2"/>
  <c r="B405" i="2"/>
  <c r="B404" i="2"/>
  <c r="B403" i="2"/>
  <c r="B402" i="2"/>
  <c r="B401" i="2"/>
  <c r="B400" i="2"/>
  <c r="B399" i="2"/>
  <c r="B398" i="2"/>
  <c r="B397" i="2"/>
  <c r="B396" i="2"/>
  <c r="B395" i="2"/>
  <c r="B393" i="2"/>
  <c r="B392" i="2"/>
  <c r="B391" i="2"/>
  <c r="B390" i="2"/>
  <c r="B389" i="2"/>
  <c r="B388" i="2"/>
  <c r="B387" i="2"/>
  <c r="B386" i="2"/>
  <c r="B385" i="2"/>
  <c r="B384" i="2"/>
  <c r="B383" i="2"/>
  <c r="B382" i="2"/>
  <c r="B381" i="2"/>
  <c r="B380" i="2"/>
  <c r="B379" i="2"/>
  <c r="B378" i="2"/>
  <c r="B374" i="2"/>
  <c r="B373" i="2"/>
  <c r="B372" i="2"/>
  <c r="B371" i="2"/>
  <c r="B370" i="2"/>
  <c r="B369" i="2"/>
  <c r="B368" i="2"/>
  <c r="B367" i="2"/>
  <c r="B366" i="2"/>
  <c r="B365" i="2"/>
  <c r="B364" i="2"/>
  <c r="B363" i="2"/>
  <c r="B362" i="2"/>
  <c r="B361" i="2"/>
  <c r="B360" i="2"/>
  <c r="B359" i="2"/>
  <c r="B358" i="2"/>
  <c r="B357" i="2"/>
  <c r="B356" i="2"/>
  <c r="B355" i="2"/>
  <c r="B354" i="2"/>
  <c r="B353" i="2"/>
  <c r="B350" i="2"/>
  <c r="B349" i="2"/>
  <c r="B348" i="2"/>
  <c r="B347" i="2"/>
  <c r="B346" i="2"/>
  <c r="B345" i="2"/>
  <c r="B344" i="2"/>
  <c r="B343" i="2"/>
  <c r="B342" i="2"/>
  <c r="B341" i="2"/>
  <c r="B340" i="2"/>
  <c r="B339" i="2"/>
  <c r="B338" i="2"/>
  <c r="B337" i="2"/>
  <c r="B336" i="2"/>
  <c r="B335" i="2"/>
  <c r="B334" i="2"/>
  <c r="B333" i="2"/>
  <c r="B332" i="2"/>
  <c r="B331" i="2"/>
  <c r="B330" i="2"/>
  <c r="B329" i="2"/>
  <c r="B325" i="2"/>
  <c r="B324" i="2"/>
  <c r="B323" i="2"/>
  <c r="B322" i="2"/>
  <c r="B321" i="2"/>
  <c r="B320" i="2"/>
  <c r="B319" i="2"/>
  <c r="B318" i="2"/>
  <c r="B317" i="2"/>
  <c r="B316" i="2"/>
  <c r="B315" i="2"/>
  <c r="B314" i="2"/>
  <c r="B313" i="2"/>
  <c r="B312" i="2"/>
  <c r="B311" i="2"/>
  <c r="B310" i="2"/>
  <c r="B309" i="2"/>
  <c r="B306" i="2"/>
  <c r="B305" i="2"/>
  <c r="B304" i="2"/>
  <c r="B303" i="2"/>
  <c r="B302" i="2"/>
  <c r="B301" i="2"/>
  <c r="B300" i="2"/>
  <c r="B299" i="2"/>
  <c r="B298" i="2"/>
  <c r="B297" i="2"/>
  <c r="B296" i="2"/>
  <c r="B295" i="2"/>
  <c r="B294" i="2"/>
  <c r="B293" i="2"/>
  <c r="B292" i="2"/>
  <c r="B291" i="2"/>
  <c r="B290" i="2"/>
  <c r="B287" i="2"/>
  <c r="B286" i="2"/>
  <c r="B285" i="2"/>
  <c r="B284" i="2"/>
  <c r="B283" i="2"/>
  <c r="B282" i="2"/>
  <c r="B281" i="2"/>
  <c r="B280" i="2"/>
  <c r="B279" i="2"/>
  <c r="B278" i="2"/>
  <c r="B277" i="2"/>
  <c r="B276" i="2"/>
  <c r="B275" i="2"/>
  <c r="B274" i="2"/>
  <c r="B273" i="2"/>
  <c r="B272" i="2"/>
  <c r="B271" i="2"/>
  <c r="B268" i="2"/>
  <c r="B267" i="2"/>
  <c r="B266" i="2"/>
  <c r="B265" i="2"/>
  <c r="B264" i="2"/>
  <c r="B263" i="2"/>
  <c r="B262" i="2"/>
  <c r="B261" i="2"/>
  <c r="B260" i="2"/>
  <c r="B259" i="2"/>
  <c r="B258" i="2"/>
  <c r="B257" i="2"/>
  <c r="B256" i="2"/>
  <c r="B255" i="2"/>
  <c r="B254" i="2"/>
  <c r="B253" i="2"/>
  <c r="B252" i="2"/>
  <c r="B248" i="2"/>
  <c r="B246" i="2"/>
  <c r="B245" i="2"/>
  <c r="B243" i="2"/>
  <c r="B242" i="2"/>
  <c r="B238" i="2"/>
  <c r="B237" i="2"/>
  <c r="B236" i="2"/>
  <c r="B235" i="2"/>
  <c r="B234" i="2"/>
  <c r="B233" i="2"/>
  <c r="B232" i="2"/>
  <c r="B231" i="2"/>
  <c r="B230" i="2"/>
  <c r="B229" i="2"/>
  <c r="B228" i="2"/>
  <c r="B223" i="2"/>
  <c r="B222" i="2"/>
  <c r="B211" i="2"/>
  <c r="B210" i="2"/>
  <c r="B209" i="2"/>
  <c r="B208" i="2"/>
  <c r="B207" i="2"/>
  <c r="B206" i="2"/>
  <c r="B205" i="2"/>
  <c r="B204" i="2"/>
  <c r="B203" i="2"/>
  <c r="B202" i="2"/>
  <c r="B201" i="2"/>
  <c r="B200" i="2"/>
  <c r="B199" i="2"/>
  <c r="B195" i="2"/>
  <c r="B194" i="2"/>
  <c r="B193" i="2"/>
  <c r="B192" i="2"/>
  <c r="B191" i="2"/>
  <c r="B190" i="2"/>
  <c r="B189" i="2"/>
  <c r="B187" i="2"/>
  <c r="B171" i="2"/>
  <c r="B170" i="2"/>
  <c r="B169" i="2"/>
  <c r="B168" i="2"/>
  <c r="B167" i="2"/>
  <c r="B157" i="2"/>
  <c r="B156" i="2"/>
  <c r="B155" i="2"/>
  <c r="B154" i="2"/>
  <c r="B150" i="2"/>
  <c r="B149" i="2"/>
  <c r="B148" i="2"/>
  <c r="B147" i="2"/>
  <c r="B146" i="2"/>
  <c r="B145" i="2"/>
  <c r="B144" i="2"/>
  <c r="B143" i="2"/>
  <c r="B142" i="2"/>
  <c r="B141" i="2"/>
  <c r="B140" i="2"/>
  <c r="B139" i="2"/>
  <c r="B138" i="2"/>
  <c r="B137" i="2"/>
  <c r="B136" i="2"/>
  <c r="B135" i="2"/>
  <c r="B120" i="2"/>
  <c r="B119" i="2"/>
  <c r="B118" i="2"/>
  <c r="B117" i="2"/>
  <c r="B115" i="2"/>
  <c r="B114" i="2"/>
  <c r="B113" i="2"/>
  <c r="B112" i="2"/>
  <c r="B109" i="2"/>
  <c r="B108" i="2"/>
  <c r="B107" i="2"/>
  <c r="B106" i="2"/>
  <c r="B104" i="2"/>
  <c r="B103" i="2"/>
  <c r="B102" i="2"/>
  <c r="B101" i="2"/>
  <c r="B98" i="2"/>
  <c r="B97" i="2"/>
  <c r="B96" i="2"/>
  <c r="B95" i="2"/>
  <c r="B93" i="2"/>
  <c r="B92" i="2"/>
  <c r="B91" i="2"/>
  <c r="B90" i="2"/>
  <c r="B87" i="2"/>
  <c r="B86" i="2"/>
  <c r="B85" i="2"/>
  <c r="B84" i="2"/>
  <c r="B82" i="2"/>
  <c r="B81" i="2"/>
  <c r="B80" i="2"/>
  <c r="B79" i="2"/>
  <c r="B76" i="2"/>
  <c r="B75" i="2"/>
  <c r="B74" i="2"/>
  <c r="B73" i="2"/>
  <c r="B71" i="2"/>
  <c r="B69" i="2"/>
  <c r="B68" i="2"/>
  <c r="B61" i="2"/>
  <c r="B60" i="2"/>
  <c r="B58" i="2"/>
  <c r="B57" i="2"/>
  <c r="B55" i="2"/>
  <c r="B53" i="2"/>
  <c r="B52" i="2"/>
  <c r="B51" i="2"/>
  <c r="B50" i="2"/>
  <c r="B49" i="2"/>
  <c r="B47" i="2"/>
  <c r="B46" i="2"/>
  <c r="B44" i="2"/>
  <c r="B42" i="2"/>
  <c r="B41" i="2"/>
  <c r="B40" i="2"/>
  <c r="B39" i="2"/>
  <c r="B38" i="2"/>
  <c r="B37" i="2"/>
  <c r="B36" i="2"/>
  <c r="B35" i="2"/>
  <c r="B22" i="2"/>
  <c r="B21" i="2"/>
  <c r="B20" i="2"/>
  <c r="B19" i="2"/>
  <c r="B18" i="2"/>
  <c r="B17" i="2"/>
  <c r="B16" i="2"/>
  <c r="B15" i="2"/>
  <c r="B14" i="2"/>
  <c r="B13" i="2"/>
  <c r="B11" i="2"/>
  <c r="B10" i="2"/>
  <c r="B9" i="2"/>
  <c r="B8" i="2"/>
  <c r="B7" i="2"/>
  <c r="B6" i="2"/>
  <c r="B5" i="2"/>
  <c r="B4" i="2"/>
  <c r="B3" i="2"/>
  <c r="BP1097" i="2"/>
  <c r="C1098" i="2"/>
  <c r="K1098" i="2"/>
  <c r="S1098" i="2"/>
  <c r="W1098" i="2"/>
  <c r="AA1098" i="2"/>
  <c r="AE1098" i="2"/>
  <c r="AI1098" i="2"/>
  <c r="AQ1098" i="2"/>
  <c r="AU1098" i="2"/>
  <c r="BK1098" i="2"/>
  <c r="BJ1098" i="2"/>
  <c r="E1098" i="2"/>
  <c r="M1098" i="2"/>
  <c r="U1098" i="2"/>
  <c r="AC1098" i="2"/>
  <c r="AG1098" i="2"/>
  <c r="AK1098" i="2"/>
  <c r="J1089" i="2"/>
  <c r="D1036" i="2"/>
  <c r="Q1079" i="2"/>
  <c r="AJ1079" i="2"/>
  <c r="AU1069" i="2"/>
  <c r="AW1089" i="2"/>
  <c r="BG1089" i="2"/>
  <c r="AY1189" i="2"/>
  <c r="BG1189" i="2"/>
  <c r="AI1069" i="2"/>
  <c r="AT1079" i="2"/>
  <c r="AY1089" i="2"/>
  <c r="BB1079" i="2"/>
  <c r="BH1079" i="2"/>
  <c r="BK1069" i="2"/>
  <c r="BK1099" i="2" s="1"/>
  <c r="BK1102" i="2" s="1"/>
  <c r="BM1089" i="2"/>
  <c r="BP1079" i="2"/>
  <c r="BP1099" i="2"/>
  <c r="BP1102" i="2" s="1"/>
  <c r="BM1069" i="2"/>
  <c r="BO1089" i="2"/>
  <c r="T1188" i="2"/>
  <c r="C1189" i="2"/>
  <c r="G1189" i="2"/>
  <c r="BK1189" i="2"/>
  <c r="B733" i="2"/>
  <c r="AF1036" i="2"/>
  <c r="E1096" i="2"/>
  <c r="U1096" i="2"/>
  <c r="AC1096" i="2"/>
  <c r="AK1096" i="2"/>
  <c r="AS1096" i="2"/>
  <c r="AW1096" i="2"/>
  <c r="C1089" i="2"/>
  <c r="C1093" i="2"/>
  <c r="T1036" i="2"/>
  <c r="AJ1036" i="2"/>
  <c r="AZ1036" i="2"/>
  <c r="Z1093" i="2"/>
  <c r="D1063" i="2"/>
  <c r="H1096" i="2"/>
  <c r="L1096" i="2"/>
  <c r="P1096" i="2"/>
  <c r="T1096" i="2"/>
  <c r="X1096" i="2"/>
  <c r="AB1096" i="2"/>
  <c r="AF1096" i="2"/>
  <c r="AN1096" i="2"/>
  <c r="AR1096" i="2"/>
  <c r="AV1096" i="2"/>
  <c r="BN1089" i="2"/>
  <c r="BN1091" i="2"/>
  <c r="AI1036" i="2"/>
  <c r="C1096" i="2"/>
  <c r="G1096" i="2"/>
  <c r="K1096" i="2"/>
  <c r="S1096" i="2"/>
  <c r="W1096" i="2"/>
  <c r="AA1096" i="2"/>
  <c r="AM1096" i="2"/>
  <c r="AQ1096" i="2"/>
  <c r="AN1098" i="2"/>
  <c r="AV1094" i="2"/>
  <c r="AB1098" i="2"/>
  <c r="AT1098" i="2"/>
  <c r="C1069" i="2"/>
  <c r="E1079" i="2"/>
  <c r="F1089" i="2"/>
  <c r="P1079" i="2"/>
  <c r="P1069" i="2"/>
  <c r="V1089" i="2"/>
  <c r="Y1079" i="2"/>
  <c r="Z1089" i="2"/>
  <c r="AJ1089" i="2"/>
  <c r="AN1079" i="2"/>
  <c r="AP1079" i="2"/>
  <c r="AV1079" i="2"/>
  <c r="BG1069" i="2"/>
  <c r="BI1089" i="2"/>
  <c r="BM1095" i="2"/>
  <c r="T1098" i="2"/>
  <c r="AS1098" i="2"/>
  <c r="G1079" i="2"/>
  <c r="N1069" i="2"/>
  <c r="S1079" i="2"/>
  <c r="AB1089" i="2"/>
  <c r="AO1079" i="2"/>
  <c r="AO1069" i="2"/>
  <c r="AO1099" i="2" s="1"/>
  <c r="AS1069" i="2"/>
  <c r="BD1089" i="2"/>
  <c r="L1098" i="2"/>
  <c r="AR1098" i="2"/>
  <c r="BI1098" i="2"/>
  <c r="D1046" i="2"/>
  <c r="D1066" i="2" s="1"/>
  <c r="G1069" i="2"/>
  <c r="H1069" i="2"/>
  <c r="M1089" i="2"/>
  <c r="S1069" i="2"/>
  <c r="T1069" i="2"/>
  <c r="AB1079" i="2"/>
  <c r="AB1069" i="2"/>
  <c r="AC1079" i="2"/>
  <c r="AG1089" i="2"/>
  <c r="AG1079" i="2"/>
  <c r="AX1079" i="2"/>
  <c r="AZ1089" i="2"/>
  <c r="BD1069" i="2"/>
  <c r="BM1079" i="2"/>
  <c r="BM1099" i="2" s="1"/>
  <c r="BM1103" i="2" s="1"/>
  <c r="BO1079" i="2"/>
  <c r="BQ1089" i="2"/>
  <c r="P1181" i="2"/>
  <c r="T1181" i="2"/>
  <c r="X1181" i="2"/>
  <c r="AB1181" i="2"/>
  <c r="O1181" i="2"/>
  <c r="S1181" i="2"/>
  <c r="W1181" i="2"/>
  <c r="AA1181" i="2"/>
  <c r="AE1181" i="2"/>
  <c r="AI1181" i="2"/>
  <c r="AM1181" i="2"/>
  <c r="AQ1181" i="2"/>
  <c r="AU1181" i="2"/>
  <c r="AY1181" i="2"/>
  <c r="BC1181" i="2"/>
  <c r="BG1181" i="2"/>
  <c r="BK1181" i="2"/>
  <c r="BO1181" i="2"/>
  <c r="N1181" i="2"/>
  <c r="R1181" i="2"/>
  <c r="V1181" i="2"/>
  <c r="Z1181" i="2"/>
  <c r="AD1181" i="2"/>
  <c r="AH1181" i="2"/>
  <c r="AL1181" i="2"/>
  <c r="AP1181" i="2"/>
  <c r="AT1181" i="2"/>
  <c r="AX1181" i="2"/>
  <c r="BB1181" i="2"/>
  <c r="BF1181" i="2"/>
  <c r="BJ1181" i="2"/>
  <c r="BN1181" i="2"/>
  <c r="BM1102" i="2"/>
  <c r="AB1099" i="2"/>
  <c r="AB1102" i="2" s="1"/>
  <c r="BQ1099" i="2" l="1"/>
  <c r="AU1099" i="2"/>
  <c r="Z1099" i="2"/>
  <c r="D1069" i="2"/>
  <c r="D1070" i="2"/>
  <c r="BO1099" i="2"/>
  <c r="F1036" i="2"/>
  <c r="J1036" i="2"/>
  <c r="M1036" i="2"/>
  <c r="N1036" i="2"/>
  <c r="O1036" i="2"/>
  <c r="S1036" i="2"/>
  <c r="U1036" i="2"/>
  <c r="AL1036" i="2"/>
  <c r="AT1036" i="2"/>
  <c r="AV1036" i="2"/>
  <c r="BK1036" i="2"/>
  <c r="N1098" i="2"/>
  <c r="Q1098" i="2"/>
  <c r="Y1098" i="2"/>
  <c r="AJ1098" i="2"/>
  <c r="AM1098" i="2"/>
  <c r="AO1098" i="2"/>
  <c r="AY1098" i="2"/>
  <c r="BA1098" i="2"/>
  <c r="BE1098" i="2"/>
  <c r="C1079" i="2"/>
  <c r="C1099" i="2" s="1"/>
  <c r="F1079" i="2"/>
  <c r="F1099" i="2" s="1"/>
  <c r="O1089" i="2"/>
  <c r="V1098" i="2"/>
  <c r="X1098" i="2"/>
  <c r="AZ1098" i="2"/>
  <c r="BD1098" i="2"/>
  <c r="BH1098" i="2"/>
  <c r="M1069" i="2"/>
  <c r="N1079" i="2"/>
  <c r="T1079" i="2"/>
  <c r="G1099" i="2"/>
  <c r="W1036" i="2"/>
  <c r="BC1036" i="2"/>
  <c r="BL1036" i="2"/>
  <c r="F1092" i="2"/>
  <c r="J1092" i="2"/>
  <c r="N1092" i="2"/>
  <c r="R1092" i="2"/>
  <c r="V1092" i="2"/>
  <c r="Z1092" i="2"/>
  <c r="AD1092" i="2"/>
  <c r="AH1092" i="2"/>
  <c r="AL1092" i="2"/>
  <c r="AP1092" i="2"/>
  <c r="AT1092" i="2"/>
  <c r="AX1092" i="2"/>
  <c r="BB1092" i="2"/>
  <c r="BF1092" i="2"/>
  <c r="BJ1092" i="2"/>
  <c r="BN1092" i="2"/>
  <c r="J1096" i="2"/>
  <c r="M1096" i="2"/>
  <c r="N1096" i="2"/>
  <c r="V1096" i="2"/>
  <c r="AE1096" i="2"/>
  <c r="AG1096" i="2"/>
  <c r="AI1096" i="2"/>
  <c r="AJ1096" i="2"/>
  <c r="BQ1097" i="2"/>
  <c r="D1065" i="2"/>
  <c r="G1098" i="2"/>
  <c r="H1098" i="2"/>
  <c r="I1098" i="2"/>
  <c r="AX1098" i="2"/>
  <c r="M1095" i="2"/>
  <c r="AW1036" i="2"/>
  <c r="AX1036" i="2"/>
  <c r="AY1036" i="2"/>
  <c r="BD1036" i="2"/>
  <c r="BF1036" i="2"/>
  <c r="BH1036" i="2"/>
  <c r="BP1036" i="2"/>
  <c r="I1096" i="2"/>
  <c r="Z1096" i="2"/>
  <c r="AU1096" i="2"/>
  <c r="R1079" i="2"/>
  <c r="W1069" i="2"/>
  <c r="W1099" i="2" s="1"/>
  <c r="AE1089" i="2"/>
  <c r="AE1069" i="2"/>
  <c r="BI1095" i="2"/>
  <c r="R1189" i="2"/>
  <c r="BC1098" i="2"/>
  <c r="BG1098" i="2"/>
  <c r="H1079" i="2"/>
  <c r="I1079" i="2"/>
  <c r="J1079" i="2"/>
  <c r="K1095" i="2"/>
  <c r="L1079" i="2"/>
  <c r="N1089" i="2"/>
  <c r="N1095" i="2"/>
  <c r="O1091" i="2"/>
  <c r="O1079" i="2"/>
  <c r="O1099" i="2" s="1"/>
  <c r="P1089" i="2"/>
  <c r="P1099" i="2" s="1"/>
  <c r="R1089" i="2"/>
  <c r="T1094" i="2"/>
  <c r="X1079" i="2"/>
  <c r="Y1089" i="2"/>
  <c r="Y1069" i="2"/>
  <c r="AD1069" i="2"/>
  <c r="AF1079" i="2"/>
  <c r="AH1079" i="2"/>
  <c r="AP1069" i="2"/>
  <c r="AP1099" i="2" s="1"/>
  <c r="AT1069" i="2"/>
  <c r="AT1099" i="2" s="1"/>
  <c r="BA1079" i="2"/>
  <c r="BG1079" i="2"/>
  <c r="BG1099" i="2" s="1"/>
  <c r="BQ1095" i="2"/>
  <c r="G1181" i="2"/>
  <c r="K1181" i="2"/>
  <c r="Q1181" i="2"/>
  <c r="AR1181" i="2"/>
  <c r="BH1181" i="2"/>
  <c r="AE1188" i="2"/>
  <c r="AI1188" i="2"/>
  <c r="F1189" i="2"/>
  <c r="Q1189" i="2"/>
  <c r="V1189" i="2"/>
  <c r="AI1189" i="2"/>
  <c r="AR1189" i="2"/>
  <c r="BM1189" i="2"/>
  <c r="O1189" i="2"/>
  <c r="BQ1189" i="2"/>
  <c r="BQ1199" i="2" s="1"/>
  <c r="E1089" i="2"/>
  <c r="U1069" i="2"/>
  <c r="AA1079" i="2"/>
  <c r="AH1089" i="2"/>
  <c r="AK1069" i="2"/>
  <c r="AS1079" i="2"/>
  <c r="BN1095" i="2"/>
  <c r="F1181" i="2"/>
  <c r="J1181" i="2"/>
  <c r="Y1181" i="2"/>
  <c r="AK1181" i="2"/>
  <c r="BA1181" i="2"/>
  <c r="BQ1181" i="2"/>
  <c r="E1189" i="2"/>
  <c r="X1094" i="2"/>
  <c r="AJ1099" i="2"/>
  <c r="AJ1102" i="2" s="1"/>
  <c r="AM1093" i="2"/>
  <c r="AW1093" i="2"/>
  <c r="AY1093" i="2"/>
  <c r="AZ1079" i="2"/>
  <c r="AZ1099" i="2" s="1"/>
  <c r="BB1095" i="2"/>
  <c r="BC1089" i="2"/>
  <c r="BC1079" i="2"/>
  <c r="BC1095" i="2"/>
  <c r="BD1079" i="2"/>
  <c r="BE1089" i="2"/>
  <c r="BE1079" i="2"/>
  <c r="BE1069" i="2"/>
  <c r="BF1089" i="2"/>
  <c r="BF1079" i="2"/>
  <c r="BF1095" i="2"/>
  <c r="BN1079" i="2"/>
  <c r="E1181" i="2"/>
  <c r="I1181" i="2"/>
  <c r="M1181" i="2"/>
  <c r="AJ1181" i="2"/>
  <c r="AZ1181" i="2"/>
  <c r="BP1181" i="2"/>
  <c r="BJ1189" i="2"/>
  <c r="B183" i="2"/>
  <c r="B1202" i="2" s="1"/>
  <c r="B1108" i="2"/>
  <c r="B1089" i="2"/>
  <c r="K573" i="1"/>
  <c r="B1110" i="2"/>
  <c r="B1106" i="2"/>
  <c r="B1109" i="2"/>
  <c r="B1097" i="2"/>
  <c r="B1201" i="2"/>
  <c r="B1205" i="2" s="1"/>
  <c r="BD1099" i="2"/>
  <c r="AO1103" i="2"/>
  <c r="AO1102" i="2"/>
  <c r="BO1102" i="2"/>
  <c r="BO1103" i="2"/>
  <c r="AC1069" i="2"/>
  <c r="AC1093" i="2"/>
  <c r="AK1079" i="2"/>
  <c r="AK1093" i="2"/>
  <c r="AI1099" i="2"/>
  <c r="AB1103" i="2"/>
  <c r="BK1103" i="2"/>
  <c r="AT1103" i="2"/>
  <c r="AT1102" i="2"/>
  <c r="BC1069" i="2"/>
  <c r="AM1069" i="2"/>
  <c r="AM1099" i="2" s="1"/>
  <c r="B225" i="2"/>
  <c r="E1036" i="2"/>
  <c r="G1036" i="2"/>
  <c r="H1036" i="2"/>
  <c r="I1036" i="2"/>
  <c r="K1036" i="2"/>
  <c r="L1036" i="2"/>
  <c r="P1036" i="2"/>
  <c r="Q1036" i="2"/>
  <c r="R1036" i="2"/>
  <c r="V1036" i="2"/>
  <c r="AE1036" i="2"/>
  <c r="AK1036" i="2"/>
  <c r="AM1036" i="2"/>
  <c r="AQ1091" i="2"/>
  <c r="B1086" i="2"/>
  <c r="C1092" i="2"/>
  <c r="G1092" i="2"/>
  <c r="K1092" i="2"/>
  <c r="O1092" i="2"/>
  <c r="S1092" i="2"/>
  <c r="W1092" i="2"/>
  <c r="AA1092" i="2"/>
  <c r="AE1092" i="2"/>
  <c r="AI1092" i="2"/>
  <c r="AM1092" i="2"/>
  <c r="AQ1092" i="2"/>
  <c r="AU1092" i="2"/>
  <c r="AY1092" i="2"/>
  <c r="BC1092" i="2"/>
  <c r="BG1092" i="2"/>
  <c r="BK1092" i="2"/>
  <c r="BO1092" i="2"/>
  <c r="F1096" i="2"/>
  <c r="BI1094" i="2"/>
  <c r="BI1069" i="2"/>
  <c r="BI1099" i="2" s="1"/>
  <c r="AH1069" i="2"/>
  <c r="AH1099" i="2" s="1"/>
  <c r="AH1091" i="2"/>
  <c r="AL1069" i="2"/>
  <c r="AL1093" i="2"/>
  <c r="AQ1099" i="2"/>
  <c r="BE1095" i="2"/>
  <c r="BP1103" i="2"/>
  <c r="AS1089" i="2"/>
  <c r="AS1099" i="2" s="1"/>
  <c r="AU1103" i="2"/>
  <c r="AU1102" i="2"/>
  <c r="BB1036" i="2"/>
  <c r="BE1036" i="2"/>
  <c r="BG1036" i="2"/>
  <c r="BI1036" i="2"/>
  <c r="BJ1036" i="2"/>
  <c r="BM1036" i="2"/>
  <c r="E1092" i="2"/>
  <c r="I1092" i="2"/>
  <c r="M1092" i="2"/>
  <c r="Q1092" i="2"/>
  <c r="U1092" i="2"/>
  <c r="Y1092" i="2"/>
  <c r="AC1092" i="2"/>
  <c r="AG1092" i="2"/>
  <c r="AK1092" i="2"/>
  <c r="AO1092" i="2"/>
  <c r="AS1092" i="2"/>
  <c r="AW1092" i="2"/>
  <c r="BA1092" i="2"/>
  <c r="BE1092" i="2"/>
  <c r="BI1092" i="2"/>
  <c r="BM1092" i="2"/>
  <c r="BQ1092" i="2"/>
  <c r="AZ1093" i="2"/>
  <c r="AD1096" i="2"/>
  <c r="AL1096" i="2"/>
  <c r="B1091" i="2"/>
  <c r="AA1089" i="2"/>
  <c r="AA1091" i="2"/>
  <c r="AG1069" i="2"/>
  <c r="AG1099" i="2" s="1"/>
  <c r="AG1091" i="2"/>
  <c r="AW1069" i="2"/>
  <c r="AW1099" i="2" s="1"/>
  <c r="D1059" i="2"/>
  <c r="H1092" i="2"/>
  <c r="L1092" i="2"/>
  <c r="P1092" i="2"/>
  <c r="T1092" i="2"/>
  <c r="X1092" i="2"/>
  <c r="AB1092" i="2"/>
  <c r="AF1092" i="2"/>
  <c r="AJ1092" i="2"/>
  <c r="AN1092" i="2"/>
  <c r="AR1092" i="2"/>
  <c r="AV1092" i="2"/>
  <c r="AZ1092" i="2"/>
  <c r="BD1092" i="2"/>
  <c r="BH1092" i="2"/>
  <c r="BL1092" i="2"/>
  <c r="BP1092" i="2"/>
  <c r="AT1096" i="2"/>
  <c r="H1093" i="2"/>
  <c r="J1099" i="2"/>
  <c r="M1079" i="2"/>
  <c r="M1099" i="2" s="1"/>
  <c r="M1093" i="2"/>
  <c r="Q1069" i="2"/>
  <c r="Q1093" i="2"/>
  <c r="T1089" i="2"/>
  <c r="T1099" i="2" s="1"/>
  <c r="T1093" i="2"/>
  <c r="U1089" i="2"/>
  <c r="U1099" i="2" s="1"/>
  <c r="U1094" i="2"/>
  <c r="B1096" i="2"/>
  <c r="BK1097" i="2"/>
  <c r="BO1097" i="2"/>
  <c r="J1098" i="2"/>
  <c r="AF1098" i="2"/>
  <c r="AW1098" i="2"/>
  <c r="B1088" i="2"/>
  <c r="B1087" i="2"/>
  <c r="E1069" i="2"/>
  <c r="E1099" i="2" s="1"/>
  <c r="K1079" i="2"/>
  <c r="K1099" i="2" s="1"/>
  <c r="AF1089" i="2"/>
  <c r="AN1069" i="2"/>
  <c r="AN1099" i="2" s="1"/>
  <c r="BF1069" i="2"/>
  <c r="BJ1079" i="2"/>
  <c r="BJ1099" i="2" s="1"/>
  <c r="BL1069" i="2"/>
  <c r="BL1099" i="2" s="1"/>
  <c r="BN1069" i="2"/>
  <c r="BN1099" i="2" s="1"/>
  <c r="BA1189" i="2"/>
  <c r="B1100" i="2"/>
  <c r="B1101" i="2"/>
  <c r="BI1097" i="2"/>
  <c r="BM1097" i="2"/>
  <c r="B1112" i="2"/>
  <c r="O1098" i="2"/>
  <c r="Z1098" i="2"/>
  <c r="AD1098" i="2"/>
  <c r="AV1098" i="2"/>
  <c r="H1089" i="2"/>
  <c r="I1089" i="2"/>
  <c r="I1069" i="2"/>
  <c r="L1069" i="2"/>
  <c r="Q1089" i="2"/>
  <c r="R1069" i="2"/>
  <c r="R1099" i="2" s="1"/>
  <c r="S1089" i="2"/>
  <c r="S1099" i="2" s="1"/>
  <c r="X1069" i="2"/>
  <c r="AC1089" i="2"/>
  <c r="AD1079" i="2"/>
  <c r="AD1099" i="2" s="1"/>
  <c r="AG1095" i="2"/>
  <c r="AK1089" i="2"/>
  <c r="AL1079" i="2"/>
  <c r="AR1079" i="2"/>
  <c r="AR1099" i="2" s="1"/>
  <c r="AV1069" i="2"/>
  <c r="AV1099" i="2" s="1"/>
  <c r="AX1089" i="2"/>
  <c r="AX1099" i="2" s="1"/>
  <c r="AY1079" i="2"/>
  <c r="AY1069" i="2"/>
  <c r="BA1089" i="2"/>
  <c r="BH1069" i="2"/>
  <c r="BH1099" i="2" s="1"/>
  <c r="B1090" i="2"/>
  <c r="B1111" i="2"/>
  <c r="BL1097" i="2"/>
  <c r="V1079" i="2"/>
  <c r="V1069" i="2"/>
  <c r="AB1095" i="2"/>
  <c r="BB1069" i="2"/>
  <c r="BB1099" i="2" s="1"/>
  <c r="BG1093" i="2"/>
  <c r="B1092" i="2"/>
  <c r="B1107" i="2"/>
  <c r="B1105" i="2"/>
  <c r="B1099" i="2"/>
  <c r="B1095" i="2"/>
  <c r="B1085" i="2"/>
  <c r="B1216" i="2"/>
  <c r="B1102" i="2"/>
  <c r="B1217" i="2"/>
  <c r="M573" i="1"/>
  <c r="J236" i="1"/>
  <c r="B180" i="2" s="1"/>
  <c r="B1199" i="2" s="1"/>
  <c r="B1098" i="2"/>
  <c r="B1215" i="2"/>
  <c r="B1213" i="2" s="1"/>
  <c r="J275" i="1"/>
  <c r="B213" i="2" s="1"/>
  <c r="B1214" i="2"/>
  <c r="M160" i="1"/>
  <c r="B132" i="2" s="1"/>
  <c r="M159" i="1"/>
  <c r="B127" i="2" s="1"/>
  <c r="AP1102" i="2" l="1"/>
  <c r="AP1103" i="2"/>
  <c r="L1099" i="2"/>
  <c r="L1102" i="2" s="1"/>
  <c r="BA1099" i="2"/>
  <c r="BF1099" i="2"/>
  <c r="Z1103" i="2"/>
  <c r="Z1102" i="2"/>
  <c r="H1099" i="2"/>
  <c r="AF1099" i="2"/>
  <c r="AA1099" i="2"/>
  <c r="AJ1103" i="2"/>
  <c r="X1099" i="2"/>
  <c r="BQ1102" i="2"/>
  <c r="BQ1103" i="2"/>
  <c r="B1120" i="2"/>
  <c r="B1117" i="2"/>
  <c r="C1102" i="2"/>
  <c r="C1103" i="2"/>
  <c r="AZ1103" i="2"/>
  <c r="AZ1102" i="2"/>
  <c r="BG1103" i="2"/>
  <c r="BG1102" i="2"/>
  <c r="P1102" i="2"/>
  <c r="P1103" i="2"/>
  <c r="F1103" i="2"/>
  <c r="F1102" i="2"/>
  <c r="AE1099" i="2"/>
  <c r="N1099" i="2"/>
  <c r="BC1099" i="2"/>
  <c r="BE1099" i="2"/>
  <c r="Y1099" i="2"/>
  <c r="AY1099" i="2"/>
  <c r="W1102" i="2"/>
  <c r="W1103" i="2"/>
  <c r="G1102" i="2"/>
  <c r="G1103" i="2"/>
  <c r="B1093" i="2"/>
  <c r="B1115" i="2"/>
  <c r="B1119" i="2"/>
  <c r="B1113" i="2"/>
  <c r="B1212" i="2"/>
  <c r="T1103" i="2"/>
  <c r="T1102" i="2"/>
  <c r="AR1102" i="2"/>
  <c r="AR1103" i="2"/>
  <c r="H1102" i="2"/>
  <c r="H1103" i="2"/>
  <c r="AS1102" i="2"/>
  <c r="AS1103" i="2"/>
  <c r="AX1103" i="2"/>
  <c r="AX1102" i="2"/>
  <c r="O1103" i="2"/>
  <c r="O1102" i="2"/>
  <c r="AG1103" i="2"/>
  <c r="AG1102" i="2"/>
  <c r="AQ1102" i="2"/>
  <c r="AQ1103" i="2"/>
  <c r="B1103" i="2"/>
  <c r="B1122" i="2"/>
  <c r="V1099" i="2"/>
  <c r="BL1102" i="2"/>
  <c r="BL1103" i="2"/>
  <c r="AF1102" i="2"/>
  <c r="AF1103" i="2"/>
  <c r="B1118" i="2"/>
  <c r="U1103" i="2"/>
  <c r="U1102" i="2"/>
  <c r="Q1099" i="2"/>
  <c r="B1121" i="2"/>
  <c r="AC1099" i="2"/>
  <c r="BD1102" i="2"/>
  <c r="BD1103" i="2"/>
  <c r="X1102" i="2"/>
  <c r="X1103" i="2"/>
  <c r="BJ1102" i="2"/>
  <c r="BJ1103" i="2"/>
  <c r="J1103" i="2"/>
  <c r="J1102" i="2"/>
  <c r="AW1103" i="2"/>
  <c r="AW1102" i="2"/>
  <c r="AI1103" i="2"/>
  <c r="AI1102" i="2"/>
  <c r="BB1103" i="2"/>
  <c r="BB1102" i="2"/>
  <c r="BA1102" i="2"/>
  <c r="BA1103" i="2"/>
  <c r="AV1102" i="2"/>
  <c r="AV1103" i="2"/>
  <c r="S1103" i="2"/>
  <c r="S1102" i="2"/>
  <c r="I1099" i="2"/>
  <c r="BF1102" i="2"/>
  <c r="BF1103" i="2"/>
  <c r="E1103" i="2"/>
  <c r="E1102" i="2"/>
  <c r="M1103" i="2"/>
  <c r="M1102" i="2"/>
  <c r="BI1102" i="2"/>
  <c r="BI1103" i="2"/>
  <c r="B1116" i="2"/>
  <c r="AM1102" i="2"/>
  <c r="AM1103" i="2"/>
  <c r="AK1099" i="2"/>
  <c r="BH1102" i="2"/>
  <c r="BH1103" i="2"/>
  <c r="K1103" i="2"/>
  <c r="K1102" i="2"/>
  <c r="AH1103" i="2"/>
  <c r="AH1102" i="2"/>
  <c r="AY1102" i="2"/>
  <c r="AY1103" i="2"/>
  <c r="AD1103" i="2"/>
  <c r="AD1102" i="2"/>
  <c r="R1102" i="2"/>
  <c r="R1103" i="2"/>
  <c r="BN1102" i="2"/>
  <c r="BN1103" i="2"/>
  <c r="AN1102" i="2"/>
  <c r="AN1103" i="2"/>
  <c r="AA1103" i="2"/>
  <c r="AA1102" i="2"/>
  <c r="AL1099" i="2"/>
  <c r="BC1102" i="2"/>
  <c r="BC1103" i="2"/>
  <c r="L1103" i="2" l="1"/>
  <c r="N1102" i="2"/>
  <c r="N1103" i="2"/>
  <c r="Y1102" i="2"/>
  <c r="Y1103" i="2"/>
  <c r="AE1102" i="2"/>
  <c r="AE1103" i="2"/>
  <c r="BE1103" i="2"/>
  <c r="BE1102" i="2"/>
  <c r="B1123" i="2"/>
  <c r="B1126" i="2" s="1"/>
  <c r="AL1103" i="2"/>
  <c r="AL1102" i="2"/>
  <c r="AC1103" i="2"/>
  <c r="AC1102" i="2"/>
  <c r="Q1102" i="2"/>
  <c r="Q1103" i="2"/>
  <c r="V1103" i="2"/>
  <c r="V1102" i="2"/>
  <c r="AK1102" i="2"/>
  <c r="AK1103" i="2"/>
  <c r="I1102" i="2"/>
  <c r="I1103" i="2"/>
  <c r="B1127" i="2" l="1"/>
</calcChain>
</file>

<file path=xl/sharedStrings.xml><?xml version="1.0" encoding="utf-8"?>
<sst xmlns="http://schemas.openxmlformats.org/spreadsheetml/2006/main" count="2474" uniqueCount="1468">
  <si>
    <t>Carbohydrate Counting</t>
  </si>
  <si>
    <t>Glucose Monitoring</t>
  </si>
  <si>
    <t>Insulin Administration</t>
  </si>
  <si>
    <t>School District</t>
  </si>
  <si>
    <t>Community Partners</t>
  </si>
  <si>
    <t>Combined Level Schools</t>
  </si>
  <si>
    <t xml:space="preserve">Part III:  Full Service Schools </t>
  </si>
  <si>
    <t>School District /  Local Educational Agency (LEA)</t>
  </si>
  <si>
    <t>School Health Advisory Committee Chairperson</t>
  </si>
  <si>
    <t>Cystic Fibrosis</t>
  </si>
  <si>
    <t>Epilepsy / Seizures</t>
  </si>
  <si>
    <t>Sickle Cell Disease</t>
  </si>
  <si>
    <t>Administrator / Director</t>
  </si>
  <si>
    <t>TANF programs (job training, pregnancy prevention, etc.)</t>
  </si>
  <si>
    <t>Job Placement Services</t>
  </si>
  <si>
    <t>Procedures Performed During FTE Week:  Electronic Monitoring (cardiac, oximetry, other)</t>
  </si>
  <si>
    <t>Procedures Performed During FTE Week:  J, PEG, NG Tube Feeding</t>
  </si>
  <si>
    <t>2011-12 CHD Basic OTHER:  (Please include all other positions in this one row, do not add cells or rows.)</t>
  </si>
  <si>
    <t>2011-12 CHD Comprehensive School Health Coordinator-Registered Nurse (RN)</t>
  </si>
  <si>
    <t>2011-12 CHD Comprehensive School Health Coordinator-(Non-RN)</t>
  </si>
  <si>
    <t xml:space="preserve"> I-A.1 Overview of Schools and Students</t>
  </si>
  <si>
    <t>Reported Health Conditions</t>
  </si>
  <si>
    <t>2011-12 CHD CONTRACTED PROVIDER Basic Adv. Reg. Nurse Practitioner (ARNP)</t>
  </si>
  <si>
    <t>2011-12 CHD CONTRACTED PROVIDER Basic Registered Nurse (RN)</t>
  </si>
  <si>
    <t>2011-12 CHD CONTRACTED PROVIDER Basic Licensed Practical Nurse (LPN)</t>
  </si>
  <si>
    <t>2011-12 CHD CONTRACTED PROVIDER Basic Paraprofessional: School Health Aide/ Tech/CNA</t>
  </si>
  <si>
    <t># of Health Education Classes:  100 Dental Health</t>
  </si>
  <si>
    <t>Department of Health County Office</t>
  </si>
  <si>
    <t>Business Manager for School Health</t>
  </si>
  <si>
    <t>Director of Nursing</t>
  </si>
  <si>
    <r>
      <t xml:space="preserve">Work Cell Phone: </t>
    </r>
    <r>
      <rPr>
        <b/>
        <sz val="8"/>
        <color indexed="63"/>
        <rFont val="Arial"/>
        <family val="2"/>
      </rPr>
      <t xml:space="preserve"> </t>
    </r>
  </si>
  <si>
    <t>Enter County Name Here</t>
  </si>
  <si>
    <t>School Health Room Visit Outcomes/Dispositions:  All School Health Programs</t>
  </si>
  <si>
    <t>Students in KG,1st,6th Grade Not Opted Out</t>
  </si>
  <si>
    <t>Students Screened in KG,1st,6th Grade (FTTYs)</t>
  </si>
  <si>
    <t>% of Students Screend in KG,1st,6th Grade</t>
  </si>
  <si>
    <t>% Completed Hearing Referral Outcomes</t>
  </si>
  <si>
    <t>Scoliosis</t>
  </si>
  <si>
    <t>Students in 6th Grade Not Opted Out</t>
  </si>
  <si>
    <t>Students Screened in 6th Grade (FTTYs)</t>
  </si>
  <si>
    <t># of Health Ed Class  Student Participants:  801 Alcohol, Tobacco &amp; Other Drug Abuse</t>
  </si>
  <si>
    <t># of Health Ed Class  Student Participants:  804 Suicide Prevention</t>
  </si>
  <si>
    <t># of Health Ed Class  Student Participants:  805 HIV / STD</t>
  </si>
  <si>
    <t># of Health Ed Class  Student Participants:  806 Pregnancy Prevention</t>
  </si>
  <si>
    <t># of Health Ed Class  Student Participants:  808 Human Sexuality</t>
  </si>
  <si>
    <t># of Health Ed Class  Student Participants:  900 Staff Wellness</t>
  </si>
  <si>
    <t># of Health Ed Class  Student Participants:  901 Staff In-service</t>
  </si>
  <si>
    <t># of Health Ed Class  Student Participants:  902 Parenting Skills</t>
  </si>
  <si>
    <t># of Health Ed Class  Student Participants:  Totals</t>
  </si>
  <si>
    <t>Licenses and/or Degrees:</t>
  </si>
  <si>
    <t>Zip Code:</t>
  </si>
  <si>
    <t>Children's Services Council</t>
  </si>
  <si>
    <t>Health Care Taxing District</t>
  </si>
  <si>
    <t>United Way</t>
  </si>
  <si>
    <r>
      <t>ANNUAL</t>
    </r>
    <r>
      <rPr>
        <b/>
        <sz val="11"/>
        <color indexed="63"/>
        <rFont val="Arial"/>
        <family val="2"/>
      </rPr>
      <t xml:space="preserve"> Estimated Value                            of In-Kind Services</t>
    </r>
  </si>
  <si>
    <t>Totals</t>
  </si>
  <si>
    <t>Schools with Combined Levels (K-8, 6-12, etc.)</t>
  </si>
  <si>
    <t>Counseling Abused Children</t>
  </si>
  <si>
    <t>2011-12 CHD CONTRACTED PROVIDER Basic OTHER:  (CHD CONTRACTED PROVIDERse include all other positions in this one row, do not add cells or rows.)</t>
  </si>
  <si>
    <t>2011-12 CHD CONTRACTED PROVIDER Comprehensive School Health Coordinator-Registered Nurse (RN)</t>
  </si>
  <si>
    <t>2011-12 CHD CONTRACTED PROVIDER Comprehensive School Health Coordinator-(Non-RN)</t>
  </si>
  <si>
    <t>2011-12 CHD CONTRACTED PROVIDER Comprehensive School Health Nursing Supervisor (RN)</t>
  </si>
  <si>
    <t>2011-12 CHD CONTRACTED PROVIDER Comprehensive Adv. Reg. Nurse Practitioner (ARNP)</t>
  </si>
  <si>
    <t>2011-12 CHD CONTRACTED PROVIDER Comprehensive Registered Nurse (RN)</t>
  </si>
  <si>
    <t>2011-12 CHD CONTRACTED PROVIDER Comprehensive Licensed Practical Nurse (LPN)</t>
  </si>
  <si>
    <t>2011-12 CHD CONTRACTED PROVIDER Comprehensive Paraprofessional: School Health Aide/ Tech/CNA</t>
  </si>
  <si>
    <t>2011-12 CHD CONTRACTED PROVIDER Comprehensive OTHER:  (CHD CONTRACTED PROVIDERse include all other positions in this one row, do not add cells or rows.)</t>
  </si>
  <si>
    <t>2011-12 CHD CONTRACTED PROVIDER Full Service School Health Coordinator-Registered Nurse (RN)</t>
  </si>
  <si>
    <t>All (Actual 2009-10):  School Health Coordinator-(Non-RN) Hired by Partner - Positions in FTEs</t>
  </si>
  <si>
    <t>All (Actual 2009-10):  School Health Nursing Supervisor (RN) Hired by Partner - Positions in FTEs</t>
  </si>
  <si>
    <t>All (Actual 2009-10):  Adv. Reg. Nurse Practitioner (ARNP) Hired by Partner - Positions in FTEs</t>
  </si>
  <si>
    <t>All (Actual 2009-10):  Registered Nurse (RN) Hired by Partner - Positions in FTEs</t>
  </si>
  <si>
    <t>All (Actual 2009-10):  Licensed Practical Nurse (LPN) Hired by Partner - Positions in FTEs</t>
  </si>
  <si>
    <t>All (Actual 2009-10):  Paraprofessional: School Health Aide/ Tech/CNA Hired by Partner - Positions in FTEs</t>
  </si>
  <si>
    <t>All (Actual 2009-10):  Other Staff:  Hired by Partner - Positions in FTEs</t>
  </si>
  <si>
    <t>All Partner RNs</t>
  </si>
  <si>
    <t>All (Actual 2009-10):  School Health Coordinator-Registered Nurse (RN) Hired by All hiring entities - Positions in FTEs</t>
  </si>
  <si>
    <t>All (Actual 2009-10):  School Health Coordinator-(Non-RN) Hired by All hiring entities - Positions in FTEs</t>
  </si>
  <si>
    <t>All (Actual 2009-10):  School Health Nursing Supervisor (RN) Hired by All hiring entities - Positions in FTEs</t>
  </si>
  <si>
    <t>All (Actual 2009-10):  Adv. Reg. Nurse Practitioner (ARNP) Hired by All hiring entities - Positions in FTEs</t>
  </si>
  <si>
    <t>2011-12 LEA CONTRACTED PROVIDER Comprehensive Licensed Practical Nurse (LPN)</t>
  </si>
  <si>
    <t>Basic School Health Services (BASIC ONLY):  High School Students</t>
  </si>
  <si>
    <t>Basic School Health Services (BASIC ONLY): Combined Level School Students</t>
  </si>
  <si>
    <t>Basic School Health Services (BASIC ONLY):  Total School Students</t>
  </si>
  <si>
    <t>Comprehensive School Health Services:  Elementary Schools</t>
  </si>
  <si>
    <t>Comprehensive School Health Services:  Middle Schools</t>
  </si>
  <si>
    <t>Comprehensive School Health Services:  High Schools</t>
  </si>
  <si>
    <t>Comprehensive School Health Services: Combined Level Schools</t>
  </si>
  <si>
    <t>Comprehensive School Health Services:  Total Schools</t>
  </si>
  <si>
    <t>Comprehensive School Health Services:  Elementary School Students</t>
  </si>
  <si>
    <t>Comprehensive School Health Services:  Middle School Students</t>
  </si>
  <si>
    <t>Comprehensive School Health Services:  High School Students</t>
  </si>
  <si>
    <t>Comprehensive School Health Services: Combined Level School Students</t>
  </si>
  <si>
    <t>Comprehensive School Health Services:  Total School Students</t>
  </si>
  <si>
    <t>Full Service Schools:  Elementary Schools</t>
  </si>
  <si>
    <t>Full Service Schools:  Middle Schools</t>
  </si>
  <si>
    <t>Full Service Schools:  High Schools</t>
  </si>
  <si>
    <t>Full Service Schools: Combined Level Schools</t>
  </si>
  <si>
    <t>Full Service Schools:  Total Schools</t>
  </si>
  <si>
    <t>Full Service Schools:  Elementary School Students</t>
  </si>
  <si>
    <t>Full Service Schools:  Middle School Students</t>
  </si>
  <si>
    <t>Full Service Schools:  High School Students</t>
  </si>
  <si>
    <t>Full Service Schools: Combined Level School Students</t>
  </si>
  <si>
    <t>Full Service Schools:  Total School Students</t>
  </si>
  <si>
    <t>Public Charter Schools:  Elementary Schools</t>
  </si>
  <si>
    <t>Procedures Performed During FTE Week:  Oxygen Continuous or Intermittent</t>
  </si>
  <si>
    <t>Procedures Performed During FTE Week:  Specimen Collection or Testing</t>
  </si>
  <si>
    <t>Procedures Performed During FTE Week:  Tracheostomy Care</t>
  </si>
  <si>
    <t>Procedures Performed During FTE Week:  Ventilator Dependent Care</t>
  </si>
  <si>
    <t>Procedures Performed During FTE Week:  Other Procedure- Specify:</t>
  </si>
  <si>
    <t>Procedures Performed During FTE Week:  Sub-Total</t>
  </si>
  <si>
    <t>Total Medications Doses Administered and Procedures Performed During FTE Week:</t>
  </si>
  <si>
    <t>Health Room Visit Outcome Dispositions</t>
  </si>
  <si>
    <t>Comprehensive Teen Pregnancy Data</t>
  </si>
  <si>
    <t>2011-12 LEA CONTRACTED PROVIDER Pre-K &amp; Other Adv. Reg. Nurse Practitioner (ARNP)</t>
  </si>
  <si>
    <t>2011-12 LEA CONTRACTED PROVIDER Pre-K &amp; Other Registered Nurse (RN)</t>
  </si>
  <si>
    <t>2011-12 LEA CONTRACTED PROVIDER Pre-K &amp; Other Licensed Practical Nurse (LPN)</t>
  </si>
  <si>
    <t>2011-12 LEA CONTRACTED PROVIDER Pre-K &amp; Other Paraprofessional: School Health Aide/ Tech/CNA</t>
  </si>
  <si>
    <t>2011-12 LEA CONTRACTED PROVIDER Pre-K &amp; Other OTHER:  (LEA CONTRACTED PROVIDERse include all other positions in this one row, do not add cells or rows.)</t>
  </si>
  <si>
    <t>Adult Education</t>
  </si>
  <si>
    <t>Basic Medical Services</t>
  </si>
  <si>
    <t>902 Parenting Skills</t>
  </si>
  <si>
    <t>Public Charter SCHOOLS</t>
  </si>
  <si>
    <t>Public Charter School STUDENTS</t>
  </si>
  <si>
    <t>Public Alternative SCHOOLS (not Department of Juvenile Justice)</t>
  </si>
  <si>
    <t>Public Alternative School STUDENTS (not Department of Juvenile Justice)</t>
  </si>
  <si>
    <t>Total Public SCHOOLS</t>
  </si>
  <si>
    <t>Total Public School STUDENTS</t>
  </si>
  <si>
    <t>901 Staff In-service</t>
  </si>
  <si>
    <t>County Name</t>
  </si>
  <si>
    <t>Tracheostomy Care</t>
  </si>
  <si>
    <t>805 HIV / STD</t>
  </si>
  <si>
    <t>806 Pregnancy Prevention</t>
  </si>
  <si>
    <t>808 Human Sexuality</t>
  </si>
  <si>
    <t>900 Staff Wellness</t>
  </si>
  <si>
    <t>Parenting Skills Training</t>
  </si>
  <si>
    <t>Resource Officer</t>
  </si>
  <si>
    <t>School Health Nursing Services</t>
  </si>
  <si>
    <t>Social  Work Services</t>
  </si>
  <si>
    <t>Substance Abuse Counseling</t>
  </si>
  <si>
    <r>
      <t>ANNUAL</t>
    </r>
    <r>
      <rPr>
        <b/>
        <sz val="11"/>
        <color indexed="63"/>
        <rFont val="Arial"/>
        <family val="2"/>
      </rPr>
      <t xml:space="preserve"> Total Number of                       Donated In-Kind Hours</t>
    </r>
  </si>
  <si>
    <t>All Other</t>
  </si>
  <si>
    <t>Specimen Collection or Testing</t>
  </si>
  <si>
    <t>Public Charter Schools:  Middle Schools</t>
  </si>
  <si>
    <t>Public Charter Schools:  High Schools</t>
  </si>
  <si>
    <t>Public Charter Schools: Combined Level Schools</t>
  </si>
  <si>
    <t>Public Charter Schools:  Total Schools</t>
  </si>
  <si>
    <t>Public Charter Schools:  Elementary School Students</t>
  </si>
  <si>
    <t>Public Charter Schools:  Middle School Students</t>
  </si>
  <si>
    <t>Public Charter Schools:  High School Students</t>
  </si>
  <si>
    <t>Public Charter Schools: Combined Level School Students</t>
  </si>
  <si>
    <t>Public Charter Schools:  Total School Students</t>
  </si>
  <si>
    <t>Public Alternative Schools:  Elementary Schools</t>
  </si>
  <si>
    <t>Public Alternative Schools:  Middle Schools</t>
  </si>
  <si>
    <t>Public Alternative Schools:  High Schools</t>
  </si>
  <si>
    <t>Public Alternative Schools: Combined Level Schools</t>
  </si>
  <si>
    <t>Public Alternative Schools:  Total Schools</t>
  </si>
  <si>
    <t># of Social Intervention   Student Participants:  100 Dental Health</t>
  </si>
  <si>
    <t># of Social Intervention   Student Participants:  200 General Health / Other</t>
  </si>
  <si>
    <t># of Social Intervention   Student Participants:  300 Injury Prevention / Safety</t>
  </si>
  <si>
    <t># of Social Intervention   Student Participants:  400 Mental Health / Self-Esteem</t>
  </si>
  <si>
    <t># of Social Intervention   Student Participants:  500 Nutrition</t>
  </si>
  <si>
    <t>Medications Doses</t>
  </si>
  <si>
    <t># of Social Intervention   Student Participants:  801 Alcohol, Tobacco &amp; Other Drug Abuse</t>
  </si>
  <si>
    <t># of Social Intervention   Student Participants:  804 Suicide Prevention</t>
  </si>
  <si>
    <t># of Social Intervention   Student Participants:  805 HIV / STD</t>
  </si>
  <si>
    <t># of Social Intervention   Student Participants:  806 Pregnancy Prevention</t>
  </si>
  <si>
    <t># of Social Intervention   Student Participants:  808 Human Sexuality</t>
  </si>
  <si>
    <t># of Social Intervention   Student Participants:  900 Staff Wellness</t>
  </si>
  <si>
    <t># of Social Intervention   Student Participants:  901 Staff In-service</t>
  </si>
  <si>
    <t># of Social Intervention   Student Participants:  902 Parenting Skills</t>
  </si>
  <si>
    <t># of Social Intervention   Student Participants:  Totals</t>
  </si>
  <si>
    <t>School Health Coordinator</t>
  </si>
  <si>
    <t>ANNUAL SCHOOL HEALTH REPORT</t>
  </si>
  <si>
    <r>
      <t xml:space="preserve">Basic School Health </t>
    </r>
    <r>
      <rPr>
        <b/>
        <u/>
        <sz val="9.5"/>
        <color indexed="63"/>
        <rFont val="Arial"/>
        <family val="2"/>
      </rPr>
      <t>(BASIC ONLY)-</t>
    </r>
    <r>
      <rPr>
        <b/>
        <sz val="9.5"/>
        <color indexed="63"/>
        <rFont val="Arial"/>
        <family val="2"/>
      </rPr>
      <t>SCHOOLS</t>
    </r>
  </si>
  <si>
    <t>2011-12 CHD CONTRACTED PROVIDER Pre-K &amp; Other School Health Nursing Supervisor (RN)</t>
  </si>
  <si>
    <t xml:space="preserve">Total Number of school health room/clinic (or other school location) visits for school health services during 2011 February FTE week:        </t>
  </si>
  <si>
    <t>Medication Doses Administered During FTE Week:  Insulin Administration</t>
  </si>
  <si>
    <t>Medication Doses Administered During FTE Week:  Medications/Other Injections</t>
  </si>
  <si>
    <t>Medication Doses Administered During FTE Week:  Medication/Intravenous</t>
  </si>
  <si>
    <t>Medication Doses Administered During FTE Week:  Medications/Inhaler (or nebulizer)</t>
  </si>
  <si>
    <t>Medication Doses Administered During FTE Week:  Medications/Oral (by mouth)</t>
  </si>
  <si>
    <t xml:space="preserve">Medication Doses Administered During FTE Week:  Medications/Nasal </t>
  </si>
  <si>
    <t xml:space="preserve">Medication Doses Administered During FTE Week:  Other Route-Specify: </t>
  </si>
  <si>
    <t>Medication Doses Administered During FTE Week:  Sub-Total</t>
  </si>
  <si>
    <t>Procedures Performed During FTE Week:  Carbohydrate Counting</t>
  </si>
  <si>
    <t>Procedures Performed During FTE Week:  Glucose Monitoring</t>
  </si>
  <si>
    <t>Procedures Performed During FTE Week:  Catheterization</t>
  </si>
  <si>
    <t># of Social Intervention   Student Participants:  600 Physical Activity</t>
  </si>
  <si>
    <t># of Social Intervention   Student Participants:  700 Violence Prevention/Conflict Resolution</t>
  </si>
  <si>
    <t># of Social Intervention   Student Participants:  702 Date Rape</t>
  </si>
  <si>
    <t># of Social Intervention   Student Participants:  703 Child Abuse</t>
  </si>
  <si>
    <t># of Health Education Classes:  804 Suicide Prevention</t>
  </si>
  <si>
    <t># of Health Education Classes:  805 HIV / STD</t>
  </si>
  <si>
    <t># of Health Education Classes:  806 Pregnancy Prevention</t>
  </si>
  <si>
    <t># of Health Education Classes:  808 Human Sexuality</t>
  </si>
  <si>
    <t># of Health Education Classes:  900 Staff Wellness</t>
  </si>
  <si>
    <t># of Health Education Classes:  901 Staff In-service</t>
  </si>
  <si>
    <t>CHD Administrator/Business Director Licenses and/or Degrees:</t>
  </si>
  <si>
    <t>CHD Administrator/Business DirectorJob Title:</t>
  </si>
  <si>
    <t>CHD Administrator/Business Director Address:</t>
  </si>
  <si>
    <t>CHD Administrator/Business DirectorCity:</t>
  </si>
  <si>
    <t>CHD Administrator/Business DirectorZip Code:</t>
  </si>
  <si>
    <t>CHD Administrator/Business Director Phone/Ext:</t>
  </si>
  <si>
    <t xml:space="preserve">CHD Administrator/Business Director Work Cell Phone:  </t>
  </si>
  <si>
    <t>CHD Administrator/Business Director Fax:</t>
  </si>
  <si>
    <t>CHD Administrator/Business Director Email:</t>
  </si>
  <si>
    <t>Total Public Schools:  Elementary Schools</t>
  </si>
  <si>
    <t>Total Public Schools:  Middle Schools</t>
  </si>
  <si>
    <t>Total Public Schools:  High Schools</t>
  </si>
  <si>
    <t>Total Public Schools: Combined Level Schools</t>
  </si>
  <si>
    <t>Total Public Schools:  Total Schools</t>
  </si>
  <si>
    <t>Total Public Schools:  Elementary School Students</t>
  </si>
  <si>
    <t>Total Public Schools:  Middle School Students</t>
  </si>
  <si>
    <t>Total Public Schools:  High School Students</t>
  </si>
  <si>
    <t>Total Public Schools: Combined Level School Students</t>
  </si>
  <si>
    <t>Total Public Schools:  Total School Students</t>
  </si>
  <si>
    <r>
      <t>Students Needing:  Colostomy,</t>
    </r>
    <r>
      <rPr>
        <sz val="10"/>
        <color indexed="63"/>
        <rFont val="Arial"/>
        <family val="2"/>
      </rPr>
      <t xml:space="preserve"> Ileostomy, Urostomy, Jejunostomy Care (site care)</t>
    </r>
  </si>
  <si>
    <t>School Health Room Visits Per Day</t>
  </si>
  <si>
    <t>School Health Room Visits Per Year</t>
  </si>
  <si>
    <t>Basic Health Room Visit Outcomes:  Returned to Class</t>
  </si>
  <si>
    <t>Basic Health Room Visit Outcomes:  Sent Home</t>
  </si>
  <si>
    <t>Basic Health Room Visit Outcomes:  Other</t>
  </si>
  <si>
    <t>Basic Health Room Visit Outcomes:  Total</t>
  </si>
  <si>
    <t>All Programs Return to Class After Health Room Visit Rate</t>
  </si>
  <si>
    <t>2011-12 CHD Non-Schedule C Other #3:</t>
  </si>
  <si>
    <t>2011-12 CHD Non-Schedule C County Health Department Sub-Total</t>
  </si>
  <si>
    <t>2011-12 LEA School District Sub-Total</t>
  </si>
  <si>
    <t>2011-12 PARTNER Other #3:</t>
  </si>
  <si>
    <t>DOE 11-12 Schools minus Virtual, DJJ, Residential, Jail, Hospital Homebound</t>
  </si>
  <si>
    <t>DOE 11-12 Students minus Virtual, DJJ, Residential, Jail, Hospital Homebound</t>
  </si>
  <si>
    <t>ALL PROGRAMS COMBINED HMC DATA TOTALS FOR 2011-12</t>
  </si>
  <si>
    <t>0510 Vision Screening: Services</t>
  </si>
  <si>
    <t>0510 Vision Screening: FTTYs</t>
  </si>
  <si>
    <t>0510 Vision Screening: Results</t>
  </si>
  <si>
    <t>0510 Vision Screening: Outcomes</t>
  </si>
  <si>
    <t>0610 Vision Opt-Out: Services</t>
  </si>
  <si>
    <t>9510 Vision Screening Incomplete Referral: Services</t>
  </si>
  <si>
    <t>0515 Hearing Screening: Services</t>
  </si>
  <si>
    <t># of Health Education Classes:  200 General Health / Other</t>
  </si>
  <si>
    <t># of Health Education Classes:  300 Injury Prevention / Safety</t>
  </si>
  <si>
    <t># of Health Education Classes:  400 Mental Health / Self-Esteem</t>
  </si>
  <si>
    <t># of Health Education Classes:  500 Nutrition</t>
  </si>
  <si>
    <t># of Health Education Classes:  600 Physical Activity</t>
  </si>
  <si>
    <t># of Health Education Classes:  700 Violence Prevention/Conflict Resolution</t>
  </si>
  <si>
    <t># of Health Education Classes:  702 Date Rape</t>
  </si>
  <si>
    <t># of Health Education Classes:  703 Child Abuse</t>
  </si>
  <si>
    <t># of Health Education Classes:  801 Alcohol, Tobacco &amp; Other Drug Abuse</t>
  </si>
  <si>
    <t>2011-12 LEA CONTRACTED PROVIDER Comprehensive Adv. Reg. Nurse Practitioner (ARNP)</t>
  </si>
  <si>
    <t>CHD Administrator/Director Licenses and/or Degrees:</t>
  </si>
  <si>
    <t>CHD Administrator/DirectorJob Title:</t>
  </si>
  <si>
    <t>CHD Administrator/Director Address:</t>
  </si>
  <si>
    <t>CHD Administrator/DirectorCity:</t>
  </si>
  <si>
    <t>CHD Administrator/DirectorZip Code:</t>
  </si>
  <si>
    <t>CHD Administrator/Director Phone/Ext:</t>
  </si>
  <si>
    <t xml:space="preserve">CHD Administrator/Director Work Cell Phone:  </t>
  </si>
  <si>
    <t>CHD Administrator/Director Fax:</t>
  </si>
  <si>
    <t>CHD Administrator/Director Email:</t>
  </si>
  <si>
    <t>CHD School Health Services Coordinator Name:</t>
  </si>
  <si>
    <t>CHD School Health Services Coordinator Licenses and/or Degrees:</t>
  </si>
  <si>
    <t>CHD School Health Services CoordinatorJob Title:</t>
  </si>
  <si>
    <t>CHD School Health Services Coordinator Address:</t>
  </si>
  <si>
    <t>CHD School Health Services CoordinatorCity:</t>
  </si>
  <si>
    <t>(8010, 8020, 8021, 8027, 8040) Health Education Classes: FTTYs</t>
  </si>
  <si>
    <t>6030 Social Work Intervention: Services</t>
  </si>
  <si>
    <t>6030 Social Work Intervention: FTTYs</t>
  </si>
  <si>
    <t>5033 Immunization Followup: Services</t>
  </si>
  <si>
    <t>5033 Immunization Followup: FTTYs</t>
  </si>
  <si>
    <t>0598 Record Review: Services</t>
  </si>
  <si>
    <t>0598 Record Review: FTTYs</t>
  </si>
  <si>
    <t>Other: Services</t>
  </si>
  <si>
    <t>Total Services Only</t>
  </si>
  <si>
    <t>BASIC HMC DATA TOTALS FOR 2011-12</t>
  </si>
  <si>
    <t>COMPREHENSIVE HMC DATA TOTALS FOR 2011-12</t>
  </si>
  <si>
    <t>FULL SERVICE HMC DATA TOTALS FOR 2011-12</t>
  </si>
  <si>
    <t>2011-12 SCHEDULE C FUNDING</t>
  </si>
  <si>
    <t>Basic Tobacco OCA:  SCHTB</t>
  </si>
  <si>
    <t xml:space="preserve">Supplemental General Revenue OCA:  SCHGR     </t>
  </si>
  <si>
    <t>Comprehensive Federal Grants Trust Fund OCA SCHSP</t>
  </si>
  <si>
    <t xml:space="preserve"> Full-Service Federal Grants Trust Fund OCA SCHSP</t>
  </si>
  <si>
    <t>Full-Service General Revenue OCA:  SCHGR</t>
  </si>
  <si>
    <t>TOTAL SCHOOL HEALTH SCHEDULE C FOR 2011-12</t>
  </si>
  <si>
    <t>BIRTH RATE PER 1,000 GIRLS 11 THROUGH 18 2011</t>
  </si>
  <si>
    <t>II-A.1 Student Referrals in Schools with Comprehensive School Health Services</t>
  </si>
  <si>
    <t>2011-12 CHD Basic School Health Coordinator-(Non-RN)</t>
  </si>
  <si>
    <t>2011-12 CHD Basic School Health Nursing Supervisor (RN)</t>
  </si>
  <si>
    <t>2011-12 CHD Basic Adv. Reg. Nurse Practitioner (ARNP)</t>
  </si>
  <si>
    <t>2011-12 CHD Basic Registered Nurse (RN)</t>
  </si>
  <si>
    <t>2011-12 CHD Basic Licensed Practical Nurse (LPN)</t>
  </si>
  <si>
    <t>2011-12 CHD Basic Paraprofessional: School Health Aide/ Tech/CNA</t>
  </si>
  <si>
    <t>2011-12 LEA ESE School Health Nursing Supervisor (RN)</t>
  </si>
  <si>
    <t>2011-12 LEA ESE Adv. Reg. Nurse Practitioner (ARNP)</t>
  </si>
  <si>
    <t>2011-12 LEA ESE Registered Nurse (RN)</t>
  </si>
  <si>
    <t>2011-12 LEA CONTRACTED PROVIDER Comprehensive Registered Nurse (RN)</t>
  </si>
  <si>
    <t>County</t>
  </si>
  <si>
    <t>Referral To</t>
  </si>
  <si>
    <r>
      <t>Basic School Health (BASIC ONLY)-</t>
    </r>
    <r>
      <rPr>
        <b/>
        <sz val="9.5"/>
        <color indexed="63"/>
        <rFont val="Arial"/>
        <family val="2"/>
      </rPr>
      <t>STUDENTS</t>
    </r>
  </si>
  <si>
    <t>Comprehensive School Health (CSHSP)-SCHOOLS</t>
  </si>
  <si>
    <t>Comprehensive School Health (CSHSP)-STUDENTS</t>
  </si>
  <si>
    <t>Part II:  Comprehensive School Health</t>
  </si>
  <si>
    <t>Basic School Health</t>
  </si>
  <si>
    <t xml:space="preserve">Comprehensive School                                                        Health </t>
  </si>
  <si>
    <t>2011-12 LEA Other #2:</t>
  </si>
  <si>
    <t>2011-12 PARTNER  Abstinence Grant</t>
  </si>
  <si>
    <t>2011-12 PARTNER Children's Services Council</t>
  </si>
  <si>
    <t>2011-12 PARTNER Juvenile Welfare Board</t>
  </si>
  <si>
    <t>2011-12 PARTNER United Way</t>
  </si>
  <si>
    <t>2011-12 PARTNER County Commission</t>
  </si>
  <si>
    <t>2011-12 PARTNER County Taxing District</t>
  </si>
  <si>
    <t>2011-12 PARTNER Health Care Taxing District</t>
  </si>
  <si>
    <t xml:space="preserve"> </t>
  </si>
  <si>
    <t>Elementary Schools with Full-Time Partner LPNs</t>
  </si>
  <si>
    <t>Elementary Schools with Full-Time Other Agency LPNs</t>
  </si>
  <si>
    <t>Middle Schools with Full-Time CHD LPNs</t>
  </si>
  <si>
    <t>Middle Schools with Full-Time  School District LPNs</t>
  </si>
  <si>
    <t>2011-12 PARTNER Hospital Taxing District</t>
  </si>
  <si>
    <t>2011-12 PARTNER Hospital:</t>
  </si>
  <si>
    <t>2011-12 PARTNER University:</t>
  </si>
  <si>
    <t>2011-12 PARTNER Other #1:</t>
  </si>
  <si>
    <t>2011-12 PARTNER Other #2:</t>
  </si>
  <si>
    <t>2011-12 PARTNER Community Sub-Totals</t>
  </si>
  <si>
    <t>2011-12 TOTAL NON-SCHEDULE C FUNDING FOR SCHOOL HEALTH</t>
  </si>
  <si>
    <t>Comprehensive School Health Partner 1</t>
  </si>
  <si>
    <t>Comprehensive School Health Partner 2</t>
  </si>
  <si>
    <t>Comprehensive School Health Partners 3</t>
  </si>
  <si>
    <t>Comprehensive School Health Partners 4</t>
  </si>
  <si>
    <t>Full Service School Health Partner 1</t>
  </si>
  <si>
    <t>Full Service School Health Partner 2</t>
  </si>
  <si>
    <t>Full Service School Health Partners 3</t>
  </si>
  <si>
    <t>Full Service School Health Partners 4</t>
  </si>
  <si>
    <t xml:space="preserve">Work Cell Phone:  </t>
  </si>
  <si>
    <t>Procedures</t>
  </si>
  <si>
    <t>Medications</t>
  </si>
  <si>
    <t>Sub-Total</t>
  </si>
  <si>
    <t>Medication / Procedure</t>
  </si>
  <si>
    <r>
      <t xml:space="preserve">OTHER:  (Please include </t>
    </r>
    <r>
      <rPr>
        <b/>
        <u/>
        <sz val="9"/>
        <rFont val="Arial"/>
        <family val="2"/>
      </rPr>
      <t>all</t>
    </r>
    <r>
      <rPr>
        <b/>
        <sz val="9"/>
        <rFont val="Arial"/>
        <family val="2"/>
      </rPr>
      <t xml:space="preserve"> other positions in this one row, do not add cells or rows.)</t>
    </r>
  </si>
  <si>
    <r>
      <t xml:space="preserve">OTHER:  (Please include </t>
    </r>
    <r>
      <rPr>
        <b/>
        <u/>
        <sz val="9"/>
        <rFont val="Arial"/>
        <family val="2"/>
      </rPr>
      <t>al</t>
    </r>
    <r>
      <rPr>
        <b/>
        <sz val="9"/>
        <rFont val="Arial"/>
        <family val="2"/>
      </rPr>
      <t>l other positions in this one row, do not add cells or rows.)</t>
    </r>
  </si>
  <si>
    <t>Ventilator Dependent Care</t>
  </si>
  <si>
    <t>2011-12 PARTNER ESE School Health Nursing Supervisor (RN)</t>
  </si>
  <si>
    <t>2011-12 PARTNER ESE Adv. Reg. Nurse Practitioner (ARNP)</t>
  </si>
  <si>
    <t>2011-12 PARTNER ESE Registered Nurse (RN)</t>
  </si>
  <si>
    <t>2011-12 PARTNER ESE Licensed Practical Nurse (LPN)</t>
  </si>
  <si>
    <t>2011-12 PARTNER ESE Paraprofessional: School Health Aide/ Tech/CNA</t>
  </si>
  <si>
    <t>2011-12 PARTNER ESE OTHER:  (PARTNERse include all other positions in this one row, do not add cells or rows.)</t>
  </si>
  <si>
    <t>2011-12 PARTNER Pre-K &amp; Other School Health Coordinator-Registered Nurse (RN)</t>
  </si>
  <si>
    <t>Procedures Performed During FTE Week:  Colostomy, Ileostomy, Urostomy, Jejunostomy Care (site care)</t>
  </si>
  <si>
    <t>2011-12 CHD CONTRACTED PROVIDER Basic School Health Coordinator-(Non-RN)</t>
  </si>
  <si>
    <t>2011-12 CHD CONTRACTED PROVIDER Basic School Health Nursing Supervisor (RN)</t>
  </si>
  <si>
    <t>Nursing Supervisor (RN)</t>
  </si>
  <si>
    <t>ESE Health Services Coordinator-Registered Nurse (RN)</t>
  </si>
  <si>
    <t>ESE Health Services Coordinator-(Non-RN)</t>
  </si>
  <si>
    <t>Type of Service</t>
  </si>
  <si>
    <t>Full Service Schools (FSS)-STUDENTS</t>
  </si>
  <si>
    <t>8. Nursing Assessment</t>
  </si>
  <si>
    <t>9. Social Work Services</t>
  </si>
  <si>
    <t>10. Substance Abuse Counseling</t>
  </si>
  <si>
    <t>11. Other:</t>
  </si>
  <si>
    <t>Full Service Schools</t>
  </si>
  <si>
    <t>Full Service Schools (FSS)-SCHOOLS</t>
  </si>
  <si>
    <t>5. Kid Care</t>
  </si>
  <si>
    <t>Medicaid Certified Match</t>
  </si>
  <si>
    <t>Medicaid Cost Reimbursement</t>
  </si>
  <si>
    <t>Child Protective Services</t>
  </si>
  <si>
    <t>Community Education</t>
  </si>
  <si>
    <t>IV-C.1 School Health                         Services Staff</t>
  </si>
  <si>
    <t>Parent Program (TAPP) school after giving birth this year</t>
  </si>
  <si>
    <t>Allergies - Not Severe</t>
  </si>
  <si>
    <t>Positions Funded and Hired by Contribu-ting Partners</t>
  </si>
  <si>
    <t>Allergies - Severe</t>
  </si>
  <si>
    <r>
      <t>Colostomy,</t>
    </r>
    <r>
      <rPr>
        <b/>
        <sz val="2"/>
        <color indexed="63"/>
        <rFont val="Arial"/>
        <family val="2"/>
      </rPr>
      <t xml:space="preserve"> </t>
    </r>
    <r>
      <rPr>
        <b/>
        <sz val="11"/>
        <color indexed="63"/>
        <rFont val="Arial"/>
        <family val="2"/>
      </rPr>
      <t>Ileostomy,</t>
    </r>
    <r>
      <rPr>
        <b/>
        <sz val="2"/>
        <color indexed="63"/>
        <rFont val="Arial"/>
        <family val="2"/>
      </rPr>
      <t xml:space="preserve"> </t>
    </r>
    <r>
      <rPr>
        <b/>
        <sz val="11"/>
        <color indexed="63"/>
        <rFont val="Arial"/>
        <family val="2"/>
      </rPr>
      <t>Urostomy,</t>
    </r>
    <r>
      <rPr>
        <b/>
        <sz val="2"/>
        <color indexed="63"/>
        <rFont val="Arial"/>
        <family val="2"/>
      </rPr>
      <t xml:space="preserve"> </t>
    </r>
    <r>
      <rPr>
        <b/>
        <sz val="11"/>
        <color indexed="63"/>
        <rFont val="Arial"/>
        <family val="2"/>
      </rPr>
      <t>Jejunostomy</t>
    </r>
    <r>
      <rPr>
        <b/>
        <sz val="2"/>
        <color indexed="63"/>
        <rFont val="Arial"/>
        <family val="2"/>
      </rPr>
      <t xml:space="preserve"> </t>
    </r>
    <r>
      <rPr>
        <b/>
        <sz val="11"/>
        <color indexed="63"/>
        <rFont val="Arial"/>
        <family val="2"/>
      </rPr>
      <t>Care</t>
    </r>
    <r>
      <rPr>
        <b/>
        <sz val="2"/>
        <color indexed="63"/>
        <rFont val="Arial"/>
        <family val="2"/>
      </rPr>
      <t xml:space="preserve"> </t>
    </r>
    <r>
      <rPr>
        <b/>
        <sz val="11"/>
        <color indexed="63"/>
        <rFont val="Arial"/>
        <family val="2"/>
      </rPr>
      <t>(site care)</t>
    </r>
  </si>
  <si>
    <t>Expenditures</t>
  </si>
  <si>
    <t>Revenue</t>
  </si>
  <si>
    <t>Address:</t>
  </si>
  <si>
    <t>City:</t>
  </si>
  <si>
    <t>Phone/Ext:</t>
  </si>
  <si>
    <t>Fax:</t>
  </si>
  <si>
    <t>Email:</t>
  </si>
  <si>
    <t>1. Abuse Registry</t>
  </si>
  <si>
    <t>2. Dental Care</t>
  </si>
  <si>
    <t>3. Guidance Counseling</t>
  </si>
  <si>
    <t>4. Healthy Start</t>
  </si>
  <si>
    <t>6. Medical Care / Nursing Care</t>
  </si>
  <si>
    <t>7. Mental Health Counseling</t>
  </si>
  <si>
    <t>Full Service In-Kind Hours / Value</t>
  </si>
  <si>
    <t>In-Kind Hours:  Adult Education</t>
  </si>
  <si>
    <t>In-Kind Hours:  Basic Medical Services</t>
  </si>
  <si>
    <t>In-Kind Hours:  Case Management</t>
  </si>
  <si>
    <t>In-Kind Hours:  Child Protective Services</t>
  </si>
  <si>
    <t>In-Kind Hours:  Community Education</t>
  </si>
  <si>
    <t>In-Kind Hours:  Counseling Abused Children</t>
  </si>
  <si>
    <t>In-Kind Hours:  Counseling High-Risk Children</t>
  </si>
  <si>
    <t>In-Kind Hours:  Counseling High-Risk Parents</t>
  </si>
  <si>
    <t>In-Kind Hours:  Delinquency Counseling</t>
  </si>
  <si>
    <t>In-Kind Hours:  Dental Services</t>
  </si>
  <si>
    <t>In-Kind Hours:  Economic Services</t>
  </si>
  <si>
    <t>In-Kind Hours:  Healthy Start/Healthy Families</t>
  </si>
  <si>
    <t>I-D February Full-Time Equivalent (FTE) Week Counts of School Health Room/Clinic (or other location)                                                                                   Visits, Medication Doses, and Medical Procedures</t>
  </si>
  <si>
    <t>Dollar Value of In-Kind Hours:  Adult Education</t>
  </si>
  <si>
    <t>Dollar Value of In-Kind Hours:  Basic Medical Services</t>
  </si>
  <si>
    <t>Dollar Value of In-Kind Hours:  Case Management</t>
  </si>
  <si>
    <t>Dollar Value of In-Kind Hours:  Child Protective Services</t>
  </si>
  <si>
    <t>Dollar Value of In-Kind Hours:  Community Education</t>
  </si>
  <si>
    <t>Dollar Value of In-Kind Hours:  Counseling Abused Children</t>
  </si>
  <si>
    <t>Dollar Value of In-Kind Hours:  Counseling High-Risk Children</t>
  </si>
  <si>
    <t>Medications &amp; Procedures Per Day</t>
  </si>
  <si>
    <t>Medications &amp; Procedures Per Year</t>
  </si>
  <si>
    <t>Elementary Schools with Full-Time CHD Any Health Staff (ARNPs, RNs, LPNs, Health Aides/Techs/CNS)</t>
  </si>
  <si>
    <t>Elementary Schools with Full-Time  School District Any Health Staff (ARNPs, RNs, LPNs, Health Aides/Techs/CNS)</t>
  </si>
  <si>
    <t>Elementary Schools with Full-Time Partner Any Health Staff (ARNPs, RNs, LPNs, Health Aides/Techs/CNS)</t>
  </si>
  <si>
    <t>Elementary Schools with Full-Time Other Agency Any Health Staff (ARNPs, RNs, LPNs, Health Aides/Techs/CNS)</t>
  </si>
  <si>
    <t>Middle Schools with Full-Time CHD Any Health Staff (ARNPs, RNs, LPNs, Health Aides/Techs/CNS)</t>
  </si>
  <si>
    <t>Middle Schools with Full-Time  School District Any Health Staff (ARNPs, RNs, LPNs, Health Aides/Techs/CNS)</t>
  </si>
  <si>
    <t>Middle Schools with Full-Time Partner Any Health Staff (ARNPs, RNs, LPNs, Health Aides/Techs/CNS)</t>
  </si>
  <si>
    <t>Middle Schools with Full-Time Other Agency Any Health Staff (ARNPs, RNs, LPNs, Health Aides/Techs/CNS)</t>
  </si>
  <si>
    <t>High Schools with Full-Time CHD Any Health Staff (ARNPs, RNs, LPNs, Health Aides/Techs/CNS)</t>
  </si>
  <si>
    <t>High Schools with Full-Time  School District Any Health Staff (ARNPs, RNs, LPNs, Health Aides/Techs/CNS)</t>
  </si>
  <si>
    <t>High Schools with Full-Time Partner Any Health Staff (ARNPs, RNs, LPNs, Health Aides/Techs/CNS)</t>
  </si>
  <si>
    <t>High Schools with Full-Time Other Agency Any Health Staff (ARNPs, RNs, LPNs, Health Aides/Techs/CNS)</t>
  </si>
  <si>
    <t>Combined Schools with Full-Time CHD Any Health Staff (ARNPs, RNs, LPNs, Health Aides/Techs/CNS)</t>
  </si>
  <si>
    <t>Combined Schools with Full-Time  School District Any Health Staff (ARNPs, RNs, LPNs, Health Aides/Techs/CNS)</t>
  </si>
  <si>
    <t>Combined Schools with Full-Time Partner Any Health Staff (ARNPs, RNs, LPNs, Health Aides/Techs/CNS)</t>
  </si>
  <si>
    <t>Combined Schools with Full-Time Other Agency Any Health Staff (ARNPs, RNs, LPNs, Health Aides/Techs/CNS)</t>
  </si>
  <si>
    <t>2011-12 CHD Non-Schedule C Schedule C Non-Categorical 2012-13 CHD Trust Fund</t>
  </si>
  <si>
    <t>2011-12 CHD Non-Schedule C Non-Schedule C 2012-13 CHD Trust Fund</t>
  </si>
  <si>
    <t>2011-12 CHD Pre-K &amp; Other Adv. Reg. Nurse Practitioner (ARNP)</t>
  </si>
  <si>
    <t>2011-12 CHD Pre-K &amp; Other Registered Nurse (RN)</t>
  </si>
  <si>
    <t>2011-12 CHD Comprehensive School Health Nursing Supervisor (RN)</t>
  </si>
  <si>
    <t>2011-12 CHD Comprehensive Adv. Reg. Nurse Practitioner (ARNP)</t>
  </si>
  <si>
    <t>2011-12 CHD Comprehensive Registered Nurse (RN)</t>
  </si>
  <si>
    <t>2011-12 CHD Comprehensive Licensed Practical Nurse (LPN)</t>
  </si>
  <si>
    <t>2011-12 CHD Comprehensive Paraprofessional: School Health Aide/ Tech/CNA</t>
  </si>
  <si>
    <t>2011-12 CHD Comprehensive OTHER:  (Please include all other positions in this one row, do not add cells or rows.)</t>
  </si>
  <si>
    <t>2011-12 CHD Full Service School Health Coordinator-Registered Nurse (RN)</t>
  </si>
  <si>
    <t>2011-12 CHD Full Service School Health Coordinator-(Non-RN)</t>
  </si>
  <si>
    <t>2011-12 CHD Full Service School Health Nursing Supervisor (RN)</t>
  </si>
  <si>
    <t>2011-12 CHD Full Service Adv. Reg. Nurse Practitioner (ARNP)</t>
  </si>
  <si>
    <t>2011-12 CHD Full Service Registered Nurse (RN)</t>
  </si>
  <si>
    <t>2011-12 CHD Full Service Licensed Practical Nurse (LPN)</t>
  </si>
  <si>
    <t>2011-12 CHD Full Service Paraprofessional: School Health Aide/ Tech/CNA</t>
  </si>
  <si>
    <t>2011-12 CHD Full Service OTHER:  (Please include all other positions in this one row, do not add cells or rows.)</t>
  </si>
  <si>
    <t>2011-12 CHD ESE School Health Coordinator-Registered Nurse (RN)</t>
  </si>
  <si>
    <t>2011-12 CHD ESE School Health Coordinator-(Non-RN)</t>
  </si>
  <si>
    <t>2011-12 CHD ESE School Health Nursing Supervisor (RN)</t>
  </si>
  <si>
    <t>2011-12 CHD ESE Adv. Reg. Nurse Practitioner (ARNP)</t>
  </si>
  <si>
    <t>2011-12 CHD ESE Registered Nurse (RN)</t>
  </si>
  <si>
    <t>2011-12 CHD ESE Licensed Practical Nurse (LPN)</t>
  </si>
  <si>
    <t>2011-12 CHD ESE Paraprofessional: School Health Aide/ Tech/CNA</t>
  </si>
  <si>
    <t>2011-12 CHD ESE OTHER:  (Please include all other positions in this one row, do not add cells or rows.)</t>
  </si>
  <si>
    <t>2011-12 CHD Pre-K &amp; Other School Health Coordinator-Registered Nurse (RN)</t>
  </si>
  <si>
    <t>2011-12 CHD Pre-K &amp; Other School Health Coordinator-(Non-RN)</t>
  </si>
  <si>
    <t>2011-12 CHD Pre-K &amp; Other School Health Nursing Supervisor (RN)</t>
  </si>
  <si>
    <t># of Health Ed Class  Student Participants:  700 Violence Prevention/Conflict Resolution</t>
  </si>
  <si>
    <t># of Health Ed Class  Student Participants:  702 Date Rape</t>
  </si>
  <si>
    <t># of Health Ed Class  Student Participants:  703 Child Abuse</t>
  </si>
  <si>
    <t>Elementary Schools with Full-Time CHD LPNs</t>
  </si>
  <si>
    <t>Elementary Schools with Full-Time  School District LPNs</t>
  </si>
  <si>
    <t>2011-12 PARTNER Pre-K &amp; Other School Health Coordinator-(Non-RN)</t>
  </si>
  <si>
    <t>2011-12 PARTNER Pre-K &amp; Other School Health Nursing Supervisor (RN)</t>
  </si>
  <si>
    <t>2011-12 PARTNER Pre-K &amp; Other Adv. Reg. Nurse Practitioner (ARNP)</t>
  </si>
  <si>
    <t>2011-12 PARTNER Pre-K &amp; Other Registered Nurse (RN)</t>
  </si>
  <si>
    <t>2011-12 PARTNER Pre-K &amp; Other Licensed Practical Nurse (LPN)</t>
  </si>
  <si>
    <t>2011-12 PARTNER Pre-K &amp; Other Paraprofessional: School Health Aide/ Tech/CNA</t>
  </si>
  <si>
    <t>2011-12 PARTNER Pre-K &amp; Other OTHER:  (Please include all other positions in this one row, do not add cells or rows.)</t>
  </si>
  <si>
    <t>2011-12 CHD CONTRACTED PROVIDER Basic School Health Coordinator-Registered Nurse (RN)</t>
  </si>
  <si>
    <t>Middle Schools with Full-Time Partner LPNs</t>
  </si>
  <si>
    <t>Middle Schools with Full-Time Other Agency LPNs</t>
  </si>
  <si>
    <t>High Schools with Full-Time CHD LPNs</t>
  </si>
  <si>
    <t>High Schools with Full-Time  School District LPNs</t>
  </si>
  <si>
    <t>High Schools with Full-Time Partner LPNs</t>
  </si>
  <si>
    <t>High Schools with Full-Time Other Agency LPNs</t>
  </si>
  <si>
    <t>Combined Schools with Full-Time CHD LPNs</t>
  </si>
  <si>
    <t>Combined Schools with Full-Time  School District LPNs</t>
  </si>
  <si>
    <t>Combined Schools with Full-Time Partner LPNs</t>
  </si>
  <si>
    <t>Combined Schools with Full-Time Other Agency LPNs</t>
  </si>
  <si>
    <t>Elementary Schools with Full-Time CHD Health Aides/Techs/CNAs</t>
  </si>
  <si>
    <t>Elementary Schools with Full-Time  School District Health Aides/Techs/CNAs</t>
  </si>
  <si>
    <t>Elementary Schools with Full-Time Partner Health Aides/Techs/CNAs</t>
  </si>
  <si>
    <t>Elementary Schools with Full-Time Other Agency Health Aides/Techs/CNAs</t>
  </si>
  <si>
    <t>Middle Schools with Full-Time CHD Health Aides/Techs/CNAs</t>
  </si>
  <si>
    <t>Middle Schools with Full-Time  School District Health Aides/Techs/CNAs</t>
  </si>
  <si>
    <t>Middle Schools with Full-Time Partner Health Aides/Techs/CNAs</t>
  </si>
  <si>
    <t>Middle Schools with Full-Time Other Agency Health Aides/Techs/CNAs</t>
  </si>
  <si>
    <t>High Schools with Full-Time CHD Health Aides/Techs/CNAs</t>
  </si>
  <si>
    <t>High Schools with Full-Time  School District Health Aides/Techs/CNAs</t>
  </si>
  <si>
    <t>High Schools with Full-Time Partner Health Aides/Techs/CNAs</t>
  </si>
  <si>
    <t>2011-12 CHD CONTRACTED PROVIDER Full Service School Health Coordinator-(Non-RN)</t>
  </si>
  <si>
    <t>2011-12 CHD CONTRACTED PROVIDER Full Service School Health Nursing Supervisor (RN)</t>
  </si>
  <si>
    <t>2011-12 CHD CONTRACTED PROVIDER Full Service Adv. Reg. Nurse Practitioner (ARNP)</t>
  </si>
  <si>
    <t>2011-12 CHD CONTRACTED PROVIDER Full Service Registered Nurse (RN)</t>
  </si>
  <si>
    <t>2011-12 CHD CONTRACTED PROVIDER Full Service Licensed Practical Nurse (LPN)</t>
  </si>
  <si>
    <t>2011-12 CHD CONTRACTED PROVIDER Full Service Paraprofessional: School Health Aide/ Tech/CNA</t>
  </si>
  <si>
    <t>2011-12 CHD CONTRACTED PROVIDER Full Service OTHER:  (CHD CONTRACTED PROVIDERse include all other positions in this one row, do not add cells or rows.)</t>
  </si>
  <si>
    <t>2011-12 CHD CONTRACTED PROVIDER ESE School Health Coordinator-Registered Nurse (RN)</t>
  </si>
  <si>
    <t>2011-12 CHD CONTRACTED PROVIDER ESE School Health Coordinator-(Non-RN)</t>
  </si>
  <si>
    <t>2011-12 CHD CONTRACTED PROVIDER ESE School Health Nursing Supervisor (RN)</t>
  </si>
  <si>
    <t>2011-12 CHD CONTRACTED PROVIDER ESE Adv. Reg. Nurse Practitioner (ARNP)</t>
  </si>
  <si>
    <t>2011-12 LEA Full Service Paraprofessional: School Health Aide/ Tech/CNA</t>
  </si>
  <si>
    <t>2011-12 LEA Full Service OTHER:  (Please include all other positions in this one row, do not add cells or rows.)</t>
  </si>
  <si>
    <t>2011-12 LEA ESE School Health Coordinator-Registered Nurse (RN)</t>
  </si>
  <si>
    <t>2011-12 LEA ESE School Health Coordinator-(Non-RN)</t>
  </si>
  <si>
    <t>SHAC ChairpersonJob Title:</t>
  </si>
  <si>
    <t>SHAC Chairperson Address:</t>
  </si>
  <si>
    <t>SHAC ChairpersonCity:</t>
  </si>
  <si>
    <t>SHAC ChairpersonZip Code:</t>
  </si>
  <si>
    <t>SHAC Chairperson Phone/Ext:</t>
  </si>
  <si>
    <t xml:space="preserve">SHAC Chairperson Work Cell Phone:  </t>
  </si>
  <si>
    <t>SHAC Chairperson Fax:</t>
  </si>
  <si>
    <t>SHAC Chairperson Email:</t>
  </si>
  <si>
    <t>Basic School Health Services (BASIC ONLY):  Elementary Schools</t>
  </si>
  <si>
    <t>Basic School Health Services (BASIC ONLY):  Middle Schools</t>
  </si>
  <si>
    <t>Basic School Health Services (BASIC ONLY):  High Schools</t>
  </si>
  <si>
    <t>Basic School Health Services (BASIC ONLY): Combined Level Schools</t>
  </si>
  <si>
    <t>Basic School Health Services (BASIC ONLY):  Total Schools</t>
  </si>
  <si>
    <t>Basic School Health Services (BASIC ONLY):  Elementary School Students</t>
  </si>
  <si>
    <t>Basic School Health Services (BASIC ONLY):  Middle School Students</t>
  </si>
  <si>
    <t>Basic School Health Partners 8</t>
  </si>
  <si>
    <t>Basic School Health Partners 9</t>
  </si>
  <si>
    <t>Basic School Health Partners 10</t>
  </si>
  <si>
    <t>Basic School Health Partners 11</t>
  </si>
  <si>
    <t>Basic School Health Partners 12</t>
  </si>
  <si>
    <t>Basic School Health Partners 13</t>
  </si>
  <si>
    <t>Basic School Health Partners 14</t>
  </si>
  <si>
    <t>Dollar Value of In-Kind Hours:  Substance Abuse Counseling</t>
  </si>
  <si>
    <t>Dollar Value of In-Kind Hours:  TANF programs (job training, pregnancy prevention, etc.)</t>
  </si>
  <si>
    <t>Dollar Value of In-Kind Hours:  All Other</t>
  </si>
  <si>
    <t>Dollar Value of In-Kind Hours:  Totals</t>
  </si>
  <si>
    <t>Schools with Full-Time Health Staff</t>
  </si>
  <si>
    <t>Elementary Schools with Full-Time CHD ARNPs</t>
  </si>
  <si>
    <t>Elementary Schools with Full-Time  School District ARNPs</t>
  </si>
  <si>
    <t>Elementary Schools with Full-Time Partner ARNPs</t>
  </si>
  <si>
    <t>Elementary Schools with Full-Time Other Agency ARNPs</t>
  </si>
  <si>
    <t>2011-12 CHD CONTRACTED PROVIDER ESE Registered Nurse (RN)</t>
  </si>
  <si>
    <t>2011-12 CHD CONTRACTED PROVIDER ESE Licensed Practical Nurse (LPN)</t>
  </si>
  <si>
    <t>2011-12 CHD CONTRACTED PROVIDER ESE Paraprofessional: School Health Aide/ Tech/CNA</t>
  </si>
  <si>
    <t>2011-12 CHD CONTRACTED PROVIDER ESE OTHER:  (CHD CONTRACTED PROVIDERse include all other positions in this one row, do not add cells or rows.)</t>
  </si>
  <si>
    <t>2011-12 CHD CONTRACTED PROVIDER Pre-K &amp; Other School Health Coordinator-Registered Nurse (RN)</t>
  </si>
  <si>
    <t>2011-12 CHD CONTRACTED PROVIDER Pre-K &amp; Other School Health Coordinator-(Non-RN)</t>
  </si>
  <si>
    <t>2012-13 CHD Basic School Health Coordinator-Registered Nurse (RN)</t>
  </si>
  <si>
    <t>2012-13 CHD Basic School Health Coordinator-(Non-RN)</t>
  </si>
  <si>
    <t>2012-13 CHD Basic School Health Nursing Supervisor (RN)</t>
  </si>
  <si>
    <t>2012-13 CHD Basic Adv. Reg. Nurse Practitioner (ARNP)</t>
  </si>
  <si>
    <t>2012-13 CHD Basic Registered Nurse (RN)</t>
  </si>
  <si>
    <t>II-B.1 Number of female CSHSP students in grades 6 through 12  (Denominator for CSHSP birth rate)</t>
  </si>
  <si>
    <t>II-B.2 Number of births to CSHSP students in grades 6 through 12  (Numerator for CSHSP birth rate)</t>
  </si>
  <si>
    <t>II-B.3 Rate per 1,000 for births to CSHSP students in grades 6 through 12</t>
  </si>
  <si>
    <t>II-B.4 Number of babies born to CSHSP students in grades 6 through 12</t>
  </si>
  <si>
    <t>II-B.5 Number of low birth weight (&lt;2,500 grams) babies born to CSHSP students in grades 6 through 12</t>
  </si>
  <si>
    <t>II-B.6 Percent (%) of low birth weight (&lt;2,500 grams) babies born to CSHSP students in grades 6 through 12</t>
  </si>
  <si>
    <t>II-B.7 Number of CSHSP students in grades 6 through 12 that return to school (to their home school or Teenage Parent Program (TAPP) school after giving birth this year</t>
  </si>
  <si>
    <t xml:space="preserve">II-B.8 Percent (%) of CSHSP students in grades 6 through 12 who returned to school this year (July 1, 2010 to June 30, 2011) after giving birth.        </t>
  </si>
  <si>
    <t>Number of Social Interventions:  100 Dental Health</t>
  </si>
  <si>
    <t>Number of Social Interventions:  200 General Health / Other</t>
  </si>
  <si>
    <t>Number of Social Interventions:  300 Injury Prevention / Safety</t>
  </si>
  <si>
    <t>Number of Social Interventions:  400 Mental Health / Self-Esteem</t>
  </si>
  <si>
    <t>Number of Social Interventions:  500 Nutrition</t>
  </si>
  <si>
    <t>Number of Social Interventions:  600 Physical Activity</t>
  </si>
  <si>
    <t>Number of Social Interventions:  700 Violence Prevention/Conflict Resolution</t>
  </si>
  <si>
    <t>Number of Social Interventions:  702 Date Rape</t>
  </si>
  <si>
    <t>Number of Social Interventions:  703 Child Abuse</t>
  </si>
  <si>
    <t>Number of Social Interventions:  801 Alcohol, Tobacco &amp; Other Drug Abuse</t>
  </si>
  <si>
    <t>Number of Social Interventions:  804 Suicide Prevention</t>
  </si>
  <si>
    <t>Number of Social Interventions:  805 HIV / STD</t>
  </si>
  <si>
    <t>Number of Social Interventions:  806 Pregnancy Prevention</t>
  </si>
  <si>
    <t>Number of Social Interventions:  808 Human Sexuality</t>
  </si>
  <si>
    <t>Number of Social Interventions:  900 Staff Wellness</t>
  </si>
  <si>
    <t>Number of Social Interventions:  901 Staff In-service</t>
  </si>
  <si>
    <t>Number of Social Interventions:  902 Parenting Skills</t>
  </si>
  <si>
    <t>Number of Social Interventions:  Totals</t>
  </si>
  <si>
    <t>2012-13 CHD Pre-K &amp; Other School Health Coordinator-(Non-RN)</t>
  </si>
  <si>
    <t>2012-13 CHD Pre-K &amp; Other School Health Nursing Supervisor (RN)</t>
  </si>
  <si>
    <t>2012-13 CHD Pre-K &amp; Other Adv. Reg. Nurse Practitioner (ARNP)</t>
  </si>
  <si>
    <t>2012-13 CHD Pre-K &amp; Other Registered Nurse (RN)</t>
  </si>
  <si>
    <t>2012-13 CHD Pre-K &amp; Other Licensed Practical Nurse (LPN)</t>
  </si>
  <si>
    <t>2012-13 CHD Pre-K &amp; Other Paraprofessional: School Health Aide/ Tech/CNA</t>
  </si>
  <si>
    <t>2012-13 CHD Pre-K &amp; Other OTHER:  (Please include all other positions in this one row, do not add cells or rows.)</t>
  </si>
  <si>
    <t>2012-13 LEA Basic School Health Coordinator-Registered Nurse (RN)</t>
  </si>
  <si>
    <t>2012-13 LEA Basic School Health Coordinator-(Non-RN)</t>
  </si>
  <si>
    <t>2012-13 LEA Basic School Health Nursing Supervisor (RN)</t>
  </si>
  <si>
    <t>2012-13 LEA Basic Adv. Reg. Nurse Practitioner (ARNP)</t>
  </si>
  <si>
    <t>2012-13 LEA Basic Registered Nurse (RN)</t>
  </si>
  <si>
    <t>2012-13 LEA Basic Licensed Practical Nurse (LPN)</t>
  </si>
  <si>
    <t>2012-13 LEA Basic Paraprofessional: School Health Aide/ Tech/CNA</t>
  </si>
  <si>
    <t>2012-13 LEA Basic OTHER:  (Please include all other positions in this one row, do not add cells or rows.)</t>
  </si>
  <si>
    <t>2012-13 LEA Comprehensive School Health Coordinator-Registered Nurse (RN)</t>
  </si>
  <si>
    <t>2012-13 LEA Comprehensive School Health Coordinator-(Non-RN)</t>
  </si>
  <si>
    <t>2012-13 LEA Comprehensive School Health Nursing Supervisor (RN)</t>
  </si>
  <si>
    <t>2012-13 LEA Comprehensive Adv. Reg. Nurse Practitioner (ARNP)</t>
  </si>
  <si>
    <t>2012-13 LEA Comprehensive Registered Nurse (RN)</t>
  </si>
  <si>
    <t>2012-13 LEA Comprehensive Licensed Practical Nurse (LPN)</t>
  </si>
  <si>
    <t>2012-13 LEA Comprehensive Paraprofessional: School Health Aide/ Tech/CNA</t>
  </si>
  <si>
    <t>2012-13 LEA Comprehensive OTHER:  (Please include all other positions in this one row, do not add cells or rows.)</t>
  </si>
  <si>
    <t>2012-13 LEA Full Service School Health Coordinator-Registered Nurse (RN)</t>
  </si>
  <si>
    <t>2012-13 LEA Full Service School Health Coordinator-(Non-RN)</t>
  </si>
  <si>
    <t>2012-13 LEA Full Service School Health Nursing Supervisor (RN)</t>
  </si>
  <si>
    <t>2012-13 LEA Full Service Adv. Reg. Nurse Practitioner (ARNP)</t>
  </si>
  <si>
    <t>2012-13 LEA Full Service Registered Nurse (RN)</t>
  </si>
  <si>
    <t>2012-13 LEA Full Service Licensed Practical Nurse (LPN)</t>
  </si>
  <si>
    <t>2011-12 CHD CONTRACTED PROVIDER Pre-K &amp; Other Adv. Reg. Nurse Practitioner (ARNP)</t>
  </si>
  <si>
    <t>2011-12 CHD CONTRACTED PROVIDER Pre-K &amp; Other Registered Nurse (RN)</t>
  </si>
  <si>
    <t>2011-12 CHD CONTRACTED PROVIDER Pre-K &amp; Other Licensed Practical Nurse (LPN)</t>
  </si>
  <si>
    <t>2011-12 CHD CONTRACTED PROVIDER Pre-K &amp; Other Paraprofessional: School Health Aide/ Tech/CNA</t>
  </si>
  <si>
    <t>2011-12 CHD CONTRACTED PROVIDER Pre-K &amp; Other OTHER:  (CHD CONTRACTED PROVIDERse include all other positions in this one row, do not add cells or rows.)</t>
  </si>
  <si>
    <t>2011-12 LEA CONTRACTED PROVIDER Basic School Health Coordinator-Registered Nurse (RN)</t>
  </si>
  <si>
    <t>2011-12 LEA CONTRACTED PROVIDER Basic School Health Coordinator-(Non-RN)</t>
  </si>
  <si>
    <t>2011-12 LEA CONTRACTED PROVIDER Basic School Health Nursing Supervisor (RN)</t>
  </si>
  <si>
    <t>2011-12 LEA CONTRACTED PROVIDER Basic Adv. Reg. Nurse Practitioner (ARNP)</t>
  </si>
  <si>
    <t>2011-12 LEA CONTRACTED PROVIDER Basic Registered Nurse (RN)</t>
  </si>
  <si>
    <t>2011-12 LEA CONTRACTED PROVIDER Basic Licensed Practical Nurse (LPN)</t>
  </si>
  <si>
    <t>2011-12 LEA CONTRACTED PROVIDER Basic Paraprofessional: School Health Aide/ Tech/CNA</t>
  </si>
  <si>
    <t>2011-12 LEA CONTRACTED PROVIDER Basic OTHER:  (LEA CONTRACTED PROVIDERse include all other positions in this one row, do not add cells or rows.)</t>
  </si>
  <si>
    <t>2011-12 LEA CONTRACTED PROVIDER Comprehensive School Health Coordinator-Registered Nurse (RN)</t>
  </si>
  <si>
    <t>2011-12 LEA CONTRACTED PROVIDER Comprehensive School Health Coordinator-(Non-RN)</t>
  </si>
  <si>
    <t>2011-12 LEA CONTRACTED PROVIDER Comprehensive School Health Nursing Supervisor (RN)</t>
  </si>
  <si>
    <t>In-Kind Hours:  Job Placement Services</t>
  </si>
  <si>
    <t>In-Kind Hours:  Mental Health Services</t>
  </si>
  <si>
    <t>In-Kind Hours:  Nutritional Services</t>
  </si>
  <si>
    <t>In-Kind Hours:  Parenting Skills Training</t>
  </si>
  <si>
    <t>In-Kind Hours:  Resource Officer</t>
  </si>
  <si>
    <t>In-Kind Hours:  School Health Nursing Services</t>
  </si>
  <si>
    <t>In-Kind Hours:  Social  Work Services</t>
  </si>
  <si>
    <t>In-Kind Hours:  Substance Abuse Counseling</t>
  </si>
  <si>
    <t>In-Kind Hours:  TANF programs (job training, pregnancy prevention, etc.)</t>
  </si>
  <si>
    <t>In-Kind Hours:  All Other</t>
  </si>
  <si>
    <t>In-Kind Hours:  Totals</t>
  </si>
  <si>
    <t>CHD Administrator/Business Director Name:</t>
  </si>
  <si>
    <t>2012-13 PARTNER Basic OTHER:  (Please include all other positions in this one row, do not add cells or rows.)</t>
  </si>
  <si>
    <t>2012-13 PARTNER Comprehensive School Health Coordinator-Registered Nurse (RN)</t>
  </si>
  <si>
    <t>2012-13 PARTNER Comprehensive School Health Coordinator-(Non-RN)</t>
  </si>
  <si>
    <t>2012-13 PARTNER Comprehensive School Health Nursing Supervisor (RN)</t>
  </si>
  <si>
    <t>2012-13 PARTNER Comprehensive Adv. Reg. Nurse Practitioner (ARNP)</t>
  </si>
  <si>
    <t>2012-13 PARTNER Comprehensive Registered Nurse (RN)</t>
  </si>
  <si>
    <t>2012-13 PARTNER Comprehensive Licensed Practical Nurse (LPN)</t>
  </si>
  <si>
    <t>2012-13 PARTNER Comprehensive Paraprofessional: School Health Aide/ Tech/CNA</t>
  </si>
  <si>
    <t>2012-13 PARTNER Comprehensive OTHER:  (PARTNERse include all other positions in this one row, do not add cells or rows.)</t>
  </si>
  <si>
    <t>2012-13 PARTNER Full Service School Health Coordinator-Registered Nurse (RN)</t>
  </si>
  <si>
    <t>2012-13 PARTNER Full Service School Health Coordinator-(Non-RN)</t>
  </si>
  <si>
    <t>2012-13 PARTNER Full Service School Health Nursing Supervisor (RN)</t>
  </si>
  <si>
    <t>2012-13 PARTNER Full Service Adv. Reg. Nurse Practitioner (ARNP)</t>
  </si>
  <si>
    <t>2012-13 PARTNER Full Service Registered Nurse (RN)</t>
  </si>
  <si>
    <t>2012-13 PARTNER Full Service Licensed Practical Nurse (LPN)</t>
  </si>
  <si>
    <t>2012-13 PARTNER Full Service Paraprofessional: School Health Aide/ Tech/CNA</t>
  </si>
  <si>
    <t>2012-13 PARTNER Full Service OTHER:  (PARTNERse include all other positions in this one row, do not add cells or rows.)</t>
  </si>
  <si>
    <t>2012-13 PARTNER ESE School Health Coordinator-Registered Nurse (RN)</t>
  </si>
  <si>
    <t>2012-13 PARTNER ESE School Health Coordinator-(Non-RN)</t>
  </si>
  <si>
    <t>2012-13 PARTNER ESE School Health Nursing Supervisor (RN)</t>
  </si>
  <si>
    <t>2012-13 PARTNER ESE Adv. Reg. Nurse Practitioner (ARNP)</t>
  </si>
  <si>
    <t>2012-13 PARTNER ESE Registered Nurse (RN)</t>
  </si>
  <si>
    <t>2012-13 PARTNER ESE Licensed Practical Nurse (LPN)</t>
  </si>
  <si>
    <t>2012-13 PARTNER ESE Paraprofessional: School Health Aide/ Tech/CNA</t>
  </si>
  <si>
    <t>2012-13 PARTNER ESE OTHER:  (PARTNERse include all other positions in this one row, do not add cells or rows.)</t>
  </si>
  <si>
    <t>2012-13 PARTNER Pre-K &amp; Other School Health Coordinator-Registered Nurse (RN)</t>
  </si>
  <si>
    <t>0515 Hearing Screening: FTTYs</t>
  </si>
  <si>
    <t>0515 Hearing Screening: Results</t>
  </si>
  <si>
    <t>0515 Hearing Screening: Outcomes</t>
  </si>
  <si>
    <t>0615 Hearing Opt-Out: Services</t>
  </si>
  <si>
    <t>9515 Hearing Screening Incomplete Referral: Services</t>
  </si>
  <si>
    <t>0561 Scoliosis Screening: Services</t>
  </si>
  <si>
    <t>0561 Scoliosis Screening: FTTYs</t>
  </si>
  <si>
    <t>0561 Scoliosis Screening: Results</t>
  </si>
  <si>
    <t>0561 Scoliosis Screening: Outcomes</t>
  </si>
  <si>
    <t>0661 Scoliosis Opt-Out: Services</t>
  </si>
  <si>
    <t>9561 Scoliosis Screening Incomplete Referral: Services</t>
  </si>
  <si>
    <t>0520 Height Weight: Services</t>
  </si>
  <si>
    <t>0520 Height Weight: FTTYs</t>
  </si>
  <si>
    <t>0521 BMI Healthy Weight: Services (Results)</t>
  </si>
  <si>
    <t>0522 BMI Underweight: Services (Results)</t>
  </si>
  <si>
    <t>0522 BMI Underweight: Results (Referrals)</t>
  </si>
  <si>
    <t>0522 BMI Underweight: Outcomes</t>
  </si>
  <si>
    <t>9522 BMI Underweight Incomplete Referral: Services</t>
  </si>
  <si>
    <t>0523 BMI Overweight: Services (Results)</t>
  </si>
  <si>
    <t>0524 BMI Obese: Services (Results)</t>
  </si>
  <si>
    <t>0524 BMI Obese: Results (Referrals)</t>
  </si>
  <si>
    <t>0524 BMI Obese: Outcomes</t>
  </si>
  <si>
    <t>5054 Obesity Intervention: Services</t>
  </si>
  <si>
    <t>5054 Obesity Intervention: FTTYs</t>
  </si>
  <si>
    <t>5054 Obesity Intervention: Outcomes</t>
  </si>
  <si>
    <t>9524 BMI Obese Incomplete Referral: Services</t>
  </si>
  <si>
    <t>0621 BMI Opt-Out: Services</t>
  </si>
  <si>
    <t>0571 Pediculosis Screening: Services</t>
  </si>
  <si>
    <t>0571 Pediculosis Screening: FTTYs</t>
  </si>
  <si>
    <t>0571 Pediculosis Screening: Results</t>
  </si>
  <si>
    <t>0571 Pediculosis Screening: Outcomes</t>
  </si>
  <si>
    <t>5000 Nursing Assessment and Counseling: Services</t>
  </si>
  <si>
    <t>4050 LPN Encounter: Services</t>
  </si>
  <si>
    <t>4000 Paraprofessional Evaluation and Intervention: Services</t>
  </si>
  <si>
    <t>5053 Health Care Plan Development: Services</t>
  </si>
  <si>
    <t>5053 Health Care Plan Development: FTTYs</t>
  </si>
  <si>
    <t>8080 Child Specific Training: Services</t>
  </si>
  <si>
    <t>8080 Child Specific Training: FTTYs</t>
  </si>
  <si>
    <t>5032 Complex Medical Procedures: Services</t>
  </si>
  <si>
    <t>5030 Medication Administration: Services</t>
  </si>
  <si>
    <t>5031 First Aid Administration: Services</t>
  </si>
  <si>
    <t>5052 ESE Staffing: Services</t>
  </si>
  <si>
    <t>5051 School Health Staff Consultation: Services</t>
  </si>
  <si>
    <t>6610 Preventive Dental: Services</t>
  </si>
  <si>
    <t>6610 Preventive Dental: FTTYs</t>
  </si>
  <si>
    <t>0540 Dental Screening: Services</t>
  </si>
  <si>
    <t>0540 Dental Screening: FTTYs</t>
  </si>
  <si>
    <t>(8010, 8020, 8021, 8027, 8040) Health Education Classes: Services</t>
  </si>
  <si>
    <t>2012-13 CHD CONTRACTED PROVIDER Full Service School Health Coordinator-Registered Nurse (RN)</t>
  </si>
  <si>
    <t>2012-13 CHD CONTRACTED PROVIDER Full Service School Health Coordinator-(Non-RN)</t>
  </si>
  <si>
    <t>2012-13 CHD CONTRACTED PROVIDER Full Service School Health Nursing Supervisor (RN)</t>
  </si>
  <si>
    <t>2012-13 CHD CONTRACTED PROVIDER Full Service Adv. Reg. Nurse Practitioner (ARNP)</t>
  </si>
  <si>
    <t>2012-13 CHD CONTRACTED PROVIDER Full Service Registered Nurse (RN)</t>
  </si>
  <si>
    <t>2012-13 CHD CONTRACTED PROVIDER Full Service Licensed Practical Nurse (LPN)</t>
  </si>
  <si>
    <t>2012-13 CHD CONTRACTED PROVIDER Full Service Paraprofessional: School Health Aide/ Tech/CNA</t>
  </si>
  <si>
    <t>2012-13 CHD CONTRACTED PROVIDER Full Service OTHER:  (CHD CONTRACTED PROVIDERse include all other positions in this one row, do not add cells or rows.)</t>
  </si>
  <si>
    <t>2012-13 CHD CONTRACTED PROVIDER ESE School Health Coordinator-Registered Nurse (RN)</t>
  </si>
  <si>
    <t>2012-13 CHD CONTRACTED PROVIDER ESE School Health Coordinator-(Non-RN)</t>
  </si>
  <si>
    <t>2012-13 CHD CONTRACTED PROVIDER ESE School Health Nursing Supervisor (RN)</t>
  </si>
  <si>
    <t>2012-13 CHD CONTRACTED PROVIDER ESE Adv. Reg. Nurse Practitioner (ARNP)</t>
  </si>
  <si>
    <t>2012-13 CHD CONTRACTED PROVIDER ESE Registered Nurse (RN)</t>
  </si>
  <si>
    <t>2012-13 CHD CONTRACTED PROVIDER ESE Licensed Practical Nurse (LPN)</t>
  </si>
  <si>
    <t>2012-13 CHD CONTRACTED PROVIDER ESE Paraprofessional: School Health Aide/ Tech/CNA</t>
  </si>
  <si>
    <t>2012-13 CHD CONTRACTED PROVIDER ESE OTHER:  (CHD CONTRACTED PROVIDERse include all other positions in this one row, do not add cells or rows.)</t>
  </si>
  <si>
    <t>2012-13 CHD CONTRACTED PROVIDER Pre-K &amp; Other School Health Coordinator-Registered Nurse (RN)</t>
  </si>
  <si>
    <t>2012-13 CHD CONTRACTED PROVIDER Pre-K &amp; Other School Health Coordinator-(Non-RN)</t>
  </si>
  <si>
    <t>2012-13 CHD CONTRACTED PROVIDER Pre-K &amp; Other School Health Nursing Supervisor (RN)</t>
  </si>
  <si>
    <t>2012-13 CHD CONTRACTED PROVIDER Pre-K &amp; Other Adv. Reg. Nurse Practitioner (ARNP)</t>
  </si>
  <si>
    <t>2012-13 CHD CONTRACTED PROVIDER Pre-K &amp; Other Registered Nurse (RN)</t>
  </si>
  <si>
    <t>2012-13 CHD CONTRACTED PROVIDER Pre-K &amp; Other Licensed Practical Nurse (LPN)</t>
  </si>
  <si>
    <t>2012-13 CHD CONTRACTED PROVIDER Pre-K &amp; Other Paraprofessional: School Health Aide/ Tech/CNA</t>
  </si>
  <si>
    <t>2012-13 CHD CONTRACTED PROVIDER Pre-K &amp; Other OTHER:  (CHD CONTRACTED PROVIDERse include all other positions in this one row, do not add cells or rows.)</t>
  </si>
  <si>
    <t>2012-13 LEA CONTRACTED PROVIDER Basic School Health Coordinator-Registered Nurse (RN)</t>
  </si>
  <si>
    <t>2012-13 LEA CONTRACTED PROVIDER Basic School Health Coordinator-(Non-RN)</t>
  </si>
  <si>
    <t>2012-13 LEA CONTRACTED PROVIDER Basic School Health Nursing Supervisor (RN)</t>
  </si>
  <si>
    <t>2012-13 LEA CONTRACTED PROVIDER Basic Adv. Reg. Nurse Practitioner (ARNP)</t>
  </si>
  <si>
    <t>2012-13 LEA CONTRACTED PROVIDER Basic Registered Nurse (RN)</t>
  </si>
  <si>
    <t>2012-13 LEA CONTRACTED PROVIDER Basic Licensed Practical Nurse (LPN)</t>
  </si>
  <si>
    <t>2012-13 LEA CONTRACTED PROVIDER Basic Paraprofessional: School Health Aide/ Tech/CNA</t>
  </si>
  <si>
    <t>2012-13 LEA CONTRACTED PROVIDER Basic OTHER:  (LEA CONTRACTED PROVIDERse include all other positions in this one row, do not add cells or rows.)</t>
  </si>
  <si>
    <t>2012-13 LEA CONTRACTED PROVIDER Comprehensive School Health Coordinator-Registered Nurse (RN)</t>
  </si>
  <si>
    <t>2012-13 LEA CONTRACTED PROVIDER Comprehensive School Health Coordinator-(Non-RN)</t>
  </si>
  <si>
    <t>2012-13 LEA CONTRACTED PROVIDER Comprehensive School Health Nursing Supervisor (RN)</t>
  </si>
  <si>
    <t>2011-12 LEA Basic School Health Nursing Supervisor (RN)</t>
  </si>
  <si>
    <t>2011-12 LEA Basic Adv. Reg. Nurse Practitioner (ARNP)</t>
  </si>
  <si>
    <t>2011-12 LEA Basic Registered Nurse (RN)</t>
  </si>
  <si>
    <t>2011-12 LEA Basic Licensed Practical Nurse (LPN)</t>
  </si>
  <si>
    <t>2011-12 LEA Basic Paraprofessional: School Health Aide/ Tech/CNA</t>
  </si>
  <si>
    <t>A. Basic Health Services Staff</t>
  </si>
  <si>
    <t>tion Classes</t>
  </si>
  <si>
    <t xml:space="preserve">
</t>
  </si>
  <si>
    <t>Medications/Other Injections</t>
  </si>
  <si>
    <t>Medication/Intravenous</t>
  </si>
  <si>
    <t>Medications/Inhaler (or nebulizer)</t>
  </si>
  <si>
    <t>Medications/Oral (by mouth)</t>
  </si>
  <si>
    <t xml:space="preserve">Medications/Nasal </t>
  </si>
  <si>
    <t xml:space="preserve">Other Route-Specify: </t>
  </si>
  <si>
    <t>Electronic Monitoring (cardiac, oximetry, other)</t>
  </si>
  <si>
    <t>J, PEG, NG Tube Feeding</t>
  </si>
  <si>
    <t>Other Procedure- Specify:</t>
  </si>
  <si>
    <t>Catheterization</t>
  </si>
  <si>
    <t>Hospital Taxing District</t>
  </si>
  <si>
    <t>University:</t>
  </si>
  <si>
    <t>2011-12 LEA ESE Licensed Practical Nurse (LPN)</t>
  </si>
  <si>
    <t>2011-12 LEA ESE Paraprofessional: School Health Aide/ Tech/CNA</t>
  </si>
  <si>
    <t>2011-12 LEA ESE OTHER:  (Please include all other positions in this one row, do not add cells or rows.)</t>
  </si>
  <si>
    <t>2011-12 LEA Pre-K &amp; Other School Health Coordinator-Registered Nurse (RN)</t>
  </si>
  <si>
    <t>2011-12 LEA Pre-K &amp; Other School Health Coordinator-(Non-RN)</t>
  </si>
  <si>
    <t>2011-12 LEA Pre-K &amp; Other School Health Nursing Supervisor (RN)</t>
  </si>
  <si>
    <t>2011-12 LEA Pre-K &amp; Other Adv. Reg. Nurse Practitioner (ARNP)</t>
  </si>
  <si>
    <t>2011-12 LEA Pre-K &amp; Other Registered Nurse (RN)</t>
  </si>
  <si>
    <t>2011-12 LEA Pre-K &amp; Other Licensed Practical Nurse (LPN)</t>
  </si>
  <si>
    <t>2011-12 LEA Pre-K &amp; Other Paraprofessional: School Health Aide/ Tech/CNA</t>
  </si>
  <si>
    <t>2011-12 LEA Pre-K &amp; Other OTHER:  (Please include all other positions in this one row, do not add cells or rows.)</t>
  </si>
  <si>
    <t>2011-12 PARTNER Basic School Health Coordinator-Registered Nurse (RN)</t>
  </si>
  <si>
    <t>2011-12 PARTNER Basic School Health Coordinator-(Non-RN)</t>
  </si>
  <si>
    <t>2011-12 PARTNER Basic School Health Nursing Supervisor (RN)</t>
  </si>
  <si>
    <t>2011-12 PARTNER Basic Adv. Reg. Nurse Practitioner (ARNP)</t>
  </si>
  <si>
    <t>2011-12 PARTNER Basic Registered Nurse (RN)</t>
  </si>
  <si>
    <t>2011-12 PARTNER Basic Licensed Practical Nurse (LPN)</t>
  </si>
  <si>
    <t>2011-12 PARTNER Basic Paraprofessional: School Health Aide/ Tech/CNA</t>
  </si>
  <si>
    <t>2011-12 PARTNER Basic OTHER:  (Please include all other positions in this one row, do not add cells or rows.)</t>
  </si>
  <si>
    <t>2011-12 PARTNER Comprehensive School Health Coordinator-Registered Nurse (RN)</t>
  </si>
  <si>
    <t>2011-12 PARTNER Comprehensive School Health Coordinator-(Non-RN)</t>
  </si>
  <si>
    <t>2011-12 PARTNER Comprehensive School Health Nursing Supervisor (RN)</t>
  </si>
  <si>
    <t>2011-12 PARTNER Comprehensive Adv. Reg. Nurse Practitioner (ARNP)</t>
  </si>
  <si>
    <t>2011-12 PARTNER Comprehensive Registered Nurse (RN)</t>
  </si>
  <si>
    <t>2011-12 PARTNER Comprehensive Licensed Practical Nurse (LPN)</t>
  </si>
  <si>
    <t>2011-12 PARTNER Comprehensive Paraprofessional: School Health Aide/ Tech/CNA</t>
  </si>
  <si>
    <t>2011-12 PARTNER Comprehensive OTHER:  (PARTNERse include all other positions in this one row, do not add cells or rows.)</t>
  </si>
  <si>
    <t>2011-12 PARTNER Full Service School Health Coordinator-Registered Nurse (RN)</t>
  </si>
  <si>
    <t>2011-12 PARTNER Full Service School Health Coordinator-(Non-RN)</t>
  </si>
  <si>
    <t>2011-12 PARTNER Full Service School Health Nursing Supervisor (RN)</t>
  </si>
  <si>
    <t>2011-12 PARTNER Full Service Adv. Reg. Nurse Practitioner (ARNP)</t>
  </si>
  <si>
    <t>2011-12 PARTNER Full Service Registered Nurse (RN)</t>
  </si>
  <si>
    <t>2011-12 PARTNER Full Service Licensed Practical Nurse (LPN)</t>
  </si>
  <si>
    <t>2011-12 PARTNER Full Service Paraprofessional: School Health Aide/ Tech/CNA</t>
  </si>
  <si>
    <t>2011-12 PARTNER Full Service OTHER:  (PARTNERse include all other positions in this one row, do not add cells or rows.)</t>
  </si>
  <si>
    <t>2011-12 PARTNER ESE School Health Coordinator-Registered Nurse (RN)</t>
  </si>
  <si>
    <t>2011-12 PARTNER ESE School Health Coordinator-(Non-RN)</t>
  </si>
  <si>
    <t>2012-13 LEA CONTRACTED PROVIDER Pre-K &amp; Other Licensed Practical Nurse (LPN)</t>
  </si>
  <si>
    <t>2012-13 LEA CONTRACTED PROVIDER Pre-K &amp; Other Paraprofessional: School Health Aide/ Tech/CNA</t>
  </si>
  <si>
    <t>2012-13 LEA CONTRACTED PROVIDER Pre-K &amp; Other OTHER:  (LEA CONTRACTED PROVIDERse include all other positions in this one row, do not add cells or rows.)</t>
  </si>
  <si>
    <t>2012-13 CHD Non-Schedule C Medicaid Certified Match</t>
  </si>
  <si>
    <t>2012-13 CHD Non-Schedule C Medicaid Cost Reimbursement</t>
  </si>
  <si>
    <t>2012-13 CHD Non-Schedule C Other #1:</t>
  </si>
  <si>
    <t>2012-13 CHD Non-Schedule C Other #2:</t>
  </si>
  <si>
    <t>2012-13 CHD Non-Schedule C Other #3:</t>
  </si>
  <si>
    <t>2012-13 CHD Non-Schedule C County Health Department Sub-Total</t>
  </si>
  <si>
    <t>2012-13 LEA Basic School Health Services (School District Funds - Not CHD Schedule C Funds)</t>
  </si>
  <si>
    <t>2012-13 LEA Comprehensive School Health Services (School District Funds - Not CHD Schedule C Funds)</t>
  </si>
  <si>
    <t>2012-13 LEA Full Service School Health Services (School District Funds - Not CHD Schedule C Funds)</t>
  </si>
  <si>
    <t>2012-13 LEA PTA</t>
  </si>
  <si>
    <t>2012-13 LEA Chapter One</t>
  </si>
  <si>
    <t>2012-13 LEA Teenage Parent Program</t>
  </si>
  <si>
    <t>2012-13 LEA First Start, Pre-Kindergarten, Head Start</t>
  </si>
  <si>
    <t>2012-13 LEA Exceptional Student Education</t>
  </si>
  <si>
    <t>2012-13 LEA Safe &amp; Drug Free Schools</t>
  </si>
  <si>
    <t>2012-13 LEA Safe Schools</t>
  </si>
  <si>
    <t>2012-13 LEA Early Intervention</t>
  </si>
  <si>
    <t>2012-13 LEA Administrative Claiming</t>
  </si>
  <si>
    <t>2012-13 LEA ESE Medicaid Certified Match</t>
  </si>
  <si>
    <t>2012-13 LEA Other #1:</t>
  </si>
  <si>
    <t>2012-13 LEA Other #2:</t>
  </si>
  <si>
    <t>2012-13 LEA School District Sub-Total</t>
  </si>
  <si>
    <t>2012-13 PARTNER  Abstinence Grant</t>
  </si>
  <si>
    <t>2012-13 PARTNER Children's Services Council</t>
  </si>
  <si>
    <t>2012-13 PARTNER Juvenile Welfare Board</t>
  </si>
  <si>
    <t>2012-13 PARTNER United Way</t>
  </si>
  <si>
    <t>2012-13 PARTNER County Commission</t>
  </si>
  <si>
    <t>2012-13 PARTNER County Taxing District</t>
  </si>
  <si>
    <t>2012-13 PARTNER Health Care Taxing District</t>
  </si>
  <si>
    <t>2012-13 PARTNER Hospital Taxing District</t>
  </si>
  <si>
    <t>2012-13 PARTNER Hospital:</t>
  </si>
  <si>
    <t>2012-13 PARTNER University:</t>
  </si>
  <si>
    <t>2012-13 PARTNER Other #1:</t>
  </si>
  <si>
    <t>2012-13 PARTNER Other #2:</t>
  </si>
  <si>
    <t>2012-13 PARTNER Other #3:</t>
  </si>
  <si>
    <t>2012-13 PARTNER Community Sub-Totals</t>
  </si>
  <si>
    <t>2012-13 TOTAL NON-SCHEDULE C FUNDING FOR SCHOOL HEALTH</t>
  </si>
  <si>
    <t>CHD Nursing Director Name:</t>
  </si>
  <si>
    <t>2011-12 CHD Pre-K &amp; Other Licensed Practical Nurse (LPN)</t>
  </si>
  <si>
    <t>2011-12 CHD Pre-K &amp; Other Paraprofessional: School Health Aide/ Tech/CNA</t>
  </si>
  <si>
    <t>2011-12 CHD Pre-K &amp; Other OTHER:  (Please include all other positions in this one row, do not add cells or rows.)</t>
  </si>
  <si>
    <t>2011-12 LEA Basic School Health Coordinator-Registered Nurse (RN)</t>
  </si>
  <si>
    <t>2011-12 LEA Basic School Health Coordinator-(Non-RN)</t>
  </si>
  <si>
    <r>
      <t xml:space="preserve">II-B.7 </t>
    </r>
    <r>
      <rPr>
        <sz val="11"/>
        <color indexed="63"/>
        <rFont val="Arial"/>
        <family val="2"/>
      </rPr>
      <t>Number of CSHSP students in grades 6 through 12 that return to school (to their home school or Teenage</t>
    </r>
  </si>
  <si>
    <t>B. Health Services Staff</t>
  </si>
  <si>
    <t>C. Health Services Staff</t>
  </si>
  <si>
    <t>D. ESE Health Services Staff</t>
  </si>
  <si>
    <t>E. Health Services Staff</t>
  </si>
  <si>
    <t>Middle Schools with Full-Time CHD ARNPs</t>
  </si>
  <si>
    <t>Middle Schools with Full-Time  School District ARNPs</t>
  </si>
  <si>
    <t>Middle Schools with Full-Time Partner ARNPs</t>
  </si>
  <si>
    <t>Middle Schools with Full-Time Other Agency ARNPs</t>
  </si>
  <si>
    <t>High Schools with Full-Time CHD ARNPs</t>
  </si>
  <si>
    <t>High Schools with Full-Time  School District ARNPs</t>
  </si>
  <si>
    <t>High Schools with Full-Time Partner ARNPs</t>
  </si>
  <si>
    <t>High Schools with Full-Time Other Agency ARNPs</t>
  </si>
  <si>
    <t>Combined Schools with Full-Time CHD ARNPs</t>
  </si>
  <si>
    <t>Combined Schools with Full-Time  School District ARNPs</t>
  </si>
  <si>
    <t>Combined Schools with Full-Time Partner ARNPs</t>
  </si>
  <si>
    <t>Combined Schools with Full-Time Other Agency ARNPs</t>
  </si>
  <si>
    <t>Elementary Schools with Full-Time CHD RNs</t>
  </si>
  <si>
    <t>Elementary Schools with Full-Time  School District RNs</t>
  </si>
  <si>
    <t>Elementary Schools with Full-Time Partner RNs</t>
  </si>
  <si>
    <t>Elementary Schools with Full-Time Other Agency RNs</t>
  </si>
  <si>
    <t>Middle Schools with Full-Time CHD RNs</t>
  </si>
  <si>
    <t>Middle Schools with Full-Time  School District RNs</t>
  </si>
  <si>
    <t>Middle Schools with Full-Time Partner RNs</t>
  </si>
  <si>
    <t>Middle Schools with Full-Time Other Agency RNs</t>
  </si>
  <si>
    <t>High Schools with Full-Time CHD RNs</t>
  </si>
  <si>
    <t>High Schools with Full-Time  School District RNs</t>
  </si>
  <si>
    <t>High Schools with Full-Time Partner RNs</t>
  </si>
  <si>
    <t>High Schools with Full-Time Other Agency RNs</t>
  </si>
  <si>
    <t>Combined Schools with Full-Time CHD RNs</t>
  </si>
  <si>
    <t>Combined Schools with Full-Time  School District RNs</t>
  </si>
  <si>
    <t>Combined Schools with Full-Time Partner RNs</t>
  </si>
  <si>
    <t>Combined Schools with Full-Time Other Agency RNs</t>
  </si>
  <si>
    <t>% of Students Screened in 6th Grade</t>
  </si>
  <si>
    <t>% Completed Scoliosis Referral Outcomes</t>
  </si>
  <si>
    <t>Growth &amp; Development</t>
  </si>
  <si>
    <t>Students in 1st,3rd, 6th Grade Not Opted Out</t>
  </si>
  <si>
    <t>Students Screened in 1st,3rd,6th Grade</t>
  </si>
  <si>
    <t>% of Students Screened (Service Field) in 1st,3rd,6th Grade</t>
  </si>
  <si>
    <t>% Completed Growth &amp; Development Referral Outcomes</t>
  </si>
  <si>
    <t>All (Actual 2009-10):  School Health Coordinator-Registered Nurse (RN) Hired by CHD - Positions in FTEs</t>
  </si>
  <si>
    <t>All (Actual 2009-10):  School Health Coordinator-(Non-RN) Hired by CHD - Positions in FTEs</t>
  </si>
  <si>
    <t>All (Actual 2009-10):  School Health Nursing Supervisor (RN) Hired by CHD - Positions in FTEs</t>
  </si>
  <si>
    <t>All (Actual 2009-10):  Adv. Reg. Nurse Practitioner (ARNP) Hired by CHD - Positions in FTEs</t>
  </si>
  <si>
    <t>All (Actual 2009-10):  Registered Nurse (RN) Hired by CHD - Positions in FTEs</t>
  </si>
  <si>
    <t>All (Actual 2009-10):  Licensed Practical Nurse (LPN) Hired by CHD - Positions in FTEs</t>
  </si>
  <si>
    <t>All (Actual 2009-10):  Paraprofessional: School Health Aide/ Tech/CNA Hired by CHD - Positions in FTEs</t>
  </si>
  <si>
    <t>All (Actual 2009-10):  Other Staff:  Hired by CHD - Positions in FTEs</t>
  </si>
  <si>
    <t>All CHD RNs</t>
  </si>
  <si>
    <t>All (Actual 2009-10):  School Health Coordinator-Registered Nurse (RN) Hired by LEA - Positions in FTEs</t>
  </si>
  <si>
    <t>All (Actual 2009-10):  School Health Coordinator-(Non-RN) Hired by LEA - Positions in FTEs</t>
  </si>
  <si>
    <t>All (Actual 2009-10):  School Health Nursing Supervisor (RN) Hired by LEA - Positions in FTEs</t>
  </si>
  <si>
    <t>All (Actual 2009-10):  Adv. Reg. Nurse Practitioner (ARNP) Hired by LEA - Positions in FTEs</t>
  </si>
  <si>
    <t>All (Actual 2009-10):  Registered Nurse (RN) Hired by LEA - Positions in FTEs</t>
  </si>
  <si>
    <t>All (Actual 2009-10):  Licensed Practical Nurse (LPN) Hired by LEA - Positions in FTEs</t>
  </si>
  <si>
    <t>All (Actual 2009-10):  Paraprofessional: School Health Aide/ Tech/CNA Hired by LEA - Positions in FTEs</t>
  </si>
  <si>
    <t>All (Actual 2009-10):  Other Staff:  Hired by LEA - Positions in FTEs</t>
  </si>
  <si>
    <t>All LEA RNs</t>
  </si>
  <si>
    <t>All (Actual 2009-10):  School Health Coordinator-Registered Nurse (RN) Hired by Partner - Positions in FTEs</t>
  </si>
  <si>
    <t>2011-12 CHD Non-Schedule C Medicaid Certified Match</t>
  </si>
  <si>
    <t>2011-12 CHD Non-Schedule C Medicaid Cost Reimbursement</t>
  </si>
  <si>
    <t>2011-12 CHD Non-Schedule C Schedule C Non-Categorical 2011-12 CHD Trust Fund</t>
  </si>
  <si>
    <t>2011-12 CHD Non-Schedule C Non-Schedule C 2011-12 CHD Trust Fund</t>
  </si>
  <si>
    <t>2011-12 CHD Non-Schedule C Other #1:</t>
  </si>
  <si>
    <t>2011-12 CHD Non-Schedule C Other #2:</t>
  </si>
  <si>
    <t>2011-12 LEA Basic School Health Services (School District Funds - Not CHD Schedule C Funds)</t>
  </si>
  <si>
    <t>2011-12 LEA Comprehensive School Health Services (School District Funds - Not CHD Schedule C Funds)</t>
  </si>
  <si>
    <t>2011-12 LEA Full Service School Health Services (School District Funds - Not CHD Schedule C Funds)</t>
  </si>
  <si>
    <t>2011-12 LEA PTA</t>
  </si>
  <si>
    <t>2011-12 LEA Chapter One</t>
  </si>
  <si>
    <t>2011-12 LEA Teenage Parent Program</t>
  </si>
  <si>
    <t>2011-12 LEA First Start, Pre-Kindergarten, Head Start</t>
  </si>
  <si>
    <t>2011-12 LEA Exceptional Student Education</t>
  </si>
  <si>
    <t>2011-12 LEA Safe &amp; Drug Free Schools</t>
  </si>
  <si>
    <t>2011-12 LEA Safe Schools</t>
  </si>
  <si>
    <t>2011-12 LEA Early Intervention</t>
  </si>
  <si>
    <t>Elementary Schools</t>
  </si>
  <si>
    <t>Middle                 Schools</t>
  </si>
  <si>
    <t>High Schools</t>
  </si>
  <si>
    <t>Middle Schools</t>
  </si>
  <si>
    <t>Total</t>
  </si>
  <si>
    <t>County Commission</t>
  </si>
  <si>
    <t>CHD Administrator/Director Name:</t>
  </si>
  <si>
    <t>High Schools with Full-Time Other Agency Health Aides/Techs/CNAs</t>
  </si>
  <si>
    <t>Combined Schools with Full-Time CHD Health Aides/Techs/CNAs</t>
  </si>
  <si>
    <t>Combined Schools with Full-Time  School District Health Aides/Techs/CNAs</t>
  </si>
  <si>
    <t>Combined Schools with Full-Time Partner Health Aides/Techs/CNAs</t>
  </si>
  <si>
    <t>Combined Schools with Full-Time Other Agency Health Aides/Techs/CNAs</t>
  </si>
  <si>
    <t>Basic School Health Partner 1</t>
  </si>
  <si>
    <t>Basic School Health Partner 2</t>
  </si>
  <si>
    <t>Basic School Health Partners 3</t>
  </si>
  <si>
    <t>Basic School Health Partners 4</t>
  </si>
  <si>
    <t>Basic School Health Partners 5</t>
  </si>
  <si>
    <t>Basic School Health Partners 6</t>
  </si>
  <si>
    <t>Basic School Health Partners 7</t>
  </si>
  <si>
    <t>2011-12 LEA CONTRACTED PROVIDER Comprehensive Paraprofessional: School Health Aide/ Tech/CNA</t>
  </si>
  <si>
    <t>2011-12 LEA CONTRACTED PROVIDER Comprehensive OTHER:  (LEA CONTRACTED PROVIDERse include all other positions in this one row, do not add cells or rows.)</t>
  </si>
  <si>
    <t>2011-12 LEA CONTRACTED PROVIDER Full Service School Health Coordinator-Registered Nurse (RN)</t>
  </si>
  <si>
    <t>2011-12 LEA CONTRACTED PROVIDER Full Service School Health Coordinator-(Non-RN)</t>
  </si>
  <si>
    <t>2011-12 LEA CONTRACTED PROVIDER Full Service School Health Nursing Supervisor (RN)</t>
  </si>
  <si>
    <t>2011-12 LEA CONTRACTED PROVIDER Full Service Adv. Reg. Nurse Practitioner (ARNP)</t>
  </si>
  <si>
    <t>2011-12 LEA CONTRACTED PROVIDER Full Service Registered Nurse (RN)</t>
  </si>
  <si>
    <t>2011-12 LEA CONTRACTED PROVIDER Full Service Licensed Practical Nurse (LPN)</t>
  </si>
  <si>
    <t>2011-12 LEA CONTRACTED PROVIDER Full Service Paraprofessional: School Health Aide/ Tech/CNA</t>
  </si>
  <si>
    <t>2011-12 LEA CONTRACTED PROVIDER Full Service OTHER:  (LEA CONTRACTED PROVIDERse include all other positions in this one row, do not add cells or rows.)</t>
  </si>
  <si>
    <t>2011-12 LEA CONTRACTED PROVIDER ESE School Health Coordinator-Registered Nurse (RN)</t>
  </si>
  <si>
    <t>2011-12 LEA CONTRACTED PROVIDER ESE School Health Coordinator-(Non-RN)</t>
  </si>
  <si>
    <t>2011-12 LEA CONTRACTED PROVIDER ESE School Health Nursing Supervisor (RN)</t>
  </si>
  <si>
    <t>2011-12 LEA CONTRACTED PROVIDER ESE Adv. Reg. Nurse Practitioner (ARNP)</t>
  </si>
  <si>
    <t>2011-12 LEA CONTRACTED PROVIDER ESE Registered Nurse (RN)</t>
  </si>
  <si>
    <t>2011-12 LEA CONTRACTED PROVIDER ESE Licensed Practical Nurse (LPN)</t>
  </si>
  <si>
    <t>2011-12 LEA CONTRACTED PROVIDER ESE Paraprofessional: School Health Aide/ Tech/CNA</t>
  </si>
  <si>
    <t>2011-12 LEA CONTRACTED PROVIDER ESE OTHER:  (LEA CONTRACTED PROVIDERse include all other positions in this one row, do not add cells or rows.)</t>
  </si>
  <si>
    <t>2011-12 LEA CONTRACTED PROVIDER Pre-K &amp; Other School Health Coordinator-Registered Nurse (RN)</t>
  </si>
  <si>
    <t>2011-12 LEA CONTRACTED PROVIDER Pre-K &amp; Other School Health Coordinator-(Non-RN)</t>
  </si>
  <si>
    <t>2011-12 LEA CONTRACTED PROVIDER Pre-K &amp; Other School Health Nursing Supervisor (RN)</t>
  </si>
  <si>
    <t>2012-13 CHD Basic Licensed Practical Nurse (LPN)</t>
  </si>
  <si>
    <t>2012-13 CHD Basic Paraprofessional: School Health Aide/ Tech/CNA</t>
  </si>
  <si>
    <t>2012-13 CHD Basic OTHER:  (Please include all other positions in this one row, do not add cells or rows.)</t>
  </si>
  <si>
    <t>2012-13 CHD Comprehensive School Health Coordinator-Registered Nurse (RN)</t>
  </si>
  <si>
    <t>2012-13 CHD Comprehensive School Health Coordinator-(Non-RN)</t>
  </si>
  <si>
    <t>2012-13 CHD Comprehensive School Health Nursing Supervisor (RN)</t>
  </si>
  <si>
    <t>2012-13 CHD Comprehensive Adv. Reg. Nurse Practitioner (ARNP)</t>
  </si>
  <si>
    <t>2012-13 CHD Comprehensive Registered Nurse (RN)</t>
  </si>
  <si>
    <t>2012-13 CHD Comprehensive Licensed Practical Nurse (LPN)</t>
  </si>
  <si>
    <t>2012-13 CHD Comprehensive Paraprofessional: School Health Aide/ Tech/CNA</t>
  </si>
  <si>
    <t>2012-13 CHD Comprehensive OTHER:  (Please include all other positions in this one row, do not add cells or rows.)</t>
  </si>
  <si>
    <t>2012-13 CHD Full Service School Health Coordinator-Registered Nurse (RN)</t>
  </si>
  <si>
    <t>2012-13 CHD Full Service School Health Coordinator-(Non-RN)</t>
  </si>
  <si>
    <t>2012-13 CHD Full Service School Health Nursing Supervisor (RN)</t>
  </si>
  <si>
    <t>2012-13 CHD Full Service Adv. Reg. Nurse Practitioner (ARNP)</t>
  </si>
  <si>
    <t>2012-13 CHD Full Service Registered Nurse (RN)</t>
  </si>
  <si>
    <t>2012-13 CHD Full Service Licensed Practical Nurse (LPN)</t>
  </si>
  <si>
    <t>2012-13 CHD Full Service Paraprofessional: School Health Aide/ Tech/CNA</t>
  </si>
  <si>
    <t>2012-13 CHD Full Service OTHER:  (Please include all other positions in this one row, do not add cells or rows.)</t>
  </si>
  <si>
    <t>2012-13 CHD ESE School Health Coordinator-Registered Nurse (RN)</t>
  </si>
  <si>
    <t>2012-13 CHD ESE School Health Coordinator-(Non-RN)</t>
  </si>
  <si>
    <t>2012-13 CHD ESE School Health Nursing Supervisor (RN)</t>
  </si>
  <si>
    <t>2012-13 CHD ESE Adv. Reg. Nurse Practitioner (ARNP)</t>
  </si>
  <si>
    <t>2012-13 CHD ESE Registered Nurse (RN)</t>
  </si>
  <si>
    <t>2012-13 CHD ESE Licensed Practical Nurse (LPN)</t>
  </si>
  <si>
    <t>2012-13 CHD ESE Paraprofessional: School Health Aide/ Tech/CNA</t>
  </si>
  <si>
    <t>2012-13 CHD ESE OTHER:  (Please include all other positions in this one row, do not add cells or rows.)</t>
  </si>
  <si>
    <t>2012-13 CHD Pre-K &amp; Other School Health Coordinator-Registered Nurse (RN)</t>
  </si>
  <si>
    <t>Public Alternative Schools:  Elementary School Students</t>
  </si>
  <si>
    <t>Public Alternative Schools:  Middle School Students</t>
  </si>
  <si>
    <t>Public Alternative Schools:  High School Students</t>
  </si>
  <si>
    <t>Public Alternative Schools: Combined Level School Students</t>
  </si>
  <si>
    <t>Public Alternative Schools:  Total School Students</t>
  </si>
  <si>
    <t>Students Reported with Allergies - ADD/ADHD</t>
  </si>
  <si>
    <t>Students Reported with Allergies - Not Severe</t>
  </si>
  <si>
    <t>Students Reported with Allergies - Severe</t>
  </si>
  <si>
    <t>Students Reported with Asthma</t>
  </si>
  <si>
    <t>Students Reported with Bleeding Disorder</t>
  </si>
  <si>
    <t>Students Reported with Cancer</t>
  </si>
  <si>
    <t>Students Reported with Cardiac Conditions</t>
  </si>
  <si>
    <t>Students Reported with Cystic Fibrosis</t>
  </si>
  <si>
    <t>Students Reported with Diabetes</t>
  </si>
  <si>
    <t>Students Reported with Epilepsy / Seizures</t>
  </si>
  <si>
    <t>Students Reported with Kidney Disorders</t>
  </si>
  <si>
    <t>Students Reported with Psychiatric Conditions</t>
  </si>
  <si>
    <t>Students Reported with Sickle Cell Disease</t>
  </si>
  <si>
    <t>Students Reported with Other:</t>
  </si>
  <si>
    <t>Students Reported with Totals</t>
  </si>
  <si>
    <t>Students Needing:  Insulin Administration</t>
  </si>
  <si>
    <t>Students Needing:  Medications/Other Injections</t>
  </si>
  <si>
    <t>Students Needing:  Medication/Intravenous</t>
  </si>
  <si>
    <t>Students Needing:  Medications/Inhaler (or nebulizer)</t>
  </si>
  <si>
    <t>Students Needing:  Medications/Oral (by mouth)</t>
  </si>
  <si>
    <t xml:space="preserve">Students Needing:  Medications/Nasal </t>
  </si>
  <si>
    <t xml:space="preserve">Students Needing:  Other Route-Specify: </t>
  </si>
  <si>
    <t>Students Needing Medications:  Sub-Total</t>
  </si>
  <si>
    <t>Students Needing:  Carbohydrate Counting</t>
  </si>
  <si>
    <t>Students Needing:  Glucose Monitoring</t>
  </si>
  <si>
    <t>Students Needing:  Catheterization</t>
  </si>
  <si>
    <t>Students Needing:  Electronic Monitoring (cardiac, oximetry, other)</t>
  </si>
  <si>
    <t>Students Needing:  J, PEG, NG Tube Feeding</t>
  </si>
  <si>
    <t>Students Needing:  Oxygen Continuous or Intermittent</t>
  </si>
  <si>
    <t>Students Needing:  Specimen Collection or Testing</t>
  </si>
  <si>
    <t>Students Needing:  Tracheostomy Care</t>
  </si>
  <si>
    <t>Students Needing:  Ventilator Dependent Care</t>
  </si>
  <si>
    <t>Students Needing:  Other Procedure- Specify:</t>
  </si>
  <si>
    <t>Students Needing Procedures:  Sub-Total</t>
  </si>
  <si>
    <t>Total Students Needing Medications and Procedures</t>
  </si>
  <si>
    <t>2012-13 LEA Full Service Paraprofessional: School Health Aide/ Tech/CNA</t>
  </si>
  <si>
    <t>2012-13 LEA Full Service OTHER:  (Please include all other positions in this one row, do not add cells or rows.)</t>
  </si>
  <si>
    <t>2012-13 LEA ESE School Health Coordinator-Registered Nurse (RN)</t>
  </si>
  <si>
    <t>2012-13 LEA ESE School Health Coordinator-(Non-RN)</t>
  </si>
  <si>
    <t>2012-13 LEA ESE School Health Nursing Supervisor (RN)</t>
  </si>
  <si>
    <t>2012-13 LEA ESE Adv. Reg. Nurse Practitioner (ARNP)</t>
  </si>
  <si>
    <t>2012-13 LEA ESE Registered Nurse (RN)</t>
  </si>
  <si>
    <t>2012-13 LEA ESE Licensed Practical Nurse (LPN)</t>
  </si>
  <si>
    <t>2012-13 LEA ESE Paraprofessional: School Health Aide/ Tech/CNA</t>
  </si>
  <si>
    <t>2012-13 LEA ESE OTHER:  (Please include all other positions in this one row, do not add cells or rows.)</t>
  </si>
  <si>
    <t>2012-13 LEA Pre-K &amp; Other School Health Coordinator-Registered Nurse (RN)</t>
  </si>
  <si>
    <t>2012-13 LEA Pre-K &amp; Other School Health Coordinator-(Non-RN)</t>
  </si>
  <si>
    <t>2012-13 LEA Pre-K &amp; Other School Health Nursing Supervisor (RN)</t>
  </si>
  <si>
    <t>2012-13 LEA Pre-K &amp; Other Adv. Reg. Nurse Practitioner (ARNP)</t>
  </si>
  <si>
    <t>2012-13 LEA Pre-K &amp; Other Registered Nurse (RN)</t>
  </si>
  <si>
    <t>2012-13 LEA Pre-K &amp; Other Licensed Practical Nurse (LPN)</t>
  </si>
  <si>
    <t>2012-13 LEA Pre-K &amp; Other Paraprofessional: School Health Aide/ Tech/CNA</t>
  </si>
  <si>
    <t>2012-13 LEA Pre-K &amp; Other OTHER:  (Please include all other positions in this one row, do not add cells or rows.)</t>
  </si>
  <si>
    <t>2012-13 PARTNER Basic School Health Coordinator-Registered Nurse (RN)</t>
  </si>
  <si>
    <t>2012-13 PARTNER Basic School Health Coordinator-(Non-RN)</t>
  </si>
  <si>
    <t>2012-13 PARTNER Basic School Health Nursing Supervisor (RN)</t>
  </si>
  <si>
    <t>2012-13 PARTNER Basic Adv. Reg. Nurse Practitioner (ARNP)</t>
  </si>
  <si>
    <t>2012-13 PARTNER Basic Registered Nurse (RN)</t>
  </si>
  <si>
    <t>2012-13 PARTNER Basic Licensed Practical Nurse (LPN)</t>
  </si>
  <si>
    <t>2012-13 PARTNER Basic Paraprofessional: School Health Aide/ Tech/CNA</t>
  </si>
  <si>
    <t># of Health Education Classes:  902 Parenting Skills</t>
  </si>
  <si>
    <t># of Health Education Classes:  Totals</t>
  </si>
  <si>
    <t># of Health Ed Class  Student Participants:  100 Dental Health</t>
  </si>
  <si>
    <t># of Health Ed Class  Student Participants:  200 General Health / Other</t>
  </si>
  <si>
    <t># of Health Ed Class  Student Participants:  300 Injury Prevention / Safety</t>
  </si>
  <si>
    <t># of Health Ed Class  Student Participants:  400 Mental Health / Self-Esteem</t>
  </si>
  <si>
    <t># of Health Ed Class  Student Participants:  500 Nutrition</t>
  </si>
  <si>
    <t># of Health Ed Class  Student Participants:  600 Physical Activity</t>
  </si>
  <si>
    <r>
      <t xml:space="preserve">Note:  The following section is to document </t>
    </r>
    <r>
      <rPr>
        <b/>
        <i/>
        <u/>
        <sz val="10"/>
        <rFont val="Arial"/>
        <family val="2"/>
      </rPr>
      <t>only</t>
    </r>
    <r>
      <rPr>
        <b/>
        <i/>
        <sz val="10"/>
        <rFont val="Arial"/>
        <family val="2"/>
      </rPr>
      <t xml:space="preserve"> health services staff that provide services </t>
    </r>
    <r>
      <rPr>
        <b/>
        <i/>
        <u/>
        <sz val="10"/>
        <rFont val="Arial"/>
        <family val="2"/>
      </rPr>
      <t>exclusively</t>
    </r>
    <r>
      <rPr>
        <b/>
        <i/>
        <sz val="10"/>
        <rFont val="Arial"/>
        <family val="2"/>
      </rPr>
      <t xml:space="preserve"> to ESE students.</t>
    </r>
  </si>
  <si>
    <t>2012-13 PARTNER Pre-K &amp; Other School Health Coordinator-(Non-RN)</t>
  </si>
  <si>
    <t>2012-13 PARTNER Pre-K &amp; Other School Health Nursing Supervisor (RN)</t>
  </si>
  <si>
    <t>2012-13 PARTNER Pre-K &amp; Other Adv. Reg. Nurse Practitioner (ARNP)</t>
  </si>
  <si>
    <t>2012-13 PARTNER Pre-K &amp; Other Registered Nurse (RN)</t>
  </si>
  <si>
    <t>2012-13 PARTNER Pre-K &amp; Other Licensed Practical Nurse (LPN)</t>
  </si>
  <si>
    <t>2012-13 PARTNER Pre-K &amp; Other Paraprofessional: School Health Aide/ Tech/CNA</t>
  </si>
  <si>
    <t>2012-13 PARTNER Pre-K &amp; Other OTHER:  (Please include all other positions in this one row, do not add cells or rows.)</t>
  </si>
  <si>
    <t>2012-13 CHD CONTRACTED PROVIDER Basic School Health Coordinator-Registered Nurse (RN)</t>
  </si>
  <si>
    <t>2012-13 CHD CONTRACTED PROVIDER Basic School Health Coordinator-(Non-RN)</t>
  </si>
  <si>
    <t>2012-13 CHD CONTRACTED PROVIDER Basic School Health Nursing Supervisor (RN)</t>
  </si>
  <si>
    <t>2012-13 CHD CONTRACTED PROVIDER Basic Adv. Reg. Nurse Practitioner (ARNP)</t>
  </si>
  <si>
    <t>2012-13 CHD CONTRACTED PROVIDER Basic Registered Nurse (RN)</t>
  </si>
  <si>
    <t>2012-13 CHD CONTRACTED PROVIDER Basic Licensed Practical Nurse (LPN)</t>
  </si>
  <si>
    <t>2012-13 CHD CONTRACTED PROVIDER Basic Paraprofessional: School Health Aide/ Tech/CNA</t>
  </si>
  <si>
    <t>2012-13 CHD CONTRACTED PROVIDER Basic OTHER:  (CHD CONTRACTED PROVIDERse include all other positions in this one row, do not add cells or rows.)</t>
  </si>
  <si>
    <t>2012-13 CHD CONTRACTED PROVIDER Comprehensive School Health Coordinator-Registered Nurse (RN)</t>
  </si>
  <si>
    <t>2012-13 CHD CONTRACTED PROVIDER Comprehensive School Health Coordinator-(Non-RN)</t>
  </si>
  <si>
    <t>2012-13 CHD CONTRACTED PROVIDER Comprehensive School Health Nursing Supervisor (RN)</t>
  </si>
  <si>
    <t>2012-13 CHD CONTRACTED PROVIDER Comprehensive Adv. Reg. Nurse Practitioner (ARNP)</t>
  </si>
  <si>
    <t>2012-13 CHD CONTRACTED PROVIDER Comprehensive Registered Nurse (RN)</t>
  </si>
  <si>
    <t>2012-13 CHD CONTRACTED PROVIDER Comprehensive Licensed Practical Nurse (LPN)</t>
  </si>
  <si>
    <t>2012-13 CHD CONTRACTED PROVIDER Comprehensive Paraprofessional: School Health Aide/ Tech/CNA</t>
  </si>
  <si>
    <t>2012-13 CHD CONTRACTED PROVIDER Comprehensive OTHER:  (CHD CONTRACTED PROVIDERse include all other positions in this one row, do not add cells or rows.)</t>
  </si>
  <si>
    <t>CHD School Health Services CoordinatorZip Code:</t>
  </si>
  <si>
    <t>CHD School Health Services Coordinator Phone/Ext:</t>
  </si>
  <si>
    <t xml:space="preserve">CHD School Health Services Coordinator Work Cell Phone:  </t>
  </si>
  <si>
    <t>CHD School Health Services Coordinator Fax:</t>
  </si>
  <si>
    <t>CHD School Health Services Coordinator Email:</t>
  </si>
  <si>
    <t>LEA School Health Services Coordinator Name:</t>
  </si>
  <si>
    <t>LEA School Health Services Coordinator Licenses and/or Degrees:</t>
  </si>
  <si>
    <t>LEA School Health Services CoordinatorJob Title:</t>
  </si>
  <si>
    <t>LEA School Health Services Coordinator Address:</t>
  </si>
  <si>
    <t>LEA School Health Services CoordinatorCity:</t>
  </si>
  <si>
    <t>LEA School Health Services CoordinatorZip Code:</t>
  </si>
  <si>
    <t>LEA School Health Services Coordinator Phone/Ext:</t>
  </si>
  <si>
    <t xml:space="preserve">LEA School Health Services Coordinator Work Cell Phone:  </t>
  </si>
  <si>
    <t>LEA School Health Services Coordinator Fax:</t>
  </si>
  <si>
    <t>LEA School Health Services Coordinator Email:</t>
  </si>
  <si>
    <t>SHAC Chairperson Name:</t>
  </si>
  <si>
    <t>SHAC Chairperson Licenses and/or Degrees:</t>
  </si>
  <si>
    <t>2011-12 LEA Basic OTHER:  (Please include all other positions in this one row, do not add cells or rows.)</t>
  </si>
  <si>
    <t>2011-12 LEA Comprehensive School Health Coordinator-Registered Nurse (RN)</t>
  </si>
  <si>
    <t>2011-12 LEA Comprehensive School Health Coordinator-(Non-RN)</t>
  </si>
  <si>
    <t>2011-12 LEA Comprehensive School Health Nursing Supervisor (RN)</t>
  </si>
  <si>
    <t>2011-12 LEA Comprehensive Adv. Reg. Nurse Practitioner (ARNP)</t>
  </si>
  <si>
    <t>2011-12 LEA Comprehensive Registered Nurse (RN)</t>
  </si>
  <si>
    <t>2011-12 LEA Comprehensive Licensed Practical Nurse (LPN)</t>
  </si>
  <si>
    <t>2011-12 LEA Comprehensive Paraprofessional: School Health Aide/ Tech/CNA</t>
  </si>
  <si>
    <t>2011-12 LEA Comprehensive OTHER:  (Please include all other positions in this one row, do not add cells or rows.)</t>
  </si>
  <si>
    <t>2011-12 LEA Full Service School Health Coordinator-Registered Nurse (RN)</t>
  </si>
  <si>
    <t>2011-12 LEA Full Service School Health Coordinator-(Non-RN)</t>
  </si>
  <si>
    <t>2011-12 LEA Full Service School Health Nursing Supervisor (RN)</t>
  </si>
  <si>
    <t>2011-12 LEA Full Service Adv. Reg. Nurse Practitioner (ARNP)</t>
  </si>
  <si>
    <t>2011-12 LEA Full Service Registered Nurse (RN)</t>
  </si>
  <si>
    <t>2011-12 LEA Full Service Licensed Practical Nurse (LPN)</t>
  </si>
  <si>
    <t>2012-13 LEA CONTRACTED PROVIDER Comprehensive Adv. Reg. Nurse Practitioner (ARNP)</t>
  </si>
  <si>
    <t>2012-13 LEA CONTRACTED PROVIDER Comprehensive Registered Nurse (RN)</t>
  </si>
  <si>
    <t>2012-13 LEA CONTRACTED PROVIDER Comprehensive Licensed Practical Nurse (LPN)</t>
  </si>
  <si>
    <t>2012-13 LEA CONTRACTED PROVIDER Comprehensive Paraprofessional: School Health Aide/ Tech/CNA</t>
  </si>
  <si>
    <t>2012-13 LEA CONTRACTED PROVIDER Comprehensive OTHER:  (LEA CONTRACTED PROVIDERse include all other positions in this one row, do not add cells or rows.)</t>
  </si>
  <si>
    <t>2012-13 LEA CONTRACTED PROVIDER Full Service School Health Coordinator-Registered Nurse (RN)</t>
  </si>
  <si>
    <t>2012-13 LEA CONTRACTED PROVIDER Full Service School Health Coordinator-(Non-RN)</t>
  </si>
  <si>
    <t>2012-13 LEA CONTRACTED PROVIDER Full Service School Health Nursing Supervisor (RN)</t>
  </si>
  <si>
    <t>2012-13 LEA CONTRACTED PROVIDER Full Service Adv. Reg. Nurse Practitioner (ARNP)</t>
  </si>
  <si>
    <t>2012-13 LEA CONTRACTED PROVIDER Full Service Registered Nurse (RN)</t>
  </si>
  <si>
    <t>2012-13 LEA CONTRACTED PROVIDER Full Service Licensed Practical Nurse (LPN)</t>
  </si>
  <si>
    <t>2012-13 LEA CONTRACTED PROVIDER Full Service Paraprofessional: School Health Aide/ Tech/CNA</t>
  </si>
  <si>
    <t>2012-13 LEA CONTRACTED PROVIDER Full Service OTHER:  (LEA CONTRACTED PROVIDERse include all other positions in this one row, do not add cells or rows.)</t>
  </si>
  <si>
    <t>2012-13 LEA CONTRACTED PROVIDER ESE School Health Coordinator-Registered Nurse (RN)</t>
  </si>
  <si>
    <t>2012-13 LEA CONTRACTED PROVIDER ESE School Health Coordinator-(Non-RN)</t>
  </si>
  <si>
    <t>2012-13 LEA CONTRACTED PROVIDER ESE School Health Nursing Supervisor (RN)</t>
  </si>
  <si>
    <t>2012-13 LEA CONTRACTED PROVIDER ESE Adv. Reg. Nurse Practitioner (ARNP)</t>
  </si>
  <si>
    <t>2012-13 LEA CONTRACTED PROVIDER ESE Registered Nurse (RN)</t>
  </si>
  <si>
    <t>2012-13 LEA CONTRACTED PROVIDER ESE Licensed Practical Nurse (LPN)</t>
  </si>
  <si>
    <t>2012-13 LEA CONTRACTED PROVIDER ESE Paraprofessional: School Health Aide/ Tech/CNA</t>
  </si>
  <si>
    <t>2012-13 LEA CONTRACTED PROVIDER ESE OTHER:  (LEA CONTRACTED PROVIDERse include all other positions in this one row, do not add cells or rows.)</t>
  </si>
  <si>
    <t>2012-13 LEA CONTRACTED PROVIDER Pre-K &amp; Other School Health Coordinator-Registered Nurse (RN)</t>
  </si>
  <si>
    <t>2012-13 LEA CONTRACTED PROVIDER Pre-K &amp; Other School Health Coordinator-(Non-RN)</t>
  </si>
  <si>
    <t>2012-13 LEA CONTRACTED PROVIDER Pre-K &amp; Other School Health Nursing Supervisor (RN)</t>
  </si>
  <si>
    <t>2012-13 LEA CONTRACTED PROVIDER Pre-K &amp; Other Adv. Reg. Nurse Practitioner (ARNP)</t>
  </si>
  <si>
    <t>2012-13 LEA CONTRACTED PROVIDER Pre-K &amp; Other Registered Nurse (RN)</t>
  </si>
  <si>
    <t>Community and Public-Private Partner Sub-Totals</t>
  </si>
  <si>
    <t>Social Interventions</t>
  </si>
  <si>
    <t>Health Education Classes</t>
  </si>
  <si>
    <t>Table 2:  Referral To</t>
  </si>
  <si>
    <t>1. Returned to Class</t>
  </si>
  <si>
    <t>2. Sent Home</t>
  </si>
  <si>
    <t>3. Other:</t>
  </si>
  <si>
    <t>2011-12 CHD Basic School Health Coordinator-Registered Nurse (RN)</t>
  </si>
  <si>
    <t>Number of Medication Doses/Procedures During FTE Week</t>
  </si>
  <si>
    <r>
      <t xml:space="preserve">II-B.3 </t>
    </r>
    <r>
      <rPr>
        <sz val="11"/>
        <color indexed="63"/>
        <rFont val="Arial"/>
        <family val="2"/>
      </rPr>
      <t>Rate per 1,000 for births to CSHSP students in grades 6 through 12</t>
    </r>
  </si>
  <si>
    <t>Counseling High-Risk Children</t>
  </si>
  <si>
    <t>Counseling High-Risk Parents</t>
  </si>
  <si>
    <t>Delinquency Counseling</t>
  </si>
  <si>
    <t>Dental Services</t>
  </si>
  <si>
    <t>Economic Services</t>
  </si>
  <si>
    <t>Healthy Start/Healthy Families</t>
  </si>
  <si>
    <t>Mental Health Services</t>
  </si>
  <si>
    <t>Nutritional Services</t>
  </si>
  <si>
    <t>Subject Code</t>
  </si>
  <si>
    <t># Social</t>
  </si>
  <si>
    <t xml:space="preserve"># Student </t>
  </si>
  <si>
    <t># Parent</t>
  </si>
  <si>
    <t># Staff</t>
  </si>
  <si>
    <t>Interventions</t>
  </si>
  <si>
    <t>Participants</t>
  </si>
  <si>
    <t>100 Dental Health</t>
  </si>
  <si>
    <t>200 General Health / Other</t>
  </si>
  <si>
    <t>300 Injury Prevention / Safety</t>
  </si>
  <si>
    <t>400 Mental Health / Self-Esteem</t>
  </si>
  <si>
    <t>700 Violence Prevention/Conflict Resolution</t>
  </si>
  <si>
    <t>702 Date Rape</t>
  </si>
  <si>
    <t>703 Child Abuse</t>
  </si>
  <si>
    <t>804 Suicide Prevention</t>
  </si>
  <si>
    <t>Public Schools and Students by School Health Program</t>
  </si>
  <si>
    <t>School District Sub-Totals</t>
  </si>
  <si>
    <t>County Health Department Sub-Totals</t>
  </si>
  <si>
    <r>
      <t xml:space="preserve">Agency / Company:  </t>
    </r>
    <r>
      <rPr>
        <i/>
        <sz val="9"/>
        <color indexed="63"/>
        <rFont val="Times New Roman"/>
        <family val="1"/>
      </rPr>
      <t>(if applicable)</t>
    </r>
    <r>
      <rPr>
        <b/>
        <sz val="9"/>
        <color indexed="63"/>
        <rFont val="Arial"/>
        <family val="2"/>
      </rPr>
      <t xml:space="preserve"> </t>
    </r>
  </si>
  <si>
    <t>500 Nutrition</t>
  </si>
  <si>
    <t>600 Physical Activity</t>
  </si>
  <si>
    <t>Local School District (LEA) Positions                   in Units</t>
  </si>
  <si>
    <t>School Health Coordinator-Registered Nurse (RN)</t>
  </si>
  <si>
    <t>School Health Coordinator-(Non-RN)</t>
  </si>
  <si>
    <t>School Health Nursing Supervisor (RN)</t>
  </si>
  <si>
    <t>Paraprofessional: School Health Aide/ Tech/CNA</t>
  </si>
  <si>
    <t>County Health Department</t>
  </si>
  <si>
    <t>Adv. Reg. Nurse Practitioner (ARNP)</t>
  </si>
  <si>
    <t>Registered Nurse (RN)</t>
  </si>
  <si>
    <t>Licensed Practical Nurse (LPN)</t>
  </si>
  <si>
    <t>`</t>
  </si>
  <si>
    <t># Health Educa-</t>
  </si>
  <si>
    <t>801 Alcohol, Tobacco &amp; Other Drug Abuse</t>
  </si>
  <si>
    <t>Name:</t>
  </si>
  <si>
    <t>Job Title:</t>
  </si>
  <si>
    <t>CHD Nursing Director Licenses and/or Degrees:</t>
  </si>
  <si>
    <t>CHD Nursing DirectorJob Title:</t>
  </si>
  <si>
    <t>CHD Nursing Director Address:</t>
  </si>
  <si>
    <t>CHD Nursing DirectorCity:</t>
  </si>
  <si>
    <t>CHD Nursing DirectorZip Code:</t>
  </si>
  <si>
    <t>CHD Nursing Director Phone/Ext:</t>
  </si>
  <si>
    <t xml:space="preserve">CHD Nursing Director Work Cell Phone:  </t>
  </si>
  <si>
    <t>CHD Nursing Director Fax:</t>
  </si>
  <si>
    <t>CHD Nursing Director Email:</t>
  </si>
  <si>
    <t>Annual Number of Services Per Student</t>
  </si>
  <si>
    <t>N/A</t>
  </si>
  <si>
    <t>Total Tobacco</t>
  </si>
  <si>
    <t>Total GR</t>
  </si>
  <si>
    <t>Total XXI</t>
  </si>
  <si>
    <t>Total school health Schedule C per funding source</t>
  </si>
  <si>
    <t>2011 CHARTS DATA FOR BIRTHS TO 11 - 18 YEAR-0LDS</t>
  </si>
  <si>
    <t>2011 CHARTS DATA FOR POPULATION ESTIMATE 11 - 18 YEAR-0LDS</t>
  </si>
  <si>
    <t>BMI_Healthy Weight_Services</t>
  </si>
  <si>
    <t>BMI_Underweight_Services</t>
  </si>
  <si>
    <t>BMI_Underweight_Results</t>
  </si>
  <si>
    <t>BMI_Underweight_Outcomes</t>
  </si>
  <si>
    <t>BMI_Underweight_Incomplete_Referrals</t>
  </si>
  <si>
    <t>BMI_Overweight_Services</t>
  </si>
  <si>
    <t>BMI_Obese_Services</t>
  </si>
  <si>
    <t>BMI_Obese_Results</t>
  </si>
  <si>
    <t>BMI_Obese_Outcomes</t>
  </si>
  <si>
    <t>BMI_Obese_Incomplete Referrals</t>
  </si>
  <si>
    <t>Hearing_Screening_Services</t>
  </si>
  <si>
    <t>Hearing_Screening_FTTYs</t>
  </si>
  <si>
    <t>Hearing_Screening_Results</t>
  </si>
  <si>
    <t>Hearing_Screening_Outcomes</t>
  </si>
  <si>
    <t>Hearing_Screening_Incomplete_Referrals</t>
  </si>
  <si>
    <t>Scoliosis_Screening_Services</t>
  </si>
  <si>
    <t>Scoliosis_Screening_FTTYs</t>
  </si>
  <si>
    <t>Scoliosis_Screening_Results</t>
  </si>
  <si>
    <t>Scoliosis_Screening_Outcomes</t>
  </si>
  <si>
    <t>Scoliosis_Screening_Incomplete_Referrals</t>
  </si>
  <si>
    <t>Vision_Screening_Services</t>
  </si>
  <si>
    <t>Vision_Screening_FTTYs</t>
  </si>
  <si>
    <t>Vision_Screening_Results</t>
  </si>
  <si>
    <t>Vision_Screening_Outcomes</t>
  </si>
  <si>
    <t>Vision_Screening_Incomplete_Referrals</t>
  </si>
  <si>
    <t>Vision_Screening_Opt-Out</t>
  </si>
  <si>
    <t>Hearing_Screening_Opt-Out</t>
  </si>
  <si>
    <t>Scoliosis_Screening_Opt-Out</t>
  </si>
  <si>
    <t>G&amp;D_with_BMI_Opt-Out</t>
  </si>
  <si>
    <t>Obesity_Intervention_Services</t>
  </si>
  <si>
    <t>Obesity_Intervention_FTTYs</t>
  </si>
  <si>
    <t>Obesity_Intervention_Outcomes</t>
  </si>
  <si>
    <t>BMI SVS</t>
  </si>
  <si>
    <t>BMI REF</t>
  </si>
  <si>
    <t>BMI OUT</t>
  </si>
  <si>
    <t>BMI INCOMP</t>
  </si>
  <si>
    <t>BMI OBESE</t>
  </si>
  <si>
    <t>UNDER &amp; OBESE</t>
  </si>
  <si>
    <t>Percent Healthy Weight</t>
  </si>
  <si>
    <t>Percent Underweight</t>
  </si>
  <si>
    <t>Percent Overweight</t>
  </si>
  <si>
    <t>Percent Obese</t>
  </si>
  <si>
    <t>Vision</t>
  </si>
  <si>
    <t>Students in KG,1st,3rd,      6th Grade Not Opted Out</t>
  </si>
  <si>
    <t>Students Screened in KG,1st,3rd, 6th Grade (FTTYs)</t>
  </si>
  <si>
    <t>% of Students Screend in KG,1st,3rd, 6th Grade</t>
  </si>
  <si>
    <t>% Completed Vision Referral Outcomes</t>
  </si>
  <si>
    <t>Hearing</t>
  </si>
  <si>
    <t>Dollar Value of In-Kind Hours:  Counseling High-Risk Parents</t>
  </si>
  <si>
    <t>Dollar Value of In-Kind Hours:  Delinquency Counseling</t>
  </si>
  <si>
    <t>Dollar Value of In-Kind Hours:  Dental Services</t>
  </si>
  <si>
    <t>Dollar Value of In-Kind Hours:  Economic Services</t>
  </si>
  <si>
    <t>Dollar Value of In-Kind Hours:  Healthy Start/Healthy Families</t>
  </si>
  <si>
    <t>Dollar Value of In-Kind Hours:  Job Placement Services</t>
  </si>
  <si>
    <t>Dollar Value of In-Kind Hours:  Mental Health Services</t>
  </si>
  <si>
    <t>Dollar Value of In-Kind Hours:  Nutritional Services</t>
  </si>
  <si>
    <t>Dollar Value of In-Kind Hours:  Parenting Skills Training</t>
  </si>
  <si>
    <t>Dollar Value of In-Kind Hours:  Resource Officer</t>
  </si>
  <si>
    <t>Dollar Value of In-Kind Hours:  School Health Nursing Services</t>
  </si>
  <si>
    <t>Dollar Value of In-Kind Hours:  Social  Work Services</t>
  </si>
  <si>
    <t>2011-12 LEA Administrative Claiming</t>
  </si>
  <si>
    <t>2011-12 LEA ESE Medicaid Certified Match</t>
  </si>
  <si>
    <t>2011-12 LEA Other #1:</t>
  </si>
  <si>
    <t>Part I:  Basic School Health (in Basic, Comprehensive and Full Service Schools)</t>
  </si>
  <si>
    <r>
      <t>Other Positions Hired by a Provider funded through a CHD or LEA Contract or MOA.</t>
    </r>
    <r>
      <rPr>
        <b/>
        <i/>
        <sz val="9"/>
        <rFont val="Arial"/>
        <family val="2"/>
      </rPr>
      <t xml:space="preserve"> </t>
    </r>
    <r>
      <rPr>
        <b/>
        <i/>
        <sz val="8"/>
        <rFont val="Arial"/>
        <family val="2"/>
      </rPr>
      <t xml:space="preserve"> </t>
    </r>
    <r>
      <rPr>
        <i/>
        <sz val="8"/>
        <rFont val="Arial"/>
        <family val="2"/>
      </rPr>
      <t>(Not funded by OCA SCHSP funds.)</t>
    </r>
  </si>
  <si>
    <t>Hospital:</t>
  </si>
  <si>
    <t>Oxygen Continuous or Intermittent</t>
  </si>
  <si>
    <t>County Health Depart-ment (CHD) Positions                       in FTEs</t>
  </si>
  <si>
    <t>Cancer</t>
  </si>
  <si>
    <t>Case Management</t>
  </si>
  <si>
    <t>ADD/ADHD</t>
  </si>
  <si>
    <t>Bleeding Disorder</t>
  </si>
  <si>
    <t>Cardiac Conditions</t>
  </si>
  <si>
    <t>Kidney Disorders</t>
  </si>
  <si>
    <t>Partner Name</t>
  </si>
  <si>
    <t>Program</t>
  </si>
  <si>
    <t>Other</t>
  </si>
  <si>
    <t>All (Actual 2009-10):  Registered Nurse (RN) Hired by All hiring entities - Positions in FTEs</t>
  </si>
  <si>
    <t>All (Actual 2009-10):  Licensed Practical Nurse (LPN) Hired by All hiring entities - Positions in FTEs</t>
  </si>
  <si>
    <t>All (Actual 2009-10):  Paraprofessional: School Health Aide/ Tech/CNA Hired by All hiring entities - Positions in FTEs</t>
  </si>
  <si>
    <t>All (Actual 2009-10):  Other Staff:  Hired by All hiring entities - Positions in FTEs</t>
  </si>
  <si>
    <t>All All hiring entities RNs</t>
  </si>
  <si>
    <t>All health staff (RN,LPN,ARNP,Health Aides)</t>
  </si>
  <si>
    <t>RN to Student Ratio</t>
  </si>
  <si>
    <t>RN to School Ratio</t>
  </si>
  <si>
    <t>Nutrition and Physical Activity Classes</t>
  </si>
  <si>
    <t>Total Basic Services</t>
  </si>
  <si>
    <t>Basic Services Per Student</t>
  </si>
  <si>
    <t>Total Comprehensive Services</t>
  </si>
  <si>
    <t>Comprehensive Services Per Student</t>
  </si>
  <si>
    <t>Total Full Service School Services</t>
  </si>
  <si>
    <t>Full Service School Services Per Student</t>
  </si>
  <si>
    <t>Total School Health Services</t>
  </si>
  <si>
    <t>Services Per Student</t>
  </si>
  <si>
    <t>Basic ARNPs</t>
  </si>
  <si>
    <t>Basic RNs</t>
  </si>
  <si>
    <t>Basic LPNS</t>
  </si>
  <si>
    <t>Basic Health Aides</t>
  </si>
  <si>
    <t>Basic RN to School Ratio</t>
  </si>
  <si>
    <t>Basic RN to Student Ratio</t>
  </si>
  <si>
    <t>Comprehensive ARNPs</t>
  </si>
  <si>
    <t>Comprehensive RNs</t>
  </si>
  <si>
    <t>Comprehensive LPNS</t>
  </si>
  <si>
    <t>Comprehensive Health Aides</t>
  </si>
  <si>
    <t>Comprehensive RN to School Ratio</t>
  </si>
  <si>
    <t>Comprehensive RN to Student Ratio</t>
  </si>
  <si>
    <t>Full Service ARNPS</t>
  </si>
  <si>
    <t>Full Service RNs</t>
  </si>
  <si>
    <t>Full Service LPNs</t>
  </si>
  <si>
    <t>Full Service Health Aides</t>
  </si>
  <si>
    <t>Full Service RN to School Ratio</t>
  </si>
  <si>
    <t>Full Service RN to Student Ratio</t>
  </si>
  <si>
    <t>Total ARNPs</t>
  </si>
  <si>
    <t>Total RNs</t>
  </si>
  <si>
    <t>Total LPNs</t>
  </si>
  <si>
    <t>Total Health Aides</t>
  </si>
  <si>
    <t>ESE ARNPs</t>
  </si>
  <si>
    <t>ESE RNs</t>
  </si>
  <si>
    <t>ESE LPNs</t>
  </si>
  <si>
    <t>ESE Health Aides</t>
  </si>
  <si>
    <t>ANNUAL ESTIMATE (FTE WEEK x 36)</t>
  </si>
  <si>
    <t>Total other med routes</t>
  </si>
  <si>
    <t>Total other procedures</t>
  </si>
  <si>
    <t>Basic schools</t>
  </si>
  <si>
    <t>Basic students</t>
  </si>
  <si>
    <t>Comprehensive schools</t>
  </si>
  <si>
    <t>Comprehensive students</t>
  </si>
  <si>
    <t>Full Service schools</t>
  </si>
  <si>
    <t>Full Service students</t>
  </si>
  <si>
    <t>Students Reported with ADHD</t>
  </si>
  <si>
    <t>Sum of 3 Students w/Other</t>
  </si>
  <si>
    <t>Sum of students needing medication by Other routes</t>
  </si>
  <si>
    <t>Total Students Needing Other Procedures</t>
  </si>
  <si>
    <t>School Health Room Visits Per Student</t>
  </si>
  <si>
    <t xml:space="preserve">Daily Medications Administered </t>
  </si>
  <si>
    <t>Medications Administered Per Year</t>
  </si>
  <si>
    <t>Procedures Performed Per Day</t>
  </si>
  <si>
    <t>Procedures Performed Per Year</t>
  </si>
  <si>
    <t>Number of Schools that are Staffed with a Full-Time Registered Nurse (RN)</t>
  </si>
  <si>
    <r>
      <t xml:space="preserve">Total Number of Schools that are Staffed with a </t>
    </r>
    <r>
      <rPr>
        <b/>
        <u/>
        <sz val="10"/>
        <rFont val="Arial"/>
        <family val="2"/>
      </rPr>
      <t>Any</t>
    </r>
    <r>
      <rPr>
        <b/>
        <sz val="10"/>
        <rFont val="Arial"/>
        <family val="2"/>
      </rPr>
      <t xml:space="preserve"> Full-Time Health Staff (ARNP, RN, LPN, Health Aide/Health Tech/CNA)</t>
    </r>
  </si>
  <si>
    <t>Schools with Full-Time Registered Nurses</t>
  </si>
  <si>
    <t>Schools with Any Full-Time Staff</t>
  </si>
  <si>
    <t>Diabetes - Type 1</t>
  </si>
  <si>
    <t>Diabetes - Type 2</t>
  </si>
  <si>
    <t>I-E.1 Outcomes/Dispositions of Student Visits to the School Health Rooms/Clinics                                                                     
ALL SCHOOL HEALTH PROGRAMS</t>
  </si>
  <si>
    <t>School Health - Schedule C General Revenue Funds (SCHGR)</t>
  </si>
  <si>
    <t>School Health - Schedule C Federal Grants Trust Funds (SCHSP)</t>
  </si>
  <si>
    <t>School Health Schedule C Sub-Totals</t>
  </si>
  <si>
    <t>Contract Number</t>
  </si>
  <si>
    <t>Provider Name</t>
  </si>
  <si>
    <t>Service Contracted</t>
  </si>
  <si>
    <t>Contract Amount</t>
  </si>
  <si>
    <t>a.</t>
  </si>
  <si>
    <t>b.</t>
  </si>
  <si>
    <t>c.</t>
  </si>
  <si>
    <t>d.</t>
  </si>
  <si>
    <t>e.</t>
  </si>
  <si>
    <t>Total Amount Contracted:</t>
  </si>
  <si>
    <t>Mental/Behavioral Health Conditions</t>
  </si>
  <si>
    <r>
      <t xml:space="preserve">Other #2: </t>
    </r>
    <r>
      <rPr>
        <sz val="10"/>
        <color indexed="8"/>
        <rFont val="Arial"/>
        <family val="2"/>
      </rPr>
      <t>(Specify)</t>
    </r>
  </si>
  <si>
    <r>
      <t xml:space="preserve">Other #3: </t>
    </r>
    <r>
      <rPr>
        <sz val="10"/>
        <color indexed="8"/>
        <rFont val="Arial"/>
        <family val="2"/>
      </rPr>
      <t>(Specify)</t>
    </r>
  </si>
  <si>
    <r>
      <t xml:space="preserve">Other #1: </t>
    </r>
    <r>
      <rPr>
        <sz val="10"/>
        <color indexed="8"/>
        <rFont val="Arial"/>
        <family val="2"/>
      </rPr>
      <t>(Specify)</t>
    </r>
  </si>
  <si>
    <r>
      <t xml:space="preserve">Other #4: </t>
    </r>
    <r>
      <rPr>
        <sz val="10"/>
        <color indexed="8"/>
        <rFont val="Arial"/>
        <family val="2"/>
      </rPr>
      <t>(Specify)</t>
    </r>
  </si>
  <si>
    <r>
      <t xml:space="preserve">Other #5: </t>
    </r>
    <r>
      <rPr>
        <sz val="10"/>
        <color indexed="8"/>
        <rFont val="Arial"/>
        <family val="2"/>
      </rPr>
      <t>(Specify)</t>
    </r>
  </si>
  <si>
    <r>
      <t xml:space="preserve">Other #6: </t>
    </r>
    <r>
      <rPr>
        <sz val="10"/>
        <color indexed="8"/>
        <rFont val="Arial"/>
        <family val="2"/>
      </rPr>
      <t>(Specify)</t>
    </r>
  </si>
  <si>
    <r>
      <t xml:space="preserve">Other #7: </t>
    </r>
    <r>
      <rPr>
        <sz val="10"/>
        <color indexed="8"/>
        <rFont val="Arial"/>
        <family val="2"/>
      </rPr>
      <t>(Specify)</t>
    </r>
  </si>
  <si>
    <t>Directions                                                                                                                                                                                            PLEASE READ PRIOR TO COMPLETING THIS SECTION</t>
  </si>
  <si>
    <r>
      <rPr>
        <b/>
        <u/>
        <sz val="14"/>
        <color indexed="63"/>
        <rFont val="Arial"/>
        <family val="2"/>
      </rPr>
      <t>Students</t>
    </r>
    <r>
      <rPr>
        <b/>
        <sz val="12"/>
        <color indexed="63"/>
        <rFont val="Arial"/>
        <family val="2"/>
      </rPr>
      <t xml:space="preserve"> That Needed Each of These Procedures / Medications</t>
    </r>
  </si>
  <si>
    <t>SPECIAL INSTRUCTIONS FOR ASTHMA</t>
  </si>
  <si>
    <t xml:space="preserve">SPECIAL INSTRUCTIONS FOR DIABETES </t>
  </si>
  <si>
    <t>Accomplishments and Challenges</t>
  </si>
  <si>
    <t>Accomplishments</t>
  </si>
  <si>
    <t>Challenges</t>
  </si>
  <si>
    <r>
      <t xml:space="preserve">Enter the number of students with </t>
    </r>
    <r>
      <rPr>
        <b/>
        <i/>
        <u/>
        <sz val="11"/>
        <color indexed="63"/>
        <rFont val="Arial"/>
        <family val="2"/>
      </rPr>
      <t xml:space="preserve">type 1 (juvenile) diabetes </t>
    </r>
    <r>
      <rPr>
        <sz val="11"/>
        <color indexed="63"/>
        <rFont val="Arial"/>
        <family val="2"/>
      </rPr>
      <t xml:space="preserve">(insulin dependent requiring ongoing glucose monitoring, insulin administration and glucagon or high carbohydrate food product for episodes of low blood sugar </t>
    </r>
    <r>
      <rPr>
        <b/>
        <u/>
        <sz val="12"/>
        <color indexed="63"/>
        <rFont val="Arial"/>
        <family val="2"/>
      </rPr>
      <t>AND</t>
    </r>
  </si>
  <si>
    <r>
      <rPr>
        <sz val="11"/>
        <color indexed="63"/>
        <rFont val="Arial"/>
        <family val="2"/>
      </rPr>
      <t>Enter the number of students with</t>
    </r>
    <r>
      <rPr>
        <b/>
        <i/>
        <sz val="11"/>
        <color indexed="63"/>
        <rFont val="Arial"/>
        <family val="2"/>
      </rPr>
      <t xml:space="preserve"> </t>
    </r>
    <r>
      <rPr>
        <b/>
        <i/>
        <u/>
        <sz val="11"/>
        <color indexed="63"/>
        <rFont val="Arial"/>
        <family val="2"/>
      </rPr>
      <t>history of asthma</t>
    </r>
    <r>
      <rPr>
        <sz val="11"/>
        <color indexed="63"/>
        <rFont val="Arial"/>
        <family val="2"/>
      </rPr>
      <t xml:space="preserve"> (absence of inhaler use or asthma attack in past 12 months) </t>
    </r>
    <r>
      <rPr>
        <b/>
        <u/>
        <sz val="12"/>
        <color indexed="63"/>
        <rFont val="Arial"/>
        <family val="2"/>
      </rPr>
      <t>AND</t>
    </r>
  </si>
  <si>
    <r>
      <t xml:space="preserve">Enter the number of students with </t>
    </r>
    <r>
      <rPr>
        <b/>
        <i/>
        <u/>
        <sz val="11"/>
        <color indexed="63"/>
        <rFont val="Arial"/>
        <family val="2"/>
      </rPr>
      <t>type 2 (early onset of adult onset diabetes)</t>
    </r>
    <r>
      <rPr>
        <sz val="11"/>
        <color indexed="63"/>
        <rFont val="Arial"/>
        <family val="2"/>
      </rPr>
      <t xml:space="preserve"> diabetes (requiring healthy food choices, physical activity, glucose monitoring and possible oral and/or injectable medication).</t>
    </r>
  </si>
  <si>
    <t>Asthma - History of</t>
  </si>
  <si>
    <t xml:space="preserve">Asthma - Active </t>
  </si>
  <si>
    <r>
      <t xml:space="preserve">Enter the number of students with </t>
    </r>
    <r>
      <rPr>
        <b/>
        <i/>
        <u/>
        <sz val="11"/>
        <color indexed="63"/>
        <rFont val="Arial"/>
        <family val="2"/>
      </rPr>
      <t>active asthma</t>
    </r>
    <r>
      <rPr>
        <sz val="11"/>
        <color indexed="63"/>
        <rFont val="Arial"/>
        <family val="2"/>
      </rPr>
      <t xml:space="preserve"> (use of maintenance inhaler in past 12 months, presence of asthma attack in past 12 months).</t>
    </r>
  </si>
  <si>
    <t>Data Placeholder</t>
  </si>
  <si>
    <t>2016-2017 Annual School Health Report</t>
  </si>
  <si>
    <t>Due August 15, 2017</t>
  </si>
  <si>
    <t>Directions for School Health Staff in 2016-2017:</t>
  </si>
  <si>
    <t>2016-2017</t>
  </si>
  <si>
    <t>Basic School Health 2016-2017</t>
  </si>
  <si>
    <t>Comprehensive School Health 2016-2017</t>
  </si>
  <si>
    <t>Full Service Schools 2016-2017</t>
  </si>
  <si>
    <t>Exceptional Student Education (ESE) 2016-2017</t>
  </si>
  <si>
    <t>Pre-Kindergarten / TAPP and Other 2016-2017</t>
  </si>
  <si>
    <t>Reporting Period July 1, 2016 through June 30, 2017</t>
  </si>
  <si>
    <t>I-B.1 Types of Health Conditions - July 1, 2016 through June 30, 2017</t>
  </si>
  <si>
    <t>Autism Spectrum Disorders</t>
  </si>
  <si>
    <t>Reporting Period:  July 1, 2016 through June 30, 2017</t>
  </si>
  <si>
    <t>II-B Comprehensive School Health Teen Pregnancy Statistics for July 1, 2016 through June 30, 2017</t>
  </si>
  <si>
    <t>through June 30, 2017) after giving birth.</t>
  </si>
  <si>
    <t>II-C.1 Group Health Services Log Summary for July 1, 2016 through June 30, 2017</t>
  </si>
  <si>
    <t>Part III-A.1 In-Kind Services Provided at Full Services Schools from July 1, 2016 through June 30, 2017</t>
  </si>
  <si>
    <t>Part IV:  Staffing for July 1, 2016 through June 30, 2017</t>
  </si>
  <si>
    <t>IV-B.1 Community / Public-Private Partners Providing Staff or Funds for the Partner Staff listed in the School Health Services Staffing for July 1, 2016 through June 30, 2017</t>
  </si>
  <si>
    <t>Section V-A  Revenue and Expenditures for Health Services and Health Education Services in Schools for                                                                     July 1, 2016 through June 30, 2017</t>
  </si>
  <si>
    <t>Section V-A  Schedule C and Non-Schedule C Revenue and Expenditures for School Health Services for July 1, 2016 - June 30, 2017</t>
  </si>
  <si>
    <t>I-D.1 Number of School Health Room/Clinic (or other location) Visits for Health Services During 2017 February FTE Week</t>
  </si>
  <si>
    <t>IV-A.2 Number of Schools with a Registered Nurse (RN) On-Site Full-Time (5 days a week, 6 - 8 hours a day) in 2016-2017</t>
  </si>
  <si>
    <t>V-A.1 / 2016 - 2017 School Health Schedule C Revenue and                                                                                  Expenditures for Health Services and Health Education in Schools</t>
  </si>
  <si>
    <t>V-A.5 / 2016 - 2017 School Health Schedule C Funds Used for Contractual Service                                                                                                               Agreements for Health Services and Health Education in Schools</t>
  </si>
  <si>
    <t>V-A.2 / 2016 - 2017 Local Department of Health (local DOH) Revenue and                                                                      Expenditures for Health Services and Health Education in Schools</t>
  </si>
  <si>
    <t>2016 - 2017 local DOH Non-Schedule C</t>
  </si>
  <si>
    <t>Basic School Health (School District Funds - Not local DOH Schedule C Funds)</t>
  </si>
  <si>
    <t>Comprehensive School Health (School District Funds - Not local DOH Schedule C Funds)</t>
  </si>
  <si>
    <t>Full Service Schools (School District Funds - Not local DOH Schedule C Funds)</t>
  </si>
  <si>
    <t>I-D.2 Number of Medication Doses Administered and/or Procedures Performed during 2017 February FTE Week</t>
  </si>
  <si>
    <r>
      <t xml:space="preserve">I-C.1 Number of </t>
    </r>
    <r>
      <rPr>
        <b/>
        <u/>
        <sz val="12"/>
        <color indexed="63"/>
        <rFont val="Arial"/>
        <family val="2"/>
      </rPr>
      <t>Students</t>
    </r>
    <r>
      <rPr>
        <b/>
        <sz val="12"/>
        <color indexed="63"/>
        <rFont val="Arial"/>
        <family val="2"/>
      </rPr>
      <t xml:space="preserve"> Needing Medications and/or Procedures from July 1, 2016 through June 30, 2017</t>
    </r>
  </si>
  <si>
    <t>School Health Contacts for 2016-17 School Year</t>
  </si>
  <si>
    <t xml:space="preserve">Total Number of school health room/clinic (or other school location) visits for school health services during February 2017 FTE week:                                                            </t>
  </si>
  <si>
    <t>CHD Contract- ed  Provider</t>
  </si>
  <si>
    <t>LEA Contract- ed Provider</t>
  </si>
  <si>
    <r>
      <t xml:space="preserve">V-A.4 / 2016 - 2017 Community and Public-Private Partner Direct (Non-contracted)                                                Expenditures for </t>
    </r>
    <r>
      <rPr>
        <b/>
        <u/>
        <sz val="11"/>
        <rFont val="Arial"/>
        <family val="2"/>
      </rPr>
      <t>Health Services and Health Education</t>
    </r>
    <r>
      <rPr>
        <b/>
        <sz val="11"/>
        <rFont val="Arial"/>
        <family val="2"/>
      </rPr>
      <t xml:space="preserve"> in Schools</t>
    </r>
  </si>
  <si>
    <t>NOTE: Please take the time to complete this section. This information is very helpful in educating decision makers and stakeholders on local initiatives, strengths, and your program's contribution to your community. The challenges section is very important to provide insight into the difficulties and limitations that your program is experiencing.</t>
  </si>
  <si>
    <t>V-A.5 School Health Schedule C funds used for contractual service agreements for Health Services and Health Education in Schools. List contract numbers, providers, services contracted and contract amounts for all contractual service agreements that are paid for using School Health Schedule C funds for FY 2016 - 2017. For contract renewals and amendments, use an appropriate suffix to the contract number such as COKJ-R1 or COKJ-A1.</t>
  </si>
  <si>
    <t>V-A.2 Local Department of Health non-Schedule C Revenue and Expenditures for School Health Services: List local DOH revenue and expenditures, by funding source budgeted and expended for school health services during FY 2016 - 2017 on the appropriate line. Use the "Other" to list any other local DOH Schedule C funding that is not allocated under the OCAs SCHGR and SCHSP.</t>
  </si>
  <si>
    <t>V-A.4 Community and Public-Private Partner Expenditures for School Health Services: List on the appropriate line community and public-private partner expenditures by funding source that were expended for school health services in 2016 - 2017. 
NOTE: Please do not change or move the names of partner categories already listed. Accommodate your partner funding in the spaces provided. If a partner provides funding for various school health related services, enter the sum of the funding for that partner.</t>
  </si>
  <si>
    <r>
      <t xml:space="preserve">Social Interventions: </t>
    </r>
    <r>
      <rPr>
        <sz val="11"/>
        <color indexed="8"/>
        <rFont val="Arial"/>
        <family val="2"/>
      </rPr>
      <t>Enter the number of social interventions provided in Comprehensive Schools. In each subject area enter the number of student and parent participants.</t>
    </r>
  </si>
  <si>
    <r>
      <t>Health Education Classes:</t>
    </r>
    <r>
      <rPr>
        <sz val="11"/>
        <color indexed="8"/>
        <rFont val="Arial"/>
        <family val="2"/>
      </rPr>
      <t xml:space="preserve"> Enter the number of health education classes taught in Comprehensive Schools. In each subject area enter the number of student and parent participants.</t>
    </r>
  </si>
  <si>
    <r>
      <t>Note:</t>
    </r>
    <r>
      <rPr>
        <sz val="11"/>
        <color indexed="63"/>
        <rFont val="Arial"/>
        <family val="2"/>
      </rPr>
      <t xml:space="preserve"> Number of participants will reflect students/parents/staff who participate in each type of social intervention or health education activity. Since some students will participate in more than one group activity, this may be a duplicate count and exceed the total student population.</t>
    </r>
  </si>
  <si>
    <r>
      <t>II-B.4</t>
    </r>
    <r>
      <rPr>
        <sz val="11"/>
        <color indexed="63"/>
        <rFont val="Arial"/>
        <family val="2"/>
      </rPr>
      <t xml:space="preserve"> Number of babies born to Comprehensive students in grades 6 through 12</t>
    </r>
  </si>
  <si>
    <r>
      <t>II-B.5</t>
    </r>
    <r>
      <rPr>
        <sz val="11"/>
        <color indexed="63"/>
        <rFont val="Arial"/>
        <family val="2"/>
      </rPr>
      <t xml:space="preserve"> Number of low birth weight (&lt;2,500 grams) babies born to Comprehensive students in grades 6 through 12</t>
    </r>
  </si>
  <si>
    <r>
      <t xml:space="preserve">II-B.6 </t>
    </r>
    <r>
      <rPr>
        <sz val="11"/>
        <color indexed="63"/>
        <rFont val="Arial"/>
        <family val="2"/>
      </rPr>
      <t>Percent (%) of low birth weight (&lt;2,500 grams) babies born to Comprehensive students in grades 6 through 12</t>
    </r>
  </si>
  <si>
    <t xml:space="preserve">II-B.8 Percent (%) of Comprehensive students in grades 6 through 12 who returned to school this year (July 1, 2016         </t>
  </si>
  <si>
    <r>
      <t xml:space="preserve">II-B.2 </t>
    </r>
    <r>
      <rPr>
        <sz val="11"/>
        <color indexed="63"/>
        <rFont val="Arial"/>
        <family val="2"/>
      </rPr>
      <t xml:space="preserve">Number of births to Comprehensive students in grades 6 through 12  </t>
    </r>
    <r>
      <rPr>
        <b/>
        <i/>
        <sz val="11"/>
        <color indexed="63"/>
        <rFont val="Arial"/>
        <family val="2"/>
      </rPr>
      <t>(Numerator for Comprehensive birth rate)</t>
    </r>
  </si>
  <si>
    <t>NOTE: Do not complete Part II if your local Department of Health does not receive state Schedule C funding for Comprehensive School Health from the Department of Health.</t>
  </si>
  <si>
    <r>
      <t>Directions:</t>
    </r>
    <r>
      <rPr>
        <sz val="11"/>
        <rFont val="Arial"/>
        <family val="2"/>
      </rPr>
      <t xml:space="preserve"> Include health room/clinic (or other location) visits for school health services documented during February 2017 FTE Week or other week in February specified by your County Health Department or School District school health coordinator. Include school health room/clinic (or other location) visits by/to general education (regular needs) students, ESE students and students with 504 plans. Provide a count of each time a student comes to the school health room (clinic) or other school location for health services (Medications Received or Self-Administered, Procedures, Counseling, Sick Care, First Aid, Other) during FTE Week.</t>
    </r>
  </si>
  <si>
    <t xml:space="preserve"># 1 Others: </t>
  </si>
  <si>
    <t># 2 Others:</t>
  </si>
  <si>
    <t>#3 Others:</t>
  </si>
  <si>
    <r>
      <t xml:space="preserve">Directions: </t>
    </r>
    <r>
      <rPr>
        <sz val="11"/>
        <color indexed="63"/>
        <rFont val="Arial"/>
        <family val="2"/>
      </rPr>
      <t xml:space="preserve">This contact information is for the 2016-17 school year. Please indicate the School Health Coordinators for school health for both the county health department and the school district. Fill out all fields for all of the positions indicated below. Where applicable, please provide phone extensions and cell phone numbers. </t>
    </r>
  </si>
  <si>
    <r>
      <rPr>
        <sz val="14"/>
        <color indexed="63"/>
        <rFont val="Arial"/>
        <family val="2"/>
      </rPr>
      <t xml:space="preserve">• </t>
    </r>
    <r>
      <rPr>
        <sz val="11"/>
        <color indexed="63"/>
        <rFont val="Arial"/>
        <family val="2"/>
      </rPr>
      <t>Please make sure that you only open the 2016-2017 Annual Report file in Microsoft Excel.</t>
    </r>
  </si>
  <si>
    <r>
      <rPr>
        <sz val="14"/>
        <color indexed="63"/>
        <rFont val="Arial"/>
        <family val="2"/>
      </rPr>
      <t xml:space="preserve">• </t>
    </r>
    <r>
      <rPr>
        <sz val="11"/>
        <color indexed="63"/>
        <rFont val="Arial"/>
        <family val="2"/>
      </rPr>
      <t>Do not work in this file until you have opened and saved it to your network drive or a flash/travel drive. When saving for the first time, use the "Save As" function and add your county's name to the beginning of the file name so your submitted report file will not be confused with that of another county.</t>
    </r>
  </si>
  <si>
    <t>2016-2017 Annual School Health Report Data Placeholder</t>
  </si>
  <si>
    <r>
      <t>Directions:</t>
    </r>
    <r>
      <rPr>
        <sz val="11"/>
        <color indexed="63"/>
        <rFont val="Arial"/>
        <family val="2"/>
      </rPr>
      <t xml:space="preserve"> In this table document all procedures performed and/or medications administered at district schools during February 2017 FTE Week or other week in February specified by your County Health Department or School District school health coordinator. Only use numbers - do not use text characters, such as PRN.</t>
    </r>
  </si>
  <si>
    <r>
      <t xml:space="preserve">NOTE:  </t>
    </r>
    <r>
      <rPr>
        <b/>
        <i/>
        <u/>
        <sz val="12"/>
        <color indexed="63"/>
        <rFont val="Arial"/>
        <family val="2"/>
      </rPr>
      <t>NOT AN FTE WEEK TABLE</t>
    </r>
    <r>
      <rPr>
        <b/>
        <i/>
        <sz val="12"/>
        <color indexed="63"/>
        <rFont val="Arial"/>
        <family val="2"/>
      </rPr>
      <t>, INCLUDE ALL VISITS FROM SCHOOL CLINIC LOGS FROM July 1, 2016 - June 30, 2017.</t>
    </r>
  </si>
  <si>
    <r>
      <t>II-B.1</t>
    </r>
    <r>
      <rPr>
        <sz val="11"/>
        <color indexed="63"/>
        <rFont val="Arial"/>
        <family val="2"/>
      </rPr>
      <t xml:space="preserve"> </t>
    </r>
    <r>
      <rPr>
        <u/>
        <sz val="11"/>
        <color indexed="63"/>
        <rFont val="Arial"/>
        <family val="2"/>
      </rPr>
      <t>Number of female Comprehensive students in grades 6 through 12</t>
    </r>
    <r>
      <rPr>
        <sz val="11"/>
        <color indexed="63"/>
        <rFont val="Arial"/>
        <family val="2"/>
      </rPr>
      <t xml:space="preserve">  </t>
    </r>
    <r>
      <rPr>
        <b/>
        <i/>
        <sz val="11"/>
        <color indexed="63"/>
        <rFont val="Arial"/>
        <family val="2"/>
      </rPr>
      <t>(Denominator for Comprehensive birth rate)</t>
    </r>
  </si>
  <si>
    <r>
      <t xml:space="preserve">Directions: Complete this table with an </t>
    </r>
    <r>
      <rPr>
        <b/>
        <u/>
        <sz val="11"/>
        <color indexed="63"/>
        <rFont val="Arial"/>
        <family val="2"/>
      </rPr>
      <t>unduplicated count of the students</t>
    </r>
    <r>
      <rPr>
        <b/>
        <sz val="11"/>
        <color indexed="63"/>
        <rFont val="Arial"/>
        <family val="2"/>
      </rPr>
      <t xml:space="preserve"> that needed each of the listed procedures and/or medications during 2016-2017. </t>
    </r>
    <r>
      <rPr>
        <b/>
        <u/>
        <sz val="11"/>
        <color indexed="63"/>
        <rFont val="Arial"/>
        <family val="2"/>
      </rPr>
      <t>This table is NOT for documenting FTE week counts</t>
    </r>
    <r>
      <rPr>
        <b/>
        <sz val="11"/>
        <color indexed="63"/>
        <rFont val="Arial"/>
        <family val="2"/>
      </rPr>
      <t>. Students should not be counted more than once for any one medication route or procedure type. Example: The number of students needing insulin should not exceed the number of students reported with diabetes.</t>
    </r>
  </si>
  <si>
    <t>Note: Sixty-six local departments of health (local DOH) receive funding for Full Services Schools. Whether or not the Full Service School program is implemented by the local DOH or contracted to the local school district, coordinating and documenting the provision of additional school-based health and social services by non-school health funded providers is required.</t>
  </si>
  <si>
    <r>
      <rPr>
        <sz val="14"/>
        <color indexed="63"/>
        <rFont val="Arial"/>
        <family val="2"/>
      </rPr>
      <t xml:space="preserve">• </t>
    </r>
    <r>
      <rPr>
        <sz val="11"/>
        <color indexed="63"/>
        <rFont val="Arial"/>
        <family val="2"/>
      </rPr>
      <t>Adjust how much of each worksheet you can see on the screen and how large the text and tables look by using the Zoom function that appears in the menu bar at the top of your Excel screen or in your View options.</t>
    </r>
  </si>
  <si>
    <r>
      <rPr>
        <sz val="14"/>
        <color indexed="63"/>
        <rFont val="Arial"/>
        <family val="2"/>
      </rPr>
      <t xml:space="preserve">• </t>
    </r>
    <r>
      <rPr>
        <sz val="11"/>
        <color indexed="63"/>
        <rFont val="Arial"/>
        <family val="2"/>
      </rPr>
      <t>To enter data in the placeholder, click in the cell where you need to enter information, type the information, press Tab to move from one answer space to the next.</t>
    </r>
  </si>
  <si>
    <r>
      <t>DIRECTIONS</t>
    </r>
    <r>
      <rPr>
        <b/>
        <sz val="11"/>
        <color indexed="63"/>
        <rFont val="Arial"/>
        <family val="2"/>
      </rPr>
      <t xml:space="preserve">: </t>
    </r>
    <r>
      <rPr>
        <sz val="11"/>
        <color indexed="63"/>
        <rFont val="Arial"/>
        <family val="2"/>
      </rPr>
      <t xml:space="preserve">Provide the numbers for ALL PUBLIC SCHOOLS AND STUDENTS in your county, except as noted below. DO NOT INCLUDE Department of Juvenile Justice, Adult, Adult Vocational schools or private schools. </t>
    </r>
    <r>
      <rPr>
        <b/>
        <u/>
        <sz val="11"/>
        <color indexed="63"/>
        <rFont val="Arial"/>
        <family val="2"/>
      </rPr>
      <t>Schools with Combined School Levels</t>
    </r>
    <r>
      <rPr>
        <sz val="11"/>
        <color indexed="63"/>
        <rFont val="Arial"/>
        <family val="2"/>
      </rPr>
      <t xml:space="preserve"> are those that have two or more school levels on one campus (e.g., K - 8th, 6th - 12th grade). </t>
    </r>
    <r>
      <rPr>
        <b/>
        <u/>
        <sz val="11"/>
        <color indexed="63"/>
        <rFont val="Arial"/>
        <family val="2"/>
      </rPr>
      <t>Place public Pre-Kindergarten schools and students in the Elementary School category.</t>
    </r>
  </si>
  <si>
    <t>Directions: Full Service In-Kind Services are those services provided on Full Service School campuses that are NOT paid for with Department of Health Schedule C school health funds or School District school health funds. Examples of providers would be local mental health providers, Healthy Start, WIC, sheriff's department, agricultural extension, United Way, etc. For additional information, please refer to section 402.3026, Florida Statutes -- Full Service Schools. Document all of the in-kind service hours and dollar value of services provided on-site at your county's Full Service Schools during 2016-2017. Enter annual totals and use only numbers, no text characters.</t>
  </si>
  <si>
    <r>
      <t xml:space="preserve">· </t>
    </r>
    <r>
      <rPr>
        <sz val="11"/>
        <color indexed="63"/>
        <rFont val="Arial"/>
        <family val="2"/>
      </rPr>
      <t>Sections A, B, and C - Basic, Comprehensive and Full Service: Document the staff working in your county's public schools according to which program they work in. Do not duplicate staff FTEs, Units, Positions in more than one program. Staff that split their time between more than one program (such as Basic and Full Service, Basic and Comprehensive, etc.) should have their FTE, Unit or Position split between the programs (such as .50 in Basic and .50 in Full Service).</t>
    </r>
  </si>
  <si>
    <r>
      <t>·</t>
    </r>
    <r>
      <rPr>
        <sz val="11"/>
        <color indexed="63"/>
        <rFont val="Arial"/>
        <family val="2"/>
      </rPr>
      <t xml:space="preserve"> Section D: Document health staff that provides services </t>
    </r>
    <r>
      <rPr>
        <u/>
        <sz val="11"/>
        <color indexed="63"/>
        <rFont val="Arial"/>
        <family val="2"/>
      </rPr>
      <t>exclusively</t>
    </r>
    <r>
      <rPr>
        <sz val="11"/>
        <color indexed="63"/>
        <rFont val="Arial"/>
        <family val="2"/>
      </rPr>
      <t xml:space="preserve"> to Exceptional Student Education (ESE) students in the ESE section of this table.</t>
    </r>
  </si>
  <si>
    <r>
      <t>·</t>
    </r>
    <r>
      <rPr>
        <sz val="11"/>
        <color indexed="63"/>
        <rFont val="Arial"/>
        <family val="2"/>
      </rPr>
      <t xml:space="preserve"> Section E: Document health staff that provides services </t>
    </r>
    <r>
      <rPr>
        <u/>
        <sz val="11"/>
        <color indexed="63"/>
        <rFont val="Arial"/>
        <family val="2"/>
      </rPr>
      <t>exclusively</t>
    </r>
    <r>
      <rPr>
        <sz val="11"/>
        <color indexed="63"/>
        <rFont val="Arial"/>
        <family val="2"/>
      </rPr>
      <t xml:space="preserve"> to Pre-Kindergarten students, Teenage Parent Program students and other specialized programs (i.e., Head Start) in  this table. Document health staff working exclusively for Pre-Kindergarten programs in the Pre-Kindergarten section of this table.</t>
    </r>
  </si>
  <si>
    <t>V-A.3 School District Expenditures for School Health Services: List on the appropriate line school district expenditures, by funding source that were expended for school health services in 2016 - 2017.                                                                                                                                               NOTE: Please include only expenditures for school health services staff (advanced registered nurse practitioners, registered nurses, licensed practical nurses, health aides (health techs, certified nursing assistants), health educators, health room/clinic facilities, equipment and supplies.</t>
  </si>
  <si>
    <r>
      <t xml:space="preserve">V-A.3 / 2016 - 2017 School District Expenditures for </t>
    </r>
    <r>
      <rPr>
        <b/>
        <u/>
        <sz val="11"/>
        <rFont val="Arial"/>
        <family val="2"/>
      </rPr>
      <t>Health Services and Health</t>
    </r>
    <r>
      <rPr>
        <b/>
        <sz val="11"/>
        <rFont val="Arial"/>
        <family val="2"/>
      </rPr>
      <t xml:space="preserve">                                                      </t>
    </r>
    <r>
      <rPr>
        <b/>
        <u/>
        <sz val="11"/>
        <rFont val="Arial"/>
        <family val="2"/>
      </rPr>
      <t xml:space="preserve"> Education </t>
    </r>
    <r>
      <rPr>
        <b/>
        <sz val="11"/>
        <rFont val="Arial"/>
        <family val="2"/>
      </rPr>
      <t>in Schools. (Do not include funds contracted from the local DOH).</t>
    </r>
  </si>
  <si>
    <r>
      <rPr>
        <sz val="14"/>
        <color indexed="63"/>
        <rFont val="Arial"/>
        <family val="2"/>
      </rPr>
      <t xml:space="preserve">• </t>
    </r>
    <r>
      <rPr>
        <sz val="11"/>
        <color indexed="63"/>
        <rFont val="Arial"/>
        <family val="2"/>
      </rPr>
      <t>A value will appear in cells that have zeros (0) once the required data is entered in the referenced cells. If no data is entered in the referenced cells, these cells will remain zero (0).</t>
    </r>
  </si>
  <si>
    <r>
      <rPr>
        <b/>
        <sz val="11"/>
        <color indexed="63"/>
        <rFont val="Symbol"/>
        <family val="1"/>
        <charset val="2"/>
      </rPr>
      <t>·</t>
    </r>
    <r>
      <rPr>
        <b/>
        <sz val="11"/>
        <color indexed="63"/>
        <rFont val="Arial"/>
        <family val="2"/>
      </rPr>
      <t xml:space="preserve"> </t>
    </r>
    <r>
      <rPr>
        <b/>
        <i/>
        <sz val="11"/>
        <color indexed="63"/>
        <rFont val="Arial"/>
        <family val="2"/>
      </rPr>
      <t>School Health Coordinators and Nursing Supervisors that may spend part of their time doing administrative duties and part of their time providing services in schools (direct services to students, in-service training, child-specific training, health education classes, etc.) should split their FTE, Unit or Position between Coordinator (RN) and RN, Nursing Supervisor and RN, etc. (such as .50 in Coordinator (RN) and .50 in RN).</t>
    </r>
  </si>
  <si>
    <t>List School Health Schedule C revenue and expenditures; Local Department of Health (local DOH) non-Schedule C revenues and expenditures; School District; and Community/Public-Private Partner expenditures by funding source that were expended for school health services during 2016 - 2017 on the appropriate lines.                                                                                                                                                                                                                                                                                                                                                                               NOTE: If funds are entered for the "Other" categories, please use the space provided to type in the name of the other funding source.</t>
  </si>
  <si>
    <t>V-A.1 2016 - 2017 School Health Schedule C Revenue and Expenditures for Health Services and Health Education in Schools. List Schedule C revenue and expenditures, by funding source budgeted and expended for school health services during FY 2016 - 2017 on the appropriate line.                                                                                                                                                                                                   NOTE: Add all beginning cash balances to the 2016 - 2017 revenue in each category, where applicable.</t>
  </si>
  <si>
    <r>
      <rPr>
        <sz val="14"/>
        <color indexed="63"/>
        <rFont val="Arial"/>
        <family val="2"/>
      </rPr>
      <t xml:space="preserve">• </t>
    </r>
    <r>
      <rPr>
        <sz val="11"/>
        <color indexed="63"/>
        <rFont val="Arial"/>
        <family val="2"/>
      </rPr>
      <t>Save your report often as you enter data.</t>
    </r>
  </si>
  <si>
    <r>
      <rPr>
        <sz val="14"/>
        <color indexed="63"/>
        <rFont val="Arial"/>
        <family val="2"/>
      </rPr>
      <t xml:space="preserve">• </t>
    </r>
    <r>
      <rPr>
        <sz val="11"/>
        <color indexed="63"/>
        <rFont val="Arial"/>
        <family val="2"/>
      </rPr>
      <t xml:space="preserve"> </t>
    </r>
    <r>
      <rPr>
        <u/>
        <sz val="11"/>
        <color indexed="63"/>
        <rFont val="Arial"/>
        <family val="2"/>
      </rPr>
      <t>Enter all requested data for all sections of this report, as applicable to your county.</t>
    </r>
  </si>
  <si>
    <t>ALL COUNTIES RECEIVING FUNDS FOR FULL SERVICE SCHOOLS                                                                       MUST REPORT SERVICES IN THE FOLLOWING SECTION.</t>
  </si>
  <si>
    <r>
      <t>Directions:</t>
    </r>
    <r>
      <rPr>
        <sz val="11"/>
        <color indexed="63"/>
        <rFont val="Arial"/>
        <family val="2"/>
      </rPr>
      <t xml:space="preserve"> The number of health conditions that are identified through review of emergency information records, nursing assessments, and physicians diagnoses on medication administration forms in all elementary, middle and high schools in the school district. For the "Other" categories, list the top two most common "Other" conditions in the first two "Other" rows. Group conditions by type (i.e. autoimmune disease, genetic disorders, neurological disorder, neuromuscular disease, gastrointestinal disease).</t>
    </r>
  </si>
  <si>
    <t>Superintendent</t>
  </si>
  <si>
    <t>IV-A.1 Number of Schools with Any Health Staff On-Site Full-Time (5 days a week, 6 - 8 hours a day) in 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</si>
</sst>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
    <numFmt numFmtId="165" formatCode="0.0"/>
    <numFmt numFmtId="166" formatCode="#,##0.0"/>
    <numFmt numFmtId="167" formatCode="&quot;$&quot;#,##0.00"/>
    <numFmt numFmtId="168" formatCode="_(* #,##0_);_(* \(#,##0\);_(* &quot;-&quot;??_);_(@_)"/>
  </numFmts>
  <fonts count="85" x14ac:knownFonts="1">
    <font>
      <sz val="10"/>
      <name val="Arial"/>
    </font>
    <font>
      <sz val="10"/>
      <name val="Arial"/>
      <family val="2"/>
    </font>
    <font>
      <b/>
      <sz val="12"/>
      <name val="Arial"/>
      <family val="2"/>
    </font>
    <font>
      <u/>
      <sz val="10"/>
      <color indexed="12"/>
      <name val="Arial"/>
      <family val="2"/>
    </font>
    <font>
      <b/>
      <sz val="10"/>
      <name val="Arial"/>
      <family val="2"/>
    </font>
    <font>
      <sz val="8"/>
      <name val="Arial"/>
      <family val="2"/>
    </font>
    <font>
      <sz val="10"/>
      <color indexed="63"/>
      <name val="Arial"/>
      <family val="2"/>
    </font>
    <font>
      <sz val="11"/>
      <color indexed="63"/>
      <name val="Arial"/>
      <family val="2"/>
    </font>
    <font>
      <b/>
      <sz val="11"/>
      <color indexed="63"/>
      <name val="Arial"/>
      <family val="2"/>
    </font>
    <font>
      <sz val="26"/>
      <color indexed="63"/>
      <name val="Arial"/>
      <family val="2"/>
    </font>
    <font>
      <b/>
      <sz val="14"/>
      <color indexed="63"/>
      <name val="Comic Sans MS"/>
      <family val="4"/>
    </font>
    <font>
      <b/>
      <sz val="14"/>
      <color indexed="63"/>
      <name val="Arial"/>
      <family val="2"/>
    </font>
    <font>
      <sz val="12"/>
      <color indexed="63"/>
      <name val="Arial"/>
      <family val="2"/>
    </font>
    <font>
      <b/>
      <sz val="12"/>
      <color indexed="63"/>
      <name val="Arial"/>
      <family val="2"/>
    </font>
    <font>
      <b/>
      <sz val="13"/>
      <color indexed="63"/>
      <name val="Comic Sans MS"/>
      <family val="4"/>
    </font>
    <font>
      <sz val="9"/>
      <color indexed="63"/>
      <name val="Arial"/>
      <family val="2"/>
    </font>
    <font>
      <sz val="10"/>
      <color indexed="63"/>
      <name val="Arial"/>
      <family val="2"/>
    </font>
    <font>
      <b/>
      <sz val="10"/>
      <color indexed="63"/>
      <name val="Arial"/>
      <family val="2"/>
    </font>
    <font>
      <b/>
      <u/>
      <sz val="11"/>
      <color indexed="63"/>
      <name val="Arial"/>
      <family val="2"/>
    </font>
    <font>
      <b/>
      <sz val="9"/>
      <color indexed="63"/>
      <name val="Arial"/>
      <family val="2"/>
    </font>
    <font>
      <sz val="9.25"/>
      <color indexed="63"/>
      <name val="Arial"/>
      <family val="2"/>
    </font>
    <font>
      <b/>
      <sz val="8"/>
      <color indexed="63"/>
      <name val="Arial"/>
      <family val="2"/>
    </font>
    <font>
      <sz val="10"/>
      <name val="Arial"/>
      <family val="2"/>
    </font>
    <font>
      <b/>
      <sz val="9"/>
      <name val="Arial"/>
      <family val="2"/>
    </font>
    <font>
      <sz val="9"/>
      <name val="Arial"/>
      <family val="2"/>
    </font>
    <font>
      <b/>
      <sz val="16"/>
      <color indexed="63"/>
      <name val="Arial"/>
      <family val="2"/>
    </font>
    <font>
      <b/>
      <sz val="11"/>
      <name val="Arial"/>
      <family val="2"/>
    </font>
    <font>
      <sz val="11"/>
      <name val="Arial"/>
      <family val="2"/>
    </font>
    <font>
      <b/>
      <sz val="11"/>
      <color indexed="8"/>
      <name val="Arial"/>
      <family val="2"/>
    </font>
    <font>
      <sz val="11"/>
      <color indexed="8"/>
      <name val="Arial"/>
      <family val="2"/>
    </font>
    <font>
      <sz val="11"/>
      <name val="Arial"/>
      <family val="2"/>
    </font>
    <font>
      <b/>
      <sz val="9.5"/>
      <color indexed="63"/>
      <name val="Arial"/>
      <family val="2"/>
    </font>
    <font>
      <b/>
      <u/>
      <sz val="9.5"/>
      <color indexed="63"/>
      <name val="Arial"/>
      <family val="2"/>
    </font>
    <font>
      <b/>
      <i/>
      <sz val="11"/>
      <color indexed="63"/>
      <name val="Times New Roman"/>
      <family val="1"/>
    </font>
    <font>
      <i/>
      <sz val="9"/>
      <color indexed="63"/>
      <name val="Times New Roman"/>
      <family val="1"/>
    </font>
    <font>
      <i/>
      <sz val="11"/>
      <color indexed="63"/>
      <name val="Arial"/>
      <family val="2"/>
    </font>
    <font>
      <b/>
      <i/>
      <sz val="11"/>
      <color indexed="63"/>
      <name val="Arial"/>
      <family val="2"/>
    </font>
    <font>
      <sz val="11"/>
      <color indexed="63"/>
      <name val="Arial"/>
      <family val="2"/>
    </font>
    <font>
      <sz val="10"/>
      <color indexed="12"/>
      <name val="Arial"/>
      <family val="2"/>
    </font>
    <font>
      <sz val="9"/>
      <color indexed="63"/>
      <name val="Arial"/>
      <family val="2"/>
    </font>
    <font>
      <b/>
      <u/>
      <sz val="9"/>
      <name val="Arial"/>
      <family val="2"/>
    </font>
    <font>
      <b/>
      <sz val="23"/>
      <color indexed="63"/>
      <name val="Arial"/>
      <family val="2"/>
    </font>
    <font>
      <sz val="12"/>
      <color indexed="63"/>
      <name val="Arial"/>
      <family val="2"/>
    </font>
    <font>
      <sz val="16"/>
      <name val="Arial"/>
      <family val="2"/>
    </font>
    <font>
      <b/>
      <sz val="14"/>
      <name val="Arial"/>
      <family val="2"/>
    </font>
    <font>
      <b/>
      <i/>
      <sz val="9"/>
      <name val="Arial"/>
      <family val="2"/>
    </font>
    <font>
      <b/>
      <i/>
      <sz val="8"/>
      <name val="Arial"/>
      <family val="2"/>
    </font>
    <font>
      <i/>
      <sz val="8"/>
      <name val="Arial"/>
      <family val="2"/>
    </font>
    <font>
      <sz val="12"/>
      <name val="Arial"/>
      <family val="2"/>
    </font>
    <font>
      <b/>
      <sz val="12"/>
      <name val="Arial"/>
      <family val="2"/>
    </font>
    <font>
      <b/>
      <i/>
      <sz val="11"/>
      <name val="Arial"/>
      <family val="2"/>
    </font>
    <font>
      <b/>
      <sz val="11"/>
      <color indexed="63"/>
      <name val="Arial"/>
      <family val="2"/>
    </font>
    <font>
      <b/>
      <sz val="2"/>
      <color indexed="63"/>
      <name val="Arial"/>
      <family val="2"/>
    </font>
    <font>
      <i/>
      <sz val="12"/>
      <name val="Arial"/>
      <family val="2"/>
    </font>
    <font>
      <b/>
      <i/>
      <sz val="10"/>
      <name val="Arial"/>
      <family val="2"/>
    </font>
    <font>
      <b/>
      <i/>
      <u/>
      <sz val="10"/>
      <name val="Arial"/>
      <family val="2"/>
    </font>
    <font>
      <b/>
      <sz val="8.5"/>
      <color indexed="63"/>
      <name val="Arial"/>
      <family val="2"/>
    </font>
    <font>
      <b/>
      <sz val="15"/>
      <color indexed="63"/>
      <name val="Arial"/>
      <family val="2"/>
    </font>
    <font>
      <b/>
      <sz val="15"/>
      <name val="Arial"/>
      <family val="2"/>
    </font>
    <font>
      <sz val="10"/>
      <color indexed="63"/>
      <name val="Symbol"/>
      <family val="1"/>
      <charset val="2"/>
    </font>
    <font>
      <b/>
      <sz val="36"/>
      <color indexed="63"/>
      <name val="Arial"/>
      <family val="2"/>
    </font>
    <font>
      <sz val="36"/>
      <color indexed="63"/>
      <name val="Arial"/>
      <family val="2"/>
    </font>
    <font>
      <b/>
      <sz val="11"/>
      <name val="Arial"/>
      <family val="2"/>
    </font>
    <font>
      <b/>
      <u/>
      <sz val="10"/>
      <name val="Arial"/>
      <family val="2"/>
    </font>
    <font>
      <sz val="10"/>
      <color indexed="8"/>
      <name val="Arial"/>
      <family val="2"/>
    </font>
    <font>
      <b/>
      <u/>
      <sz val="14"/>
      <color indexed="63"/>
      <name val="Arial"/>
      <family val="2"/>
    </font>
    <font>
      <b/>
      <i/>
      <u/>
      <sz val="11"/>
      <color indexed="63"/>
      <name val="Arial"/>
      <family val="2"/>
    </font>
    <font>
      <b/>
      <u/>
      <sz val="12"/>
      <color indexed="63"/>
      <name val="Arial"/>
      <family val="2"/>
    </font>
    <font>
      <sz val="11"/>
      <color theme="1"/>
      <name val="Arial"/>
      <family val="2"/>
    </font>
    <font>
      <b/>
      <sz val="11"/>
      <color theme="1"/>
      <name val="Arial"/>
      <family val="2"/>
    </font>
    <font>
      <b/>
      <sz val="32"/>
      <color theme="8" tint="-0.499984740745262"/>
      <name val="Arial"/>
      <family val="2"/>
    </font>
    <font>
      <b/>
      <sz val="24"/>
      <color theme="8" tint="-0.499984740745262"/>
      <name val="Arial"/>
      <family val="2"/>
    </font>
    <font>
      <b/>
      <sz val="23"/>
      <color theme="8" tint="-0.499984740745262"/>
      <name val="Arial"/>
      <family val="2"/>
    </font>
    <font>
      <b/>
      <sz val="24"/>
      <color rgb="FFFF0000"/>
      <name val="Arial"/>
      <family val="2"/>
    </font>
    <font>
      <b/>
      <i/>
      <sz val="10"/>
      <color indexed="63"/>
      <name val="Arial"/>
      <family val="2"/>
    </font>
    <font>
      <b/>
      <u/>
      <sz val="11"/>
      <name val="Arial"/>
      <family val="2"/>
    </font>
    <font>
      <u/>
      <sz val="11"/>
      <color indexed="63"/>
      <name val="Arial"/>
      <family val="2"/>
    </font>
    <font>
      <sz val="14"/>
      <color indexed="63"/>
      <name val="Arial"/>
      <family val="2"/>
    </font>
    <font>
      <b/>
      <i/>
      <sz val="12"/>
      <color indexed="63"/>
      <name val="Arial"/>
      <family val="2"/>
    </font>
    <font>
      <b/>
      <i/>
      <u/>
      <sz val="12"/>
      <color indexed="63"/>
      <name val="Arial"/>
      <family val="2"/>
    </font>
    <font>
      <sz val="11"/>
      <color indexed="63"/>
      <name val="Symbol"/>
      <family val="1"/>
      <charset val="2"/>
    </font>
    <font>
      <b/>
      <i/>
      <sz val="11"/>
      <color indexed="63"/>
      <name val="Symbol"/>
      <family val="1"/>
      <charset val="2"/>
    </font>
    <font>
      <b/>
      <sz val="11"/>
      <color indexed="63"/>
      <name val="Symbol"/>
      <family val="1"/>
      <charset val="2"/>
    </font>
    <font>
      <sz val="14"/>
      <name val="Arial"/>
      <family val="2"/>
    </font>
    <font>
      <b/>
      <sz val="11.5"/>
      <name val="Arial"/>
      <family val="2"/>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8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thick">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22" fillId="0" borderId="0"/>
    <xf numFmtId="0" fontId="22" fillId="0" borderId="0"/>
    <xf numFmtId="0" fontId="1" fillId="0" borderId="0"/>
    <xf numFmtId="0" fontId="1" fillId="0" borderId="0"/>
    <xf numFmtId="9" fontId="1" fillId="0" borderId="0" applyFont="0" applyFill="0" applyBorder="0" applyAlignment="0" applyProtection="0"/>
  </cellStyleXfs>
  <cellXfs count="808">
    <xf numFmtId="0" fontId="0" fillId="0" borderId="0" xfId="0"/>
    <xf numFmtId="0" fontId="6" fillId="0" borderId="0" xfId="0" applyFont="1" applyProtection="1"/>
    <xf numFmtId="0" fontId="7" fillId="2" borderId="0" xfId="0" applyFont="1" applyFill="1" applyBorder="1" applyAlignment="1" applyProtection="1">
      <alignment vertical="center"/>
    </xf>
    <xf numFmtId="0" fontId="6" fillId="0" borderId="0" xfId="0" applyFont="1" applyBorder="1" applyProtection="1"/>
    <xf numFmtId="0" fontId="8" fillId="2" borderId="0" xfId="0" applyFont="1" applyFill="1" applyBorder="1" applyAlignment="1" applyProtection="1">
      <alignment vertical="center"/>
    </xf>
    <xf numFmtId="0" fontId="6" fillId="2" borderId="0" xfId="0" applyFont="1" applyFill="1" applyAlignment="1" applyProtection="1">
      <alignment vertical="center"/>
    </xf>
    <xf numFmtId="0" fontId="10"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1" fillId="2" borderId="0" xfId="0" applyFont="1" applyFill="1" applyAlignment="1" applyProtection="1">
      <alignment horizontal="center" vertical="center"/>
    </xf>
    <xf numFmtId="0" fontId="8" fillId="2" borderId="0" xfId="0" applyFont="1" applyFill="1" applyAlignment="1" applyProtection="1">
      <alignment horizontal="left" vertical="center" wrapText="1"/>
    </xf>
    <xf numFmtId="0" fontId="7" fillId="2" borderId="0" xfId="0" applyFont="1" applyFill="1" applyAlignment="1" applyProtection="1">
      <alignment vertical="center"/>
    </xf>
    <xf numFmtId="0" fontId="8" fillId="2" borderId="0" xfId="0" applyFont="1" applyFill="1" applyAlignment="1" applyProtection="1">
      <alignment vertical="center"/>
    </xf>
    <xf numFmtId="0" fontId="15" fillId="2" borderId="0" xfId="0" applyFont="1" applyFill="1" applyAlignment="1" applyProtection="1">
      <alignment vertical="center"/>
    </xf>
    <xf numFmtId="49" fontId="15" fillId="2" borderId="0" xfId="0" applyNumberFormat="1" applyFont="1" applyFill="1" applyBorder="1" applyAlignment="1" applyProtection="1">
      <alignment horizontal="left"/>
    </xf>
    <xf numFmtId="0" fontId="16" fillId="2" borderId="0" xfId="0" applyFont="1" applyFill="1" applyAlignment="1" applyProtection="1">
      <alignment vertical="center"/>
    </xf>
    <xf numFmtId="0" fontId="16" fillId="2" borderId="0" xfId="0" applyFont="1" applyFill="1" applyBorder="1" applyAlignment="1" applyProtection="1">
      <alignment vertical="center"/>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wrapText="1"/>
    </xf>
    <xf numFmtId="3" fontId="7" fillId="2" borderId="0" xfId="0" applyNumberFormat="1" applyFont="1" applyFill="1" applyBorder="1" applyAlignment="1" applyProtection="1">
      <alignment horizontal="right" vertical="center"/>
    </xf>
    <xf numFmtId="0" fontId="8" fillId="2" borderId="0" xfId="0" applyFont="1" applyFill="1" applyAlignment="1" applyProtection="1">
      <alignment horizontal="left" vertical="top" wrapText="1"/>
    </xf>
    <xf numFmtId="0" fontId="8" fillId="2" borderId="1" xfId="0" applyFont="1" applyFill="1" applyBorder="1" applyAlignment="1" applyProtection="1">
      <alignment vertical="center"/>
    </xf>
    <xf numFmtId="3" fontId="7" fillId="2" borderId="2" xfId="0" applyNumberFormat="1" applyFont="1" applyFill="1" applyBorder="1" applyAlignment="1" applyProtection="1">
      <alignment vertical="center"/>
      <protection locked="0"/>
    </xf>
    <xf numFmtId="0" fontId="8" fillId="2" borderId="3"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7" fillId="2" borderId="1"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horizontal="left" vertical="center"/>
    </xf>
    <xf numFmtId="166" fontId="7" fillId="2" borderId="0" xfId="0" applyNumberFormat="1" applyFont="1" applyFill="1" applyAlignment="1" applyProtection="1">
      <alignment vertical="center"/>
    </xf>
    <xf numFmtId="166" fontId="7" fillId="2" borderId="0" xfId="0" applyNumberFormat="1" applyFont="1" applyFill="1" applyBorder="1" applyAlignment="1" applyProtection="1">
      <alignment vertical="center"/>
    </xf>
    <xf numFmtId="0" fontId="7" fillId="2" borderId="0" xfId="0" applyFont="1" applyFill="1" applyAlignment="1" applyProtection="1"/>
    <xf numFmtId="166" fontId="7" fillId="2" borderId="0"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right" vertical="center" wrapText="1"/>
      <protection locked="0"/>
    </xf>
    <xf numFmtId="1" fontId="7" fillId="2" borderId="0" xfId="0" applyNumberFormat="1" applyFont="1" applyFill="1" applyBorder="1" applyAlignment="1" applyProtection="1">
      <alignment vertical="center"/>
    </xf>
    <xf numFmtId="0" fontId="17" fillId="0" borderId="0" xfId="0" applyFont="1" applyProtection="1"/>
    <xf numFmtId="0" fontId="6" fillId="0" borderId="0" xfId="0" applyFont="1" applyAlignment="1" applyProtection="1"/>
    <xf numFmtId="0" fontId="8" fillId="2" borderId="0" xfId="0" applyFont="1" applyFill="1" applyBorder="1" applyAlignment="1" applyProtection="1">
      <alignment horizontal="center" vertical="center" wrapText="1"/>
    </xf>
    <xf numFmtId="3" fontId="7" fillId="2" borderId="0" xfId="0" applyNumberFormat="1" applyFont="1" applyFill="1" applyBorder="1" applyAlignment="1" applyProtection="1">
      <alignment vertical="center"/>
    </xf>
    <xf numFmtId="0" fontId="8" fillId="2" borderId="0" xfId="0" applyFont="1" applyFill="1" applyAlignment="1" applyProtection="1">
      <alignment horizontal="center" wrapText="1"/>
    </xf>
    <xf numFmtId="3" fontId="17" fillId="2" borderId="0" xfId="0" applyNumberFormat="1" applyFont="1" applyFill="1" applyBorder="1" applyAlignment="1" applyProtection="1">
      <alignment horizontal="right" vertical="center"/>
    </xf>
    <xf numFmtId="0" fontId="8" fillId="0" borderId="0" xfId="0" applyFont="1" applyBorder="1" applyAlignment="1" applyProtection="1">
      <alignment horizontal="center"/>
    </xf>
    <xf numFmtId="3" fontId="8" fillId="2" borderId="0" xfId="0" applyNumberFormat="1" applyFont="1" applyFill="1" applyBorder="1" applyAlignment="1" applyProtection="1">
      <alignment horizontal="right" vertical="center"/>
    </xf>
    <xf numFmtId="1" fontId="7" fillId="2" borderId="0" xfId="8" applyNumberFormat="1" applyFont="1" applyFill="1" applyBorder="1" applyAlignment="1" applyProtection="1">
      <alignment vertical="center"/>
    </xf>
    <xf numFmtId="1" fontId="7" fillId="2" borderId="0" xfId="8" applyNumberFormat="1" applyFont="1" applyFill="1" applyBorder="1" applyAlignment="1" applyProtection="1">
      <alignment horizontal="right" vertical="center"/>
    </xf>
    <xf numFmtId="0" fontId="16" fillId="0" borderId="0" xfId="0" applyFont="1" applyBorder="1" applyAlignment="1" applyProtection="1">
      <alignment wrapText="1"/>
    </xf>
    <xf numFmtId="0" fontId="16" fillId="0" borderId="0" xfId="0" applyFont="1" applyBorder="1" applyProtection="1"/>
    <xf numFmtId="0" fontId="15" fillId="2" borderId="0" xfId="0" applyFont="1" applyFill="1" applyBorder="1" applyAlignment="1" applyProtection="1">
      <alignment horizontal="left" wrapText="1"/>
    </xf>
    <xf numFmtId="0" fontId="15" fillId="2" borderId="0" xfId="0" applyFont="1" applyFill="1" applyAlignment="1" applyProtection="1">
      <alignment horizontal="left" wrapText="1"/>
    </xf>
    <xf numFmtId="0" fontId="15" fillId="2" borderId="0" xfId="0" applyFont="1" applyFill="1" applyBorder="1" applyAlignment="1" applyProtection="1">
      <alignment horizontal="left"/>
    </xf>
    <xf numFmtId="0" fontId="16" fillId="2" borderId="0" xfId="0" applyFont="1" applyFill="1" applyBorder="1" applyAlignment="1" applyProtection="1"/>
    <xf numFmtId="0" fontId="7" fillId="2" borderId="0" xfId="0" applyFont="1" applyFill="1" applyAlignment="1" applyProtection="1">
      <alignment horizontal="left" wrapText="1"/>
    </xf>
    <xf numFmtId="0" fontId="7" fillId="2" borderId="0" xfId="0" applyFont="1" applyFill="1" applyBorder="1" applyAlignment="1" applyProtection="1">
      <alignment horizontal="left" wrapText="1"/>
    </xf>
    <xf numFmtId="9" fontId="7" fillId="2" borderId="2" xfId="8" applyFont="1" applyFill="1" applyBorder="1" applyAlignment="1" applyProtection="1">
      <alignment horizontal="right" vertical="center"/>
    </xf>
    <xf numFmtId="2" fontId="7" fillId="2" borderId="2" xfId="8" applyNumberFormat="1" applyFont="1" applyFill="1" applyBorder="1" applyAlignment="1" applyProtection="1">
      <alignment vertical="center"/>
    </xf>
    <xf numFmtId="3" fontId="7" fillId="2" borderId="0" xfId="0" applyNumberFormat="1" applyFont="1" applyFill="1" applyBorder="1" applyAlignment="1" applyProtection="1">
      <alignment horizontal="right" vertical="center" wrapText="1"/>
    </xf>
    <xf numFmtId="0" fontId="0" fillId="0" borderId="0" xfId="0" applyBorder="1"/>
    <xf numFmtId="9" fontId="7" fillId="2" borderId="0" xfId="8" applyFont="1" applyFill="1" applyBorder="1" applyAlignment="1" applyProtection="1">
      <alignment vertical="center"/>
    </xf>
    <xf numFmtId="0" fontId="28" fillId="2" borderId="0" xfId="0" applyFont="1" applyFill="1" applyAlignment="1" applyProtection="1">
      <alignment horizontal="left" vertical="center" wrapText="1"/>
    </xf>
    <xf numFmtId="0" fontId="22" fillId="0" borderId="0" xfId="0" applyFont="1"/>
    <xf numFmtId="0" fontId="1" fillId="0" borderId="0" xfId="0" applyFont="1"/>
    <xf numFmtId="49" fontId="15" fillId="2" borderId="5" xfId="0" applyNumberFormat="1" applyFont="1" applyFill="1" applyBorder="1" applyAlignment="1" applyProtection="1">
      <alignment horizontal="left"/>
      <protection locked="0"/>
    </xf>
    <xf numFmtId="0" fontId="0" fillId="0" borderId="0" xfId="0" applyAlignment="1">
      <alignment horizontal="left" wrapText="1"/>
    </xf>
    <xf numFmtId="0" fontId="8" fillId="2" borderId="0" xfId="0" applyFont="1" applyFill="1" applyBorder="1" applyAlignment="1" applyProtection="1">
      <alignment vertical="center" wrapText="1"/>
    </xf>
    <xf numFmtId="0" fontId="8" fillId="2" borderId="0" xfId="0" applyFont="1" applyFill="1" applyAlignment="1" applyProtection="1">
      <alignment vertical="top" wrapText="1"/>
    </xf>
    <xf numFmtId="0" fontId="8" fillId="2" borderId="0" xfId="0" applyFont="1" applyFill="1" applyAlignment="1" applyProtection="1">
      <alignment horizontal="left" vertical="center"/>
    </xf>
    <xf numFmtId="0" fontId="7" fillId="2" borderId="0" xfId="0" applyFont="1" applyFill="1" applyBorder="1" applyAlignment="1" applyProtection="1">
      <alignment horizontal="left" vertical="center"/>
    </xf>
    <xf numFmtId="0" fontId="19" fillId="2" borderId="0" xfId="0" applyFont="1" applyFill="1" applyAlignment="1" applyProtection="1">
      <alignment horizontal="left"/>
    </xf>
    <xf numFmtId="0" fontId="15" fillId="2" borderId="0" xfId="0" applyFont="1" applyFill="1" applyBorder="1" applyAlignment="1" applyProtection="1">
      <alignment horizontal="left" vertical="center"/>
    </xf>
    <xf numFmtId="0" fontId="15" fillId="2" borderId="0" xfId="0" applyFont="1" applyFill="1" applyAlignment="1" applyProtection="1">
      <alignment horizontal="left"/>
    </xf>
    <xf numFmtId="0" fontId="16" fillId="2" borderId="0" xfId="0" applyFont="1" applyFill="1" applyAlignment="1" applyProtection="1">
      <alignment horizontal="left" vertical="center"/>
    </xf>
    <xf numFmtId="0" fontId="16" fillId="2" borderId="0" xfId="0" applyFont="1" applyFill="1" applyBorder="1" applyAlignment="1" applyProtection="1">
      <alignment horizontal="left" vertical="center"/>
    </xf>
    <xf numFmtId="0" fontId="7"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6" fillId="0" borderId="0" xfId="0" applyFont="1" applyBorder="1" applyAlignment="1" applyProtection="1">
      <alignment horizontal="left"/>
    </xf>
    <xf numFmtId="0" fontId="19" fillId="2" borderId="0" xfId="0" applyFont="1" applyFill="1" applyAlignment="1" applyProtection="1">
      <alignment horizontal="left" vertical="center"/>
    </xf>
    <xf numFmtId="0" fontId="7" fillId="2" borderId="0" xfId="0" applyFont="1" applyFill="1" applyAlignment="1" applyProtection="1">
      <alignment horizontal="left" vertical="top" wrapText="1"/>
    </xf>
    <xf numFmtId="0" fontId="15" fillId="2" borderId="0" xfId="0" applyFont="1" applyFill="1" applyAlignment="1" applyProtection="1">
      <alignment wrapText="1"/>
    </xf>
    <xf numFmtId="49" fontId="19" fillId="2" borderId="0" xfId="0" applyNumberFormat="1" applyFont="1" applyFill="1" applyBorder="1" applyAlignment="1" applyProtection="1">
      <alignment horizontal="left"/>
    </xf>
    <xf numFmtId="0" fontId="0" fillId="0" borderId="0" xfId="0" applyProtection="1"/>
    <xf numFmtId="0" fontId="15" fillId="0" borderId="0" xfId="0" applyFont="1" applyBorder="1" applyProtection="1"/>
    <xf numFmtId="0" fontId="41" fillId="2" borderId="0" xfId="0" applyFont="1" applyFill="1" applyAlignment="1" applyProtection="1">
      <alignment vertical="center" wrapText="1"/>
    </xf>
    <xf numFmtId="0" fontId="25" fillId="2" borderId="0" xfId="0" applyFont="1" applyFill="1" applyAlignment="1" applyProtection="1">
      <alignment vertical="center"/>
    </xf>
    <xf numFmtId="0" fontId="0" fillId="0" borderId="0" xfId="0" applyAlignment="1"/>
    <xf numFmtId="9" fontId="7" fillId="2" borderId="2" xfId="8" applyFont="1" applyFill="1" applyBorder="1" applyAlignment="1" applyProtection="1">
      <alignment vertical="center"/>
    </xf>
    <xf numFmtId="0" fontId="6" fillId="0" borderId="0" xfId="0" applyFont="1" applyBorder="1" applyAlignment="1" applyProtection="1"/>
    <xf numFmtId="0" fontId="9" fillId="2" borderId="0" xfId="0" applyFont="1" applyFill="1" applyBorder="1" applyAlignment="1" applyProtection="1">
      <alignment vertical="center"/>
    </xf>
    <xf numFmtId="0" fontId="19" fillId="0" borderId="0" xfId="0" applyFont="1" applyBorder="1" applyAlignment="1" applyProtection="1">
      <alignment horizontal="left" vertical="center"/>
    </xf>
    <xf numFmtId="0" fontId="13" fillId="2" borderId="6" xfId="0" applyFont="1" applyFill="1" applyBorder="1" applyAlignment="1" applyProtection="1">
      <alignment horizontal="center" vertical="center" wrapText="1"/>
    </xf>
    <xf numFmtId="3" fontId="8" fillId="2" borderId="3" xfId="0" applyNumberFormat="1" applyFont="1" applyFill="1" applyBorder="1" applyAlignment="1" applyProtection="1">
      <alignment horizontal="right" vertical="center"/>
    </xf>
    <xf numFmtId="0" fontId="13" fillId="2" borderId="0" xfId="0" applyFont="1" applyFill="1" applyBorder="1" applyAlignment="1" applyProtection="1"/>
    <xf numFmtId="0" fontId="13" fillId="2" borderId="0" xfId="0" applyFont="1" applyFill="1" applyAlignment="1" applyProtection="1">
      <alignment horizontal="left" vertical="center"/>
    </xf>
    <xf numFmtId="3" fontId="17" fillId="0" borderId="0" xfId="0" applyNumberFormat="1" applyFont="1" applyBorder="1" applyAlignment="1" applyProtection="1">
      <alignment horizontal="right" vertical="center"/>
    </xf>
    <xf numFmtId="0" fontId="37" fillId="0" borderId="0" xfId="0" applyFont="1" applyBorder="1" applyProtection="1"/>
    <xf numFmtId="3" fontId="51" fillId="2" borderId="0" xfId="0" applyNumberFormat="1" applyFont="1" applyFill="1" applyBorder="1" applyAlignment="1" applyProtection="1">
      <alignment vertical="center"/>
    </xf>
    <xf numFmtId="0" fontId="51" fillId="2" borderId="7" xfId="0" applyFont="1" applyFill="1" applyBorder="1" applyAlignment="1" applyProtection="1">
      <alignment vertical="center"/>
    </xf>
    <xf numFmtId="0" fontId="51" fillId="2" borderId="6" xfId="0" applyFont="1" applyFill="1" applyBorder="1" applyAlignment="1" applyProtection="1">
      <alignment vertical="center"/>
    </xf>
    <xf numFmtId="168" fontId="7" fillId="2" borderId="8" xfId="1" applyNumberFormat="1" applyFont="1" applyFill="1" applyBorder="1" applyAlignment="1" applyProtection="1">
      <alignment vertical="center"/>
      <protection locked="0"/>
    </xf>
    <xf numFmtId="0" fontId="6" fillId="0" borderId="6" xfId="0" applyFont="1" applyBorder="1" applyProtection="1"/>
    <xf numFmtId="0" fontId="48" fillId="0" borderId="0" xfId="0" applyFont="1"/>
    <xf numFmtId="0" fontId="42" fillId="0" borderId="0" xfId="0" applyFont="1" applyBorder="1" applyProtection="1"/>
    <xf numFmtId="0" fontId="6" fillId="0" borderId="0" xfId="0" applyFont="1" applyBorder="1" applyAlignment="1" applyProtection="1">
      <alignment horizontal="left" wrapText="1"/>
    </xf>
    <xf numFmtId="0" fontId="8" fillId="0" borderId="0" xfId="0" applyFont="1" applyBorder="1" applyAlignment="1" applyProtection="1">
      <alignment wrapText="1"/>
    </xf>
    <xf numFmtId="0" fontId="18" fillId="2" borderId="0" xfId="0" applyFont="1" applyFill="1" applyBorder="1" applyAlignment="1" applyProtection="1">
      <alignment horizontal="left" vertical="center" wrapText="1"/>
    </xf>
    <xf numFmtId="0" fontId="15" fillId="2" borderId="0" xfId="0" applyFont="1" applyFill="1" applyBorder="1" applyAlignment="1" applyProtection="1"/>
    <xf numFmtId="0" fontId="21" fillId="0" borderId="0" xfId="0" applyFont="1" applyFill="1" applyBorder="1" applyAlignment="1" applyProtection="1"/>
    <xf numFmtId="49" fontId="38" fillId="2" borderId="0" xfId="3"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4" fillId="0" borderId="0" xfId="0" applyFont="1" applyBorder="1" applyAlignment="1" applyProtection="1">
      <alignment horizontal="left"/>
    </xf>
    <xf numFmtId="3" fontId="0" fillId="0" borderId="0" xfId="0" applyNumberFormat="1" applyBorder="1" applyAlignment="1" applyProtection="1">
      <alignment horizontal="center"/>
    </xf>
    <xf numFmtId="0" fontId="0" fillId="0" borderId="0" xfId="0" applyBorder="1" applyProtection="1"/>
    <xf numFmtId="49" fontId="19" fillId="0" borderId="0" xfId="0" applyNumberFormat="1" applyFont="1" applyBorder="1" applyAlignment="1" applyProtection="1">
      <alignment horizontal="left" vertical="center" wrapText="1"/>
    </xf>
    <xf numFmtId="49" fontId="19" fillId="0" borderId="0" xfId="0" applyNumberFormat="1" applyFont="1" applyBorder="1" applyAlignment="1" applyProtection="1">
      <alignment horizontal="center"/>
    </xf>
    <xf numFmtId="0" fontId="43" fillId="0" borderId="0" xfId="0" applyFont="1" applyProtection="1"/>
    <xf numFmtId="0" fontId="0" fillId="0" borderId="0" xfId="0" applyAlignment="1" applyProtection="1"/>
    <xf numFmtId="0" fontId="26" fillId="0" borderId="0" xfId="0" applyFont="1" applyAlignment="1" applyProtection="1">
      <alignment wrapText="1"/>
    </xf>
    <xf numFmtId="0" fontId="0" fillId="0" borderId="0" xfId="0" applyAlignment="1" applyProtection="1">
      <alignment horizontal="left" wrapText="1"/>
    </xf>
    <xf numFmtId="0" fontId="48" fillId="0" borderId="0" xfId="0" applyFont="1" applyProtection="1"/>
    <xf numFmtId="49" fontId="24" fillId="0" borderId="0" xfId="0" applyNumberFormat="1" applyFont="1" applyBorder="1" applyAlignment="1" applyProtection="1"/>
    <xf numFmtId="0" fontId="1" fillId="0" borderId="0" xfId="0" applyFont="1" applyProtection="1"/>
    <xf numFmtId="0" fontId="0" fillId="0" borderId="9" xfId="0" applyBorder="1" applyAlignment="1">
      <alignment wrapText="1"/>
    </xf>
    <xf numFmtId="0" fontId="8" fillId="2" borderId="3" xfId="0" applyFont="1" applyFill="1" applyBorder="1" applyAlignment="1" applyProtection="1">
      <alignment vertical="center"/>
    </xf>
    <xf numFmtId="0" fontId="8" fillId="2" borderId="4" xfId="0" applyFont="1" applyFill="1" applyBorder="1" applyAlignment="1" applyProtection="1">
      <alignment vertical="center"/>
    </xf>
    <xf numFmtId="2" fontId="19" fillId="0" borderId="0" xfId="0" applyNumberFormat="1" applyFont="1" applyFill="1" applyBorder="1" applyAlignment="1" applyProtection="1">
      <alignment horizontal="center" vertical="center"/>
    </xf>
    <xf numFmtId="2" fontId="23" fillId="0" borderId="0" xfId="0" applyNumberFormat="1" applyFont="1" applyFill="1" applyBorder="1" applyAlignment="1" applyProtection="1">
      <alignment horizontal="center" vertical="center"/>
    </xf>
    <xf numFmtId="0" fontId="30" fillId="0" borderId="0" xfId="0" applyFont="1" applyProtection="1"/>
    <xf numFmtId="0" fontId="0" fillId="0" borderId="0" xfId="0" applyBorder="1" applyAlignment="1" applyProtection="1"/>
    <xf numFmtId="0" fontId="4" fillId="0" borderId="10" xfId="0" applyFont="1" applyBorder="1" applyAlignment="1" applyProtection="1"/>
    <xf numFmtId="0" fontId="0" fillId="0" borderId="11" xfId="0" applyBorder="1" applyAlignment="1" applyProtection="1"/>
    <xf numFmtId="0" fontId="4" fillId="0" borderId="12" xfId="0" applyFont="1" applyBorder="1" applyAlignment="1" applyProtection="1"/>
    <xf numFmtId="0" fontId="0" fillId="0" borderId="13" xfId="0" applyBorder="1" applyAlignment="1" applyProtection="1"/>
    <xf numFmtId="2" fontId="15" fillId="0" borderId="0" xfId="0" applyNumberFormat="1" applyFont="1" applyFill="1" applyBorder="1" applyAlignment="1" applyProtection="1">
      <alignment horizontal="center" vertical="center"/>
    </xf>
    <xf numFmtId="2" fontId="24"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vertical="center" wrapText="1"/>
    </xf>
    <xf numFmtId="165" fontId="15" fillId="2" borderId="14" xfId="0" applyNumberFormat="1" applyFont="1" applyFill="1" applyBorder="1" applyAlignment="1" applyProtection="1">
      <alignment horizontal="center" vertical="center"/>
      <protection locked="0"/>
    </xf>
    <xf numFmtId="165" fontId="15" fillId="2" borderId="15" xfId="0" applyNumberFormat="1" applyFont="1" applyFill="1" applyBorder="1" applyAlignment="1" applyProtection="1">
      <alignment horizontal="center" vertical="center"/>
      <protection locked="0"/>
    </xf>
    <xf numFmtId="165" fontId="24" fillId="0" borderId="14" xfId="0" applyNumberFormat="1" applyFont="1" applyBorder="1" applyAlignment="1" applyProtection="1">
      <alignment horizontal="center" vertical="center"/>
      <protection locked="0"/>
    </xf>
    <xf numFmtId="165" fontId="15" fillId="0" borderId="16" xfId="0" applyNumberFormat="1" applyFont="1" applyBorder="1" applyAlignment="1" applyProtection="1">
      <alignment horizontal="center" vertical="center"/>
      <protection locked="0"/>
    </xf>
    <xf numFmtId="165" fontId="15" fillId="2" borderId="16" xfId="0" applyNumberFormat="1" applyFont="1" applyFill="1" applyBorder="1" applyAlignment="1" applyProtection="1">
      <alignment horizontal="center" vertical="center"/>
      <protection locked="0"/>
    </xf>
    <xf numFmtId="165" fontId="15" fillId="2" borderId="12" xfId="0" applyNumberFormat="1" applyFont="1" applyFill="1" applyBorder="1" applyAlignment="1" applyProtection="1">
      <alignment horizontal="center" vertical="center"/>
      <protection locked="0"/>
    </xf>
    <xf numFmtId="165" fontId="24" fillId="0" borderId="16" xfId="0" applyNumberFormat="1" applyFont="1" applyBorder="1" applyAlignment="1" applyProtection="1">
      <alignment horizontal="center" vertical="center"/>
      <protection locked="0"/>
    </xf>
    <xf numFmtId="165" fontId="15" fillId="0" borderId="8" xfId="0" applyNumberFormat="1" applyFont="1" applyBorder="1" applyAlignment="1" applyProtection="1">
      <alignment horizontal="center" vertical="center"/>
      <protection locked="0"/>
    </xf>
    <xf numFmtId="165" fontId="15" fillId="2" borderId="8" xfId="0" applyNumberFormat="1" applyFont="1" applyFill="1" applyBorder="1" applyAlignment="1" applyProtection="1">
      <alignment horizontal="center" vertical="center"/>
      <protection locked="0"/>
    </xf>
    <xf numFmtId="165" fontId="15" fillId="2" borderId="7" xfId="0" applyNumberFormat="1" applyFont="1" applyFill="1" applyBorder="1" applyAlignment="1" applyProtection="1">
      <alignment horizontal="center" vertical="center"/>
      <protection locked="0"/>
    </xf>
    <xf numFmtId="165" fontId="24" fillId="0" borderId="8"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center"/>
    </xf>
    <xf numFmtId="0" fontId="23" fillId="0" borderId="0" xfId="0" applyFont="1" applyFill="1" applyBorder="1" applyAlignment="1" applyProtection="1">
      <alignment horizontal="center" wrapText="1"/>
    </xf>
    <xf numFmtId="0" fontId="49" fillId="0" borderId="0" xfId="0" applyFont="1" applyFill="1" applyBorder="1" applyAlignment="1" applyProtection="1">
      <alignment horizontal="center"/>
    </xf>
    <xf numFmtId="0" fontId="22" fillId="0" borderId="0" xfId="0" applyFont="1" applyProtection="1"/>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4" fillId="0" borderId="9" xfId="0" applyFont="1" applyBorder="1" applyAlignment="1">
      <alignment wrapText="1"/>
    </xf>
    <xf numFmtId="0" fontId="22" fillId="0" borderId="9" xfId="0" applyFont="1" applyBorder="1" applyAlignment="1">
      <alignment wrapText="1"/>
    </xf>
    <xf numFmtId="0" fontId="0" fillId="0" borderId="0" xfId="0" applyFill="1" applyBorder="1" applyAlignment="1">
      <alignment wrapText="1"/>
    </xf>
    <xf numFmtId="49" fontId="0" fillId="0" borderId="9" xfId="0" applyNumberFormat="1" applyBorder="1" applyAlignment="1">
      <alignment wrapText="1"/>
    </xf>
    <xf numFmtId="0" fontId="0" fillId="0" borderId="9" xfId="0" applyBorder="1"/>
    <xf numFmtId="49" fontId="0" fillId="0" borderId="0" xfId="0" applyNumberFormat="1"/>
    <xf numFmtId="1" fontId="0" fillId="0" borderId="9" xfId="0" applyNumberFormat="1" applyBorder="1" applyAlignment="1">
      <alignment wrapText="1"/>
    </xf>
    <xf numFmtId="3" fontId="0" fillId="0" borderId="9" xfId="0" applyNumberFormat="1" applyBorder="1" applyAlignment="1">
      <alignment wrapText="1"/>
    </xf>
    <xf numFmtId="168" fontId="0" fillId="0" borderId="9" xfId="1" applyNumberFormat="1" applyFont="1" applyBorder="1" applyAlignment="1">
      <alignment wrapText="1"/>
    </xf>
    <xf numFmtId="10" fontId="4" fillId="0" borderId="9" xfId="0" applyNumberFormat="1" applyFont="1" applyBorder="1" applyAlignment="1">
      <alignment wrapText="1"/>
    </xf>
    <xf numFmtId="2" fontId="0" fillId="0" borderId="9" xfId="0" applyNumberFormat="1" applyBorder="1" applyAlignment="1">
      <alignment wrapText="1"/>
    </xf>
    <xf numFmtId="9" fontId="0" fillId="0" borderId="9" xfId="0" applyNumberFormat="1" applyBorder="1" applyAlignment="1">
      <alignment wrapText="1"/>
    </xf>
    <xf numFmtId="4" fontId="0" fillId="0" borderId="9" xfId="0" applyNumberFormat="1" applyBorder="1" applyAlignment="1">
      <alignment wrapText="1"/>
    </xf>
    <xf numFmtId="4" fontId="0" fillId="0" borderId="0" xfId="0" applyNumberFormat="1"/>
    <xf numFmtId="0" fontId="8" fillId="2" borderId="0" xfId="0" applyFont="1" applyFill="1" applyAlignment="1" applyProtection="1">
      <alignment vertical="center" wrapText="1"/>
    </xf>
    <xf numFmtId="0" fontId="19" fillId="2" borderId="0" xfId="0" applyFont="1" applyFill="1" applyAlignment="1" applyProtection="1"/>
    <xf numFmtId="0" fontId="56" fillId="2" borderId="0" xfId="0" applyFont="1" applyFill="1" applyAlignment="1" applyProtection="1">
      <alignment horizontal="left"/>
    </xf>
    <xf numFmtId="0" fontId="57" fillId="2" borderId="0" xfId="0" applyFont="1" applyFill="1" applyAlignment="1" applyProtection="1">
      <alignment vertical="center"/>
    </xf>
    <xf numFmtId="0" fontId="59" fillId="0" borderId="0" xfId="0" applyNumberFormat="1" applyFont="1" applyAlignment="1" applyProtection="1">
      <alignment horizontal="left" vertical="center" wrapText="1"/>
    </xf>
    <xf numFmtId="0" fontId="6" fillId="0" borderId="0" xfId="0" applyNumberFormat="1" applyFont="1" applyAlignment="1" applyProtection="1">
      <alignment horizontal="left" vertical="center" wrapText="1"/>
    </xf>
    <xf numFmtId="0" fontId="60" fillId="2" borderId="0" xfId="0" applyFont="1" applyFill="1" applyAlignment="1" applyProtection="1">
      <alignment vertical="center" wrapText="1"/>
    </xf>
    <xf numFmtId="0" fontId="61" fillId="0" borderId="0" xfId="0" applyFont="1" applyBorder="1" applyProtection="1"/>
    <xf numFmtId="0" fontId="31" fillId="2" borderId="0" xfId="0" applyFont="1" applyFill="1" applyBorder="1" applyAlignment="1" applyProtection="1">
      <alignment horizontal="left" vertical="center"/>
    </xf>
    <xf numFmtId="3" fontId="17" fillId="2" borderId="0" xfId="1" applyNumberFormat="1" applyFont="1" applyFill="1" applyBorder="1" applyAlignment="1" applyProtection="1">
      <alignment horizontal="right"/>
    </xf>
    <xf numFmtId="165" fontId="15" fillId="0" borderId="0" xfId="0" applyNumberFormat="1" applyFont="1" applyBorder="1" applyAlignment="1" applyProtection="1">
      <alignment horizontal="center" vertical="center"/>
      <protection locked="0"/>
    </xf>
    <xf numFmtId="165" fontId="15" fillId="2" borderId="0" xfId="0" applyNumberFormat="1" applyFont="1" applyFill="1" applyBorder="1" applyAlignment="1" applyProtection="1">
      <alignment horizontal="center" vertical="center"/>
      <protection locked="0"/>
    </xf>
    <xf numFmtId="165" fontId="24" fillId="0" borderId="0" xfId="0" applyNumberFormat="1" applyFont="1" applyBorder="1" applyAlignment="1" applyProtection="1">
      <alignment horizontal="center" vertical="center"/>
      <protection locked="0"/>
    </xf>
    <xf numFmtId="49" fontId="0" fillId="0" borderId="9" xfId="0" applyNumberFormat="1" applyBorder="1"/>
    <xf numFmtId="3" fontId="0" fillId="0" borderId="0" xfId="0" applyNumberFormat="1"/>
    <xf numFmtId="2" fontId="0" fillId="0" borderId="0" xfId="0" applyNumberFormat="1"/>
    <xf numFmtId="0" fontId="0" fillId="0" borderId="0" xfId="0" applyAlignment="1">
      <alignment horizontal="right"/>
    </xf>
    <xf numFmtId="3" fontId="62" fillId="0" borderId="17" xfId="1" applyNumberFormat="1" applyFont="1" applyFill="1" applyBorder="1" applyProtection="1"/>
    <xf numFmtId="37" fontId="0" fillId="0" borderId="0" xfId="0" applyNumberFormat="1"/>
    <xf numFmtId="168" fontId="0" fillId="0" borderId="0" xfId="1" applyNumberFormat="1" applyFont="1"/>
    <xf numFmtId="10" fontId="0" fillId="0" borderId="0" xfId="8" applyNumberFormat="1" applyFont="1"/>
    <xf numFmtId="0" fontId="22" fillId="0" borderId="18" xfId="7" applyFont="1" applyBorder="1" applyAlignment="1">
      <alignment wrapText="1"/>
    </xf>
    <xf numFmtId="0" fontId="0" fillId="0" borderId="0" xfId="0" applyFill="1" applyBorder="1"/>
    <xf numFmtId="0" fontId="1" fillId="0" borderId="0" xfId="6" applyFont="1" applyFill="1" applyBorder="1" applyAlignment="1" applyProtection="1">
      <alignment vertical="center" wrapText="1"/>
    </xf>
    <xf numFmtId="0" fontId="1" fillId="0" borderId="0" xfId="6" applyFont="1" applyFill="1" applyAlignment="1" applyProtection="1">
      <alignment wrapText="1"/>
    </xf>
    <xf numFmtId="2" fontId="1" fillId="0" borderId="0" xfId="6" applyNumberFormat="1" applyFont="1" applyFill="1" applyAlignment="1" applyProtection="1">
      <alignment wrapText="1"/>
    </xf>
    <xf numFmtId="43" fontId="0" fillId="0" borderId="0" xfId="1" applyNumberFormat="1" applyFont="1"/>
    <xf numFmtId="49" fontId="1" fillId="0" borderId="0" xfId="6" applyNumberFormat="1" applyFont="1" applyFill="1" applyAlignment="1" applyProtection="1">
      <alignment wrapText="1"/>
    </xf>
    <xf numFmtId="49" fontId="1" fillId="0" borderId="0" xfId="6" applyNumberFormat="1" applyFont="1" applyFill="1" applyBorder="1" applyAlignment="1" applyProtection="1">
      <alignment wrapText="1"/>
    </xf>
    <xf numFmtId="0" fontId="1" fillId="0" borderId="0" xfId="6" applyFont="1" applyFill="1" applyBorder="1" applyAlignment="1" applyProtection="1">
      <alignment wrapText="1"/>
    </xf>
    <xf numFmtId="3" fontId="1" fillId="0" borderId="9" xfId="0" applyNumberFormat="1" applyFont="1" applyBorder="1" applyAlignment="1">
      <alignment wrapText="1"/>
    </xf>
    <xf numFmtId="0" fontId="0" fillId="0" borderId="19" xfId="0" applyBorder="1" applyAlignment="1">
      <alignment wrapText="1"/>
    </xf>
    <xf numFmtId="0" fontId="0" fillId="0" borderId="20" xfId="0" applyBorder="1" applyAlignment="1">
      <alignment wrapText="1"/>
    </xf>
    <xf numFmtId="0" fontId="0" fillId="3" borderId="0" xfId="0" applyFill="1"/>
    <xf numFmtId="0" fontId="6" fillId="3" borderId="0" xfId="0" applyFont="1" applyFill="1" applyBorder="1" applyProtection="1"/>
    <xf numFmtId="0" fontId="53" fillId="0" borderId="0" xfId="0" applyFont="1" applyFill="1" applyBorder="1" applyAlignment="1" applyProtection="1">
      <alignment horizontal="center"/>
    </xf>
    <xf numFmtId="0" fontId="8" fillId="2" borderId="1" xfId="0" applyFont="1" applyFill="1" applyBorder="1" applyAlignment="1" applyProtection="1">
      <alignment horizontal="left" vertical="center"/>
    </xf>
    <xf numFmtId="0" fontId="51" fillId="2" borderId="6" xfId="0" applyFont="1" applyFill="1" applyBorder="1" applyAlignment="1" applyProtection="1">
      <alignment horizontal="left" vertical="center"/>
    </xf>
    <xf numFmtId="0" fontId="51" fillId="2" borderId="21"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0" fillId="0" borderId="0" xfId="0" applyFill="1" applyProtection="1"/>
    <xf numFmtId="0" fontId="0" fillId="0" borderId="0" xfId="0" applyFill="1"/>
    <xf numFmtId="0" fontId="6" fillId="0" borderId="0" xfId="0" applyFont="1" applyFill="1" applyBorder="1" applyProtection="1"/>
    <xf numFmtId="0" fontId="4" fillId="0" borderId="6" xfId="0" applyFont="1" applyBorder="1" applyAlignment="1" applyProtection="1">
      <alignment horizontal="left"/>
    </xf>
    <xf numFmtId="3" fontId="0" fillId="0" borderId="0" xfId="0" applyNumberFormat="1" applyBorder="1" applyAlignment="1" applyProtection="1">
      <alignment horizontal="center"/>
      <protection locked="0"/>
    </xf>
    <xf numFmtId="0" fontId="26" fillId="0" borderId="0" xfId="0" applyFont="1" applyBorder="1" applyAlignment="1" applyProtection="1">
      <alignment horizontal="left"/>
    </xf>
    <xf numFmtId="0" fontId="2" fillId="0" borderId="0" xfId="5" applyFont="1" applyAlignment="1" applyProtection="1">
      <alignment horizontal="center" wrapText="1"/>
    </xf>
    <xf numFmtId="0" fontId="6" fillId="0" borderId="0" xfId="5" applyFont="1" applyProtection="1"/>
    <xf numFmtId="0" fontId="27" fillId="0" borderId="0" xfId="5" applyFont="1" applyProtection="1"/>
    <xf numFmtId="0" fontId="68" fillId="5" borderId="7" xfId="0" applyFont="1" applyFill="1" applyBorder="1" applyAlignment="1">
      <alignment wrapText="1"/>
    </xf>
    <xf numFmtId="0" fontId="68" fillId="5" borderId="21" xfId="0" applyFont="1" applyFill="1" applyBorder="1" applyAlignment="1">
      <alignment wrapText="1"/>
    </xf>
    <xf numFmtId="0" fontId="68" fillId="0" borderId="12" xfId="0" applyFont="1" applyBorder="1" applyAlignment="1"/>
    <xf numFmtId="0" fontId="68" fillId="0" borderId="22" xfId="0" applyFont="1" applyBorder="1" applyAlignment="1"/>
    <xf numFmtId="0" fontId="68" fillId="0" borderId="15" xfId="0" applyFont="1" applyBorder="1" applyAlignment="1"/>
    <xf numFmtId="0" fontId="68" fillId="0" borderId="7" xfId="0" applyFont="1" applyBorder="1"/>
    <xf numFmtId="0" fontId="68" fillId="0" borderId="6" xfId="0" applyFont="1" applyBorder="1"/>
    <xf numFmtId="0" fontId="8" fillId="2" borderId="0" xfId="0" applyFont="1" applyFill="1" applyBorder="1" applyAlignment="1" applyProtection="1">
      <alignment horizontal="left" vertical="top" wrapText="1"/>
    </xf>
    <xf numFmtId="0" fontId="0" fillId="0" borderId="0" xfId="0" applyAlignment="1" applyProtection="1">
      <alignment vertical="center"/>
    </xf>
    <xf numFmtId="0" fontId="0" fillId="0" borderId="0" xfId="0" applyAlignment="1">
      <alignment vertical="center"/>
    </xf>
    <xf numFmtId="0" fontId="6" fillId="0" borderId="0" xfId="0" applyFont="1" applyBorder="1" applyAlignment="1" applyProtection="1">
      <alignment vertical="center"/>
    </xf>
    <xf numFmtId="0" fontId="13"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48" fillId="0" borderId="0" xfId="0" applyFont="1" applyAlignment="1" applyProtection="1">
      <alignment horizontal="center" vertical="center"/>
    </xf>
    <xf numFmtId="0" fontId="48" fillId="0" borderId="0" xfId="0" applyFont="1" applyAlignment="1">
      <alignment horizontal="center" vertical="center"/>
    </xf>
    <xf numFmtId="0" fontId="12" fillId="0" borderId="0" xfId="0" applyFont="1" applyBorder="1" applyAlignment="1" applyProtection="1">
      <alignment horizontal="center" vertical="center"/>
    </xf>
    <xf numFmtId="0" fontId="8" fillId="2" borderId="0" xfId="0" applyFont="1" applyFill="1" applyBorder="1" applyAlignment="1" applyProtection="1">
      <alignment horizontal="left" vertical="center" wrapText="1"/>
    </xf>
    <xf numFmtId="0" fontId="7" fillId="2" borderId="6"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2" fillId="2" borderId="0" xfId="0" applyFont="1" applyFill="1" applyBorder="1" applyAlignment="1" applyProtection="1">
      <alignment vertical="center" wrapText="1"/>
    </xf>
    <xf numFmtId="0" fontId="8" fillId="0" borderId="7" xfId="0" applyFont="1" applyFill="1" applyBorder="1" applyAlignment="1" applyProtection="1">
      <alignment horizontal="left" vertical="center"/>
    </xf>
    <xf numFmtId="0" fontId="51" fillId="0" borderId="6" xfId="0" applyFont="1" applyFill="1" applyBorder="1" applyAlignment="1" applyProtection="1">
      <alignment horizontal="left" vertical="center"/>
    </xf>
    <xf numFmtId="0" fontId="51" fillId="0" borderId="21" xfId="0" applyFont="1" applyFill="1" applyBorder="1" applyAlignment="1" applyProtection="1">
      <alignment horizontal="left" vertical="center"/>
    </xf>
    <xf numFmtId="0" fontId="22" fillId="0" borderId="0" xfId="0" applyFont="1" applyFill="1" applyProtection="1"/>
    <xf numFmtId="2" fontId="19" fillId="2" borderId="7" xfId="0" applyNumberFormat="1" applyFont="1" applyFill="1" applyBorder="1" applyAlignment="1" applyProtection="1">
      <alignment horizontal="center" vertical="center" wrapText="1"/>
    </xf>
    <xf numFmtId="2" fontId="19" fillId="2" borderId="2" xfId="0" applyNumberFormat="1" applyFont="1" applyFill="1" applyBorder="1" applyAlignment="1" applyProtection="1">
      <alignment horizontal="center" vertical="center" wrapText="1"/>
    </xf>
    <xf numFmtId="0" fontId="44" fillId="0" borderId="0" xfId="5" applyFont="1" applyAlignment="1" applyProtection="1">
      <alignment horizontal="center" wrapText="1"/>
    </xf>
    <xf numFmtId="0" fontId="8" fillId="2" borderId="0" xfId="0" applyFont="1" applyFill="1" applyBorder="1" applyAlignment="1" applyProtection="1">
      <alignment horizontal="left" vertical="center" wrapText="1"/>
    </xf>
    <xf numFmtId="0" fontId="8" fillId="2" borderId="0" xfId="0" applyNumberFormat="1" applyFont="1" applyFill="1" applyAlignment="1" applyProtection="1">
      <alignment horizontal="left" vertical="center" wrapText="1"/>
    </xf>
    <xf numFmtId="0" fontId="18" fillId="2" borderId="0" xfId="0" applyNumberFormat="1" applyFont="1" applyFill="1" applyAlignment="1" applyProtection="1">
      <alignment horizontal="left" vertical="center" wrapText="1"/>
    </xf>
    <xf numFmtId="0" fontId="83" fillId="0" borderId="0" xfId="0" applyFont="1" applyProtection="1"/>
    <xf numFmtId="0" fontId="83" fillId="0" borderId="0" xfId="0" applyFont="1"/>
    <xf numFmtId="0" fontId="77" fillId="0" borderId="0" xfId="0" applyFont="1" applyBorder="1" applyProtection="1"/>
    <xf numFmtId="0" fontId="73" fillId="2" borderId="0" xfId="0" applyFont="1" applyFill="1" applyBorder="1" applyAlignment="1" applyProtection="1">
      <alignment horizontal="center" vertical="center" wrapText="1"/>
    </xf>
    <xf numFmtId="167" fontId="68" fillId="0" borderId="16" xfId="0" applyNumberFormat="1" applyFont="1" applyBorder="1" applyAlignment="1" applyProtection="1">
      <alignment horizontal="right" wrapText="1"/>
      <protection locked="0"/>
    </xf>
    <xf numFmtId="3" fontId="7" fillId="2" borderId="1" xfId="0" applyNumberFormat="1" applyFont="1" applyFill="1" applyBorder="1" applyAlignment="1" applyProtection="1">
      <alignment horizontal="right" vertical="center"/>
      <protection locked="0"/>
    </xf>
    <xf numFmtId="3" fontId="7" fillId="2" borderId="3" xfId="0" applyNumberFormat="1" applyFont="1" applyFill="1" applyBorder="1" applyAlignment="1" applyProtection="1">
      <alignment horizontal="right" vertical="center"/>
      <protection locked="0"/>
    </xf>
    <xf numFmtId="3" fontId="7" fillId="2" borderId="4" xfId="0" applyNumberFormat="1" applyFont="1" applyFill="1" applyBorder="1" applyAlignment="1" applyProtection="1">
      <alignment horizontal="right" vertical="center"/>
      <protection locked="0"/>
    </xf>
    <xf numFmtId="3" fontId="0" fillId="0" borderId="22" xfId="0" applyNumberFormat="1" applyBorder="1" applyAlignment="1" applyProtection="1">
      <alignment horizontal="center"/>
      <protection locked="0"/>
    </xf>
    <xf numFmtId="3" fontId="0" fillId="0" borderId="61" xfId="0" applyNumberFormat="1" applyBorder="1" applyAlignment="1" applyProtection="1">
      <alignment horizontal="center"/>
      <protection locked="0"/>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68" fillId="0" borderId="23" xfId="0" applyFont="1" applyBorder="1" applyAlignment="1">
      <alignment horizontal="left"/>
    </xf>
    <xf numFmtId="0" fontId="68" fillId="0" borderId="9" xfId="0" applyFont="1" applyBorder="1" applyAlignment="1">
      <alignment horizontal="left"/>
    </xf>
    <xf numFmtId="0" fontId="68" fillId="0" borderId="24" xfId="0" applyFont="1" applyBorder="1" applyAlignment="1">
      <alignment horizontal="left"/>
    </xf>
    <xf numFmtId="167" fontId="68" fillId="0" borderId="25" xfId="0" applyNumberFormat="1" applyFont="1" applyBorder="1" applyAlignment="1">
      <alignment horizontal="right"/>
    </xf>
    <xf numFmtId="167" fontId="68" fillId="0" borderId="24" xfId="0" applyNumberFormat="1" applyFont="1" applyBorder="1" applyAlignment="1">
      <alignment horizontal="right"/>
    </xf>
    <xf numFmtId="0" fontId="68" fillId="0" borderId="26" xfId="0" applyFont="1" applyBorder="1" applyAlignment="1">
      <alignment horizontal="left"/>
    </xf>
    <xf numFmtId="0" fontId="68" fillId="0" borderId="19" xfId="0" applyFont="1" applyBorder="1" applyAlignment="1">
      <alignment horizontal="left"/>
    </xf>
    <xf numFmtId="0" fontId="68" fillId="0" borderId="27" xfId="0" applyFont="1" applyBorder="1" applyAlignment="1">
      <alignment horizontal="left"/>
    </xf>
    <xf numFmtId="167" fontId="68" fillId="0" borderId="28" xfId="0" applyNumberFormat="1" applyFont="1" applyBorder="1" applyAlignment="1">
      <alignment horizontal="right"/>
    </xf>
    <xf numFmtId="167" fontId="68" fillId="0" borderId="27" xfId="0" applyNumberFormat="1" applyFont="1" applyBorder="1" applyAlignment="1">
      <alignment horizontal="right"/>
    </xf>
    <xf numFmtId="0" fontId="7" fillId="2" borderId="29"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30" xfId="0" applyFont="1" applyFill="1" applyBorder="1" applyAlignment="1" applyProtection="1">
      <alignment horizontal="left" vertical="center" wrapText="1"/>
    </xf>
    <xf numFmtId="0" fontId="27" fillId="0" borderId="0" xfId="5" applyFont="1" applyAlignment="1" applyProtection="1">
      <alignment horizontal="left" vertical="top" wrapText="1"/>
    </xf>
    <xf numFmtId="0" fontId="44" fillId="0" borderId="0" xfId="5" applyFont="1" applyAlignment="1" applyProtection="1">
      <alignment horizontal="center" wrapText="1"/>
    </xf>
    <xf numFmtId="0" fontId="26" fillId="4" borderId="1" xfId="5" applyFont="1" applyFill="1" applyBorder="1" applyAlignment="1" applyProtection="1">
      <alignment horizontal="center" vertical="center" wrapText="1"/>
    </xf>
    <xf numFmtId="0" fontId="26" fillId="4" borderId="3" xfId="5" applyFont="1" applyFill="1" applyBorder="1" applyAlignment="1" applyProtection="1">
      <alignment horizontal="center" vertical="center" wrapText="1"/>
    </xf>
    <xf numFmtId="0" fontId="26" fillId="4" borderId="4" xfId="5" applyFont="1" applyFill="1" applyBorder="1" applyAlignment="1" applyProtection="1">
      <alignment horizontal="center" vertical="center" wrapText="1"/>
    </xf>
    <xf numFmtId="0" fontId="8" fillId="2" borderId="2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30" xfId="0" applyFont="1" applyFill="1" applyBorder="1" applyAlignment="1" applyProtection="1">
      <alignment horizontal="left" vertical="center" wrapText="1"/>
    </xf>
    <xf numFmtId="0" fontId="7" fillId="2" borderId="7"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21" xfId="0" applyFont="1" applyFill="1" applyBorder="1" applyAlignment="1" applyProtection="1">
      <alignment horizontal="left" vertical="top" wrapText="1"/>
    </xf>
    <xf numFmtId="1" fontId="16" fillId="2" borderId="38" xfId="1" applyNumberFormat="1" applyFont="1" applyFill="1" applyBorder="1" applyAlignment="1" applyProtection="1">
      <alignment horizontal="right"/>
      <protection locked="0"/>
    </xf>
    <xf numFmtId="1" fontId="16" fillId="2" borderId="39" xfId="1" applyNumberFormat="1" applyFont="1" applyFill="1" applyBorder="1" applyAlignment="1" applyProtection="1">
      <alignment horizontal="right"/>
      <protection locked="0"/>
    </xf>
    <xf numFmtId="49" fontId="15" fillId="2" borderId="5" xfId="0" applyNumberFormat="1" applyFont="1" applyFill="1" applyBorder="1" applyAlignment="1" applyProtection="1">
      <alignment horizontal="left"/>
      <protection locked="0"/>
    </xf>
    <xf numFmtId="49" fontId="15" fillId="2" borderId="13" xfId="0" applyNumberFormat="1" applyFont="1" applyFill="1" applyBorder="1" applyAlignment="1" applyProtection="1">
      <alignment horizontal="left"/>
      <protection locked="0"/>
    </xf>
    <xf numFmtId="0" fontId="31" fillId="2" borderId="40" xfId="0" applyFont="1" applyFill="1" applyBorder="1" applyAlignment="1" applyProtection="1">
      <alignment horizontal="left" vertical="center" wrapText="1"/>
    </xf>
    <xf numFmtId="0" fontId="31" fillId="2" borderId="41" xfId="0" applyFont="1" applyFill="1" applyBorder="1" applyAlignment="1" applyProtection="1">
      <alignment horizontal="left" vertical="center" wrapText="1"/>
    </xf>
    <xf numFmtId="0" fontId="31" fillId="2" borderId="42" xfId="0" applyFont="1" applyFill="1" applyBorder="1" applyAlignment="1" applyProtection="1">
      <alignment horizontal="left" vertical="center" wrapText="1"/>
    </xf>
    <xf numFmtId="1" fontId="16" fillId="2" borderId="43" xfId="1" applyNumberFormat="1" applyFont="1" applyFill="1" applyBorder="1" applyAlignment="1" applyProtection="1">
      <alignment horizontal="right"/>
      <protection locked="0"/>
    </xf>
    <xf numFmtId="1" fontId="16" fillId="2" borderId="44" xfId="1" applyNumberFormat="1" applyFont="1" applyFill="1" applyBorder="1" applyAlignment="1" applyProtection="1">
      <alignment horizontal="right"/>
      <protection locked="0"/>
    </xf>
    <xf numFmtId="3" fontId="17" fillId="2" borderId="38" xfId="1" applyNumberFormat="1" applyFont="1" applyFill="1" applyBorder="1" applyAlignment="1" applyProtection="1">
      <alignment horizontal="right"/>
    </xf>
    <xf numFmtId="3" fontId="17" fillId="2" borderId="45" xfId="1" applyNumberFormat="1" applyFont="1" applyFill="1" applyBorder="1" applyAlignment="1" applyProtection="1">
      <alignment horizontal="right"/>
    </xf>
    <xf numFmtId="0" fontId="68" fillId="0" borderId="13" xfId="0" applyFont="1" applyBorder="1" applyAlignment="1">
      <alignment horizontal="left" wrapText="1"/>
    </xf>
    <xf numFmtId="0" fontId="68" fillId="0" borderId="49" xfId="0" applyFont="1" applyBorder="1" applyAlignment="1">
      <alignment horizontal="left" wrapText="1"/>
    </xf>
    <xf numFmtId="0" fontId="68" fillId="0" borderId="50" xfId="0" applyFont="1" applyBorder="1" applyAlignment="1"/>
    <xf numFmtId="0" fontId="68" fillId="0" borderId="51" xfId="0" applyFont="1" applyBorder="1" applyAlignment="1"/>
    <xf numFmtId="0" fontId="69" fillId="0" borderId="1" xfId="0" applyFont="1" applyBorder="1" applyAlignment="1">
      <alignment horizontal="left" wrapText="1"/>
    </xf>
    <xf numFmtId="0" fontId="69" fillId="0" borderId="3" xfId="0" applyFont="1" applyBorder="1" applyAlignment="1">
      <alignment horizontal="left" wrapText="1"/>
    </xf>
    <xf numFmtId="0" fontId="69" fillId="0" borderId="4" xfId="0" applyFont="1" applyBorder="1" applyAlignment="1">
      <alignment horizontal="left" wrapText="1"/>
    </xf>
    <xf numFmtId="0" fontId="69" fillId="5" borderId="1" xfId="0" applyFont="1" applyFill="1" applyBorder="1" applyAlignment="1">
      <alignment horizontal="center" wrapText="1"/>
    </xf>
    <xf numFmtId="0" fontId="68" fillId="5" borderId="3" xfId="0" applyFont="1" applyFill="1" applyBorder="1" applyAlignment="1">
      <alignment horizontal="center" wrapText="1"/>
    </xf>
    <xf numFmtId="0" fontId="68" fillId="5" borderId="4" xfId="0" applyFont="1" applyFill="1" applyBorder="1" applyAlignment="1">
      <alignment horizontal="center" wrapText="1"/>
    </xf>
    <xf numFmtId="11" fontId="6" fillId="0" borderId="35" xfId="0" applyNumberFormat="1" applyFont="1" applyBorder="1" applyAlignment="1" applyProtection="1">
      <alignment horizontal="left" vertical="top" wrapText="1"/>
    </xf>
    <xf numFmtId="11" fontId="6" fillId="0" borderId="36" xfId="0" applyNumberFormat="1" applyFont="1" applyBorder="1" applyAlignment="1" applyProtection="1">
      <alignment horizontal="left" vertical="top" wrapText="1"/>
    </xf>
    <xf numFmtId="11" fontId="6" fillId="0" borderId="37" xfId="0" applyNumberFormat="1" applyFont="1" applyBorder="1" applyAlignment="1" applyProtection="1">
      <alignment horizontal="left" vertical="top" wrapText="1"/>
    </xf>
    <xf numFmtId="11" fontId="6" fillId="0" borderId="29" xfId="0" applyNumberFormat="1" applyFont="1" applyBorder="1" applyAlignment="1" applyProtection="1">
      <alignment horizontal="left" vertical="top" wrapText="1"/>
    </xf>
    <xf numFmtId="11" fontId="6" fillId="0" borderId="0" xfId="0" applyNumberFormat="1" applyFont="1" applyBorder="1" applyAlignment="1" applyProtection="1">
      <alignment horizontal="left" vertical="top" wrapText="1"/>
    </xf>
    <xf numFmtId="11" fontId="6" fillId="0" borderId="30" xfId="0" applyNumberFormat="1" applyFont="1" applyBorder="1" applyAlignment="1" applyProtection="1">
      <alignment horizontal="left" vertical="top" wrapText="1"/>
    </xf>
    <xf numFmtId="11" fontId="6" fillId="0" borderId="7" xfId="0" applyNumberFormat="1" applyFont="1" applyBorder="1" applyAlignment="1" applyProtection="1">
      <alignment horizontal="left" vertical="top" wrapText="1"/>
    </xf>
    <xf numFmtId="11" fontId="6" fillId="0" borderId="6" xfId="0" applyNumberFormat="1" applyFont="1" applyBorder="1" applyAlignment="1" applyProtection="1">
      <alignment horizontal="left" vertical="top" wrapText="1"/>
    </xf>
    <xf numFmtId="11" fontId="6" fillId="0" borderId="21" xfId="0" applyNumberFormat="1" applyFont="1" applyBorder="1" applyAlignment="1" applyProtection="1">
      <alignment horizontal="left" vertical="top" wrapText="1"/>
    </xf>
    <xf numFmtId="0" fontId="6" fillId="0" borderId="35" xfId="0" applyFont="1" applyBorder="1" applyAlignment="1" applyProtection="1">
      <alignment horizontal="left" vertical="top" wrapText="1"/>
    </xf>
    <xf numFmtId="0" fontId="6" fillId="0" borderId="36" xfId="0" applyFont="1" applyBorder="1" applyAlignment="1" applyProtection="1">
      <alignment horizontal="left" vertical="top" wrapText="1"/>
    </xf>
    <xf numFmtId="0" fontId="6" fillId="0" borderId="37" xfId="0" applyFont="1" applyBorder="1" applyAlignment="1" applyProtection="1">
      <alignment horizontal="left" vertical="top" wrapText="1"/>
    </xf>
    <xf numFmtId="0" fontId="6" fillId="0" borderId="29"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30"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8" fillId="0" borderId="1" xfId="0" applyFont="1" applyBorder="1" applyAlignment="1" applyProtection="1">
      <alignment horizontal="right"/>
    </xf>
    <xf numFmtId="0" fontId="8" fillId="0" borderId="3" xfId="0" applyFont="1" applyBorder="1" applyAlignment="1" applyProtection="1">
      <alignment horizontal="right"/>
    </xf>
    <xf numFmtId="0" fontId="11" fillId="0" borderId="0" xfId="0" applyFont="1" applyAlignment="1" applyProtection="1">
      <alignment horizontal="center" vertical="center"/>
    </xf>
    <xf numFmtId="167" fontId="68" fillId="0" borderId="46" xfId="0" applyNumberFormat="1" applyFont="1" applyBorder="1" applyAlignment="1">
      <alignment horizontal="right"/>
    </xf>
    <xf numFmtId="167" fontId="68" fillId="0" borderId="47" xfId="0" applyNumberFormat="1" applyFont="1" applyBorder="1" applyAlignment="1">
      <alignment horizontal="right"/>
    </xf>
    <xf numFmtId="0" fontId="69" fillId="0" borderId="1" xfId="0" applyFont="1" applyBorder="1"/>
    <xf numFmtId="0" fontId="69" fillId="0" borderId="3" xfId="0" applyFont="1" applyBorder="1"/>
    <xf numFmtId="167" fontId="69" fillId="0" borderId="1" xfId="0" applyNumberFormat="1" applyFont="1" applyBorder="1" applyAlignment="1">
      <alignment horizontal="right"/>
    </xf>
    <xf numFmtId="167" fontId="69" fillId="0" borderId="4" xfId="0" applyNumberFormat="1" applyFont="1" applyBorder="1" applyAlignment="1">
      <alignment horizontal="right"/>
    </xf>
    <xf numFmtId="0" fontId="68" fillId="0" borderId="48" xfId="0" applyFont="1" applyBorder="1" applyAlignment="1">
      <alignment horizontal="left"/>
    </xf>
    <xf numFmtId="0" fontId="68" fillId="0" borderId="20" xfId="0" applyFont="1" applyBorder="1" applyAlignment="1">
      <alignment horizontal="left"/>
    </xf>
    <xf numFmtId="0" fontId="68" fillId="0" borderId="47" xfId="0" applyFont="1" applyBorder="1" applyAlignment="1">
      <alignment horizontal="left"/>
    </xf>
    <xf numFmtId="0" fontId="69" fillId="6" borderId="1" xfId="0" applyFont="1" applyFill="1" applyBorder="1" applyAlignment="1">
      <alignment horizontal="right" wrapText="1"/>
    </xf>
    <xf numFmtId="0" fontId="69" fillId="6" borderId="4" xfId="0" applyFont="1" applyFill="1" applyBorder="1" applyAlignment="1">
      <alignment horizontal="right" wrapText="1"/>
    </xf>
    <xf numFmtId="0" fontId="69" fillId="0" borderId="1" xfId="0" applyFont="1" applyBorder="1" applyAlignment="1">
      <alignment horizontal="right" wrapText="1"/>
    </xf>
    <xf numFmtId="0" fontId="69" fillId="0" borderId="4" xfId="0" applyFont="1" applyBorder="1" applyAlignment="1">
      <alignment horizontal="right" wrapText="1"/>
    </xf>
    <xf numFmtId="167" fontId="68" fillId="0" borderId="23" xfId="0" applyNumberFormat="1" applyFont="1" applyBorder="1" applyAlignment="1">
      <alignment horizontal="right" wrapText="1"/>
    </xf>
    <xf numFmtId="167" fontId="68" fillId="0" borderId="9" xfId="0" applyNumberFormat="1" applyFont="1" applyBorder="1" applyAlignment="1">
      <alignment horizontal="right" wrapText="1"/>
    </xf>
    <xf numFmtId="167" fontId="69" fillId="0" borderId="2" xfId="0" applyNumberFormat="1" applyFont="1" applyBorder="1" applyAlignment="1">
      <alignment horizontal="right" wrapText="1"/>
    </xf>
    <xf numFmtId="0" fontId="68" fillId="0" borderId="50" xfId="0" applyFont="1" applyBorder="1" applyAlignment="1">
      <alignment horizontal="left" wrapText="1"/>
    </xf>
    <xf numFmtId="0" fontId="68" fillId="0" borderId="58" xfId="0" applyFont="1" applyBorder="1" applyAlignment="1">
      <alignment horizontal="left" wrapText="1"/>
    </xf>
    <xf numFmtId="0" fontId="68" fillId="0" borderId="51" xfId="0" applyFont="1" applyBorder="1" applyAlignment="1">
      <alignment horizontal="left" wrapText="1"/>
    </xf>
    <xf numFmtId="0" fontId="8" fillId="4" borderId="35" xfId="4" applyFont="1" applyFill="1" applyBorder="1" applyAlignment="1" applyProtection="1">
      <alignment horizontal="center"/>
    </xf>
    <xf numFmtId="0" fontId="8" fillId="4" borderId="37" xfId="4" applyFont="1" applyFill="1" applyBorder="1" applyAlignment="1" applyProtection="1">
      <alignment horizontal="center"/>
    </xf>
    <xf numFmtId="167" fontId="68" fillId="0" borderId="16" xfId="0" applyNumberFormat="1" applyFont="1" applyBorder="1" applyAlignment="1">
      <alignment horizontal="right" wrapText="1"/>
    </xf>
    <xf numFmtId="167" fontId="68" fillId="0" borderId="82" xfId="0" applyNumberFormat="1" applyFont="1" applyBorder="1" applyAlignment="1">
      <alignment horizontal="right" wrapText="1"/>
    </xf>
    <xf numFmtId="0" fontId="68" fillId="5" borderId="16" xfId="0" applyFont="1" applyFill="1" applyBorder="1" applyAlignment="1">
      <alignment horizontal="center" wrapText="1"/>
    </xf>
    <xf numFmtId="0" fontId="69" fillId="0" borderId="52" xfId="0" applyFont="1" applyBorder="1" applyAlignment="1">
      <alignment horizontal="left" wrapText="1"/>
    </xf>
    <xf numFmtId="0" fontId="69" fillId="0" borderId="17" xfId="0" applyFont="1" applyBorder="1" applyAlignment="1">
      <alignment horizontal="left" wrapText="1"/>
    </xf>
    <xf numFmtId="0" fontId="69" fillId="0" borderId="53" xfId="0" applyFont="1" applyBorder="1" applyAlignment="1">
      <alignment horizontal="left" wrapText="1"/>
    </xf>
    <xf numFmtId="0" fontId="26" fillId="4" borderId="35" xfId="5" applyFont="1" applyFill="1" applyBorder="1" applyAlignment="1" applyProtection="1">
      <alignment horizontal="center" vertical="center" wrapText="1"/>
    </xf>
    <xf numFmtId="0" fontId="26" fillId="4" borderId="36" xfId="5" applyFont="1" applyFill="1" applyBorder="1" applyAlignment="1" applyProtection="1">
      <alignment horizontal="center" vertical="center" wrapText="1"/>
    </xf>
    <xf numFmtId="0" fontId="26" fillId="4" borderId="37" xfId="5" applyFont="1" applyFill="1" applyBorder="1" applyAlignment="1" applyProtection="1">
      <alignment horizontal="center" vertical="center" wrapText="1"/>
    </xf>
    <xf numFmtId="0" fontId="26" fillId="4" borderId="7" xfId="5" applyFont="1" applyFill="1" applyBorder="1" applyAlignment="1" applyProtection="1">
      <alignment horizontal="center" vertical="center" wrapText="1"/>
    </xf>
    <xf numFmtId="0" fontId="26" fillId="4" borderId="6" xfId="5" applyFont="1" applyFill="1" applyBorder="1" applyAlignment="1" applyProtection="1">
      <alignment horizontal="center" vertical="center" wrapText="1"/>
    </xf>
    <xf numFmtId="0" fontId="26" fillId="4" borderId="21" xfId="5" applyFont="1" applyFill="1" applyBorder="1" applyAlignment="1" applyProtection="1">
      <alignment horizontal="center" vertical="center" wrapText="1"/>
    </xf>
    <xf numFmtId="0" fontId="68" fillId="0" borderId="10" xfId="0" applyFont="1" applyBorder="1" applyAlignment="1">
      <alignment wrapText="1"/>
    </xf>
    <xf numFmtId="0" fontId="68" fillId="0" borderId="11" xfId="0" applyFont="1" applyBorder="1" applyAlignment="1">
      <alignment wrapText="1"/>
    </xf>
    <xf numFmtId="0" fontId="68" fillId="0" borderId="59" xfId="0" applyFont="1" applyBorder="1" applyAlignment="1">
      <alignment wrapText="1"/>
    </xf>
    <xf numFmtId="0" fontId="68" fillId="0" borderId="23" xfId="0" applyFont="1" applyBorder="1" applyAlignment="1">
      <alignment wrapText="1"/>
    </xf>
    <xf numFmtId="0" fontId="68" fillId="0" borderId="9" xfId="0" applyFont="1" applyBorder="1" applyAlignment="1">
      <alignment wrapText="1"/>
    </xf>
    <xf numFmtId="0" fontId="68" fillId="0" borderId="24" xfId="0" applyFont="1" applyBorder="1" applyAlignment="1">
      <alignment wrapText="1"/>
    </xf>
    <xf numFmtId="0" fontId="70" fillId="2" borderId="0" xfId="0" applyFont="1" applyFill="1" applyAlignment="1" applyProtection="1">
      <alignment horizontal="center" vertical="center" wrapText="1"/>
    </xf>
    <xf numFmtId="0" fontId="72" fillId="2" borderId="6" xfId="0" applyFont="1" applyFill="1" applyBorder="1" applyAlignment="1" applyProtection="1">
      <alignment horizontal="center" vertical="center" wrapText="1"/>
    </xf>
    <xf numFmtId="0" fontId="71" fillId="2" borderId="0" xfId="0" applyFont="1" applyFill="1" applyBorder="1" applyAlignment="1" applyProtection="1">
      <alignment horizontal="center" vertical="center" wrapText="1"/>
    </xf>
    <xf numFmtId="0" fontId="13" fillId="2" borderId="0" xfId="0" applyFont="1" applyFill="1" applyAlignment="1" applyProtection="1">
      <alignment horizontal="center" vertical="center"/>
    </xf>
    <xf numFmtId="3" fontId="8" fillId="0" borderId="0" xfId="0" applyNumberFormat="1" applyFont="1" applyBorder="1" applyAlignment="1" applyProtection="1">
      <alignment horizontal="right" vertical="center"/>
      <protection locked="0"/>
    </xf>
    <xf numFmtId="49" fontId="19" fillId="0" borderId="10" xfId="0" applyNumberFormat="1" applyFont="1" applyBorder="1" applyAlignment="1" applyProtection="1">
      <alignment horizontal="left" vertical="center" wrapText="1"/>
      <protection locked="0"/>
    </xf>
    <xf numFmtId="49" fontId="19" fillId="0" borderId="11" xfId="0" applyNumberFormat="1" applyFont="1" applyBorder="1" applyAlignment="1" applyProtection="1">
      <alignment horizontal="left" vertical="center" wrapText="1"/>
      <protection locked="0"/>
    </xf>
    <xf numFmtId="49" fontId="19" fillId="0" borderId="59" xfId="0" applyNumberFormat="1" applyFont="1" applyBorder="1" applyAlignment="1" applyProtection="1">
      <alignment horizontal="left" vertical="center" wrapText="1"/>
      <protection locked="0"/>
    </xf>
    <xf numFmtId="49" fontId="19" fillId="0" borderId="12" xfId="0" applyNumberFormat="1" applyFont="1" applyBorder="1" applyAlignment="1" applyProtection="1">
      <alignment horizontal="left" vertical="center" wrapText="1"/>
      <protection locked="0"/>
    </xf>
    <xf numFmtId="0" fontId="0" fillId="0" borderId="13" xfId="0" applyBorder="1" applyProtection="1">
      <protection locked="0"/>
    </xf>
    <xf numFmtId="0" fontId="0" fillId="0" borderId="49" xfId="0" applyBorder="1" applyProtection="1">
      <protection locked="0"/>
    </xf>
    <xf numFmtId="0" fontId="8" fillId="0" borderId="35" xfId="0" applyFont="1" applyBorder="1" applyAlignment="1" applyProtection="1">
      <alignment horizontal="left" vertical="top" wrapText="1"/>
    </xf>
    <xf numFmtId="0" fontId="8" fillId="0" borderId="36" xfId="0" applyFont="1" applyBorder="1" applyAlignment="1" applyProtection="1">
      <alignment horizontal="left" vertical="top" wrapText="1"/>
    </xf>
    <xf numFmtId="0" fontId="8" fillId="0" borderId="37" xfId="0" applyFont="1" applyBorder="1" applyAlignment="1" applyProtection="1">
      <alignment horizontal="left" vertical="top" wrapText="1"/>
    </xf>
    <xf numFmtId="0" fontId="8" fillId="0" borderId="29"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30"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21" xfId="0" applyFont="1" applyBorder="1" applyAlignment="1" applyProtection="1">
      <alignment horizontal="left" vertical="top" wrapText="1"/>
    </xf>
    <xf numFmtId="49" fontId="19" fillId="0" borderId="13" xfId="0" applyNumberFormat="1" applyFont="1" applyBorder="1" applyAlignment="1" applyProtection="1">
      <alignment horizontal="left" vertical="center" wrapText="1"/>
      <protection locked="0"/>
    </xf>
    <xf numFmtId="49" fontId="19" fillId="0" borderId="49" xfId="0" applyNumberFormat="1" applyFont="1" applyBorder="1" applyAlignment="1" applyProtection="1">
      <alignment horizontal="left" vertical="center" wrapText="1"/>
      <protection locked="0"/>
    </xf>
    <xf numFmtId="3" fontId="0" fillId="0" borderId="60" xfId="0" applyNumberFormat="1" applyBorder="1" applyAlignment="1" applyProtection="1">
      <alignment horizontal="center"/>
      <protection locked="0"/>
    </xf>
    <xf numFmtId="0" fontId="13" fillId="0" borderId="1" xfId="0" applyFont="1" applyBorder="1" applyAlignment="1" applyProtection="1">
      <alignment horizontal="center" wrapText="1"/>
    </xf>
    <xf numFmtId="0" fontId="13" fillId="0" borderId="4" xfId="0" applyFont="1" applyBorder="1" applyAlignment="1" applyProtection="1">
      <alignment horizontal="center" wrapText="1"/>
    </xf>
    <xf numFmtId="0" fontId="13" fillId="2" borderId="1"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7" fillId="2" borderId="1"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7" fillId="2" borderId="4" xfId="0" applyFont="1" applyFill="1" applyBorder="1" applyAlignment="1" applyProtection="1">
      <alignment horizontal="left" vertical="center"/>
      <protection locked="0"/>
    </xf>
    <xf numFmtId="0" fontId="69" fillId="0" borderId="52" xfId="0" applyFont="1" applyBorder="1" applyAlignment="1">
      <alignment horizontal="center"/>
    </xf>
    <xf numFmtId="0" fontId="69" fillId="0" borderId="17" xfId="0" applyFont="1" applyBorder="1" applyAlignment="1">
      <alignment horizontal="center"/>
    </xf>
    <xf numFmtId="0" fontId="69" fillId="0" borderId="53" xfId="0" applyFont="1" applyBorder="1" applyAlignment="1">
      <alignment horizontal="center"/>
    </xf>
    <xf numFmtId="0" fontId="69" fillId="0" borderId="54" xfId="0" applyFont="1" applyBorder="1" applyAlignment="1">
      <alignment horizontal="center"/>
    </xf>
    <xf numFmtId="0" fontId="69" fillId="0" borderId="55" xfId="0" applyFont="1" applyBorder="1" applyAlignment="1">
      <alignment horizontal="center"/>
    </xf>
    <xf numFmtId="0" fontId="68" fillId="0" borderId="23" xfId="0" applyFont="1" applyBorder="1" applyAlignment="1">
      <alignment horizontal="left" wrapText="1"/>
    </xf>
    <xf numFmtId="0" fontId="68" fillId="0" borderId="9" xfId="0" applyFont="1" applyBorder="1" applyAlignment="1">
      <alignment horizontal="left" wrapText="1"/>
    </xf>
    <xf numFmtId="0" fontId="68" fillId="0" borderId="24" xfId="0" applyFont="1" applyBorder="1" applyAlignment="1">
      <alignment horizontal="left" wrapText="1"/>
    </xf>
    <xf numFmtId="0" fontId="69" fillId="0" borderId="7" xfId="0" applyFont="1" applyBorder="1" applyAlignment="1">
      <alignment horizontal="left" wrapText="1"/>
    </xf>
    <xf numFmtId="0" fontId="69" fillId="0" borderId="6" xfId="0" applyFont="1" applyBorder="1" applyAlignment="1">
      <alignment horizontal="left" wrapText="1"/>
    </xf>
    <xf numFmtId="0" fontId="69" fillId="0" borderId="21" xfId="0" applyFont="1" applyBorder="1" applyAlignment="1">
      <alignment horizontal="left" wrapText="1"/>
    </xf>
    <xf numFmtId="0" fontId="26" fillId="6" borderId="1" xfId="0" applyFont="1" applyFill="1" applyBorder="1" applyAlignment="1">
      <alignment horizontal="center" wrapText="1"/>
    </xf>
    <xf numFmtId="0" fontId="26" fillId="6" borderId="3" xfId="0" applyFont="1" applyFill="1" applyBorder="1" applyAlignment="1">
      <alignment horizontal="center" wrapText="1"/>
    </xf>
    <xf numFmtId="0" fontId="26" fillId="6" borderId="4" xfId="0" applyFont="1" applyFill="1" applyBorder="1" applyAlignment="1">
      <alignment horizontal="center" wrapText="1"/>
    </xf>
    <xf numFmtId="0" fontId="68" fillId="0" borderId="22" xfId="0" applyFont="1" applyBorder="1" applyAlignment="1">
      <alignment horizontal="left"/>
    </xf>
    <xf numFmtId="0" fontId="68" fillId="0" borderId="28" xfId="0" applyFont="1" applyBorder="1" applyAlignment="1">
      <alignment horizontal="left"/>
    </xf>
    <xf numFmtId="0" fontId="68" fillId="5" borderId="56" xfId="0" applyFont="1" applyFill="1" applyBorder="1" applyAlignment="1">
      <alignment horizontal="center" wrapText="1"/>
    </xf>
    <xf numFmtId="3" fontId="0" fillId="0" borderId="10" xfId="0" applyNumberFormat="1" applyBorder="1" applyAlignment="1" applyProtection="1">
      <alignment horizontal="center"/>
      <protection locked="0"/>
    </xf>
    <xf numFmtId="3" fontId="0" fillId="0" borderId="11" xfId="0" applyNumberFormat="1" applyBorder="1" applyAlignment="1" applyProtection="1">
      <alignment horizontal="center"/>
      <protection locked="0"/>
    </xf>
    <xf numFmtId="3" fontId="0" fillId="0" borderId="59" xfId="0" applyNumberFormat="1" applyBorder="1" applyAlignment="1" applyProtection="1">
      <alignment horizontal="center"/>
      <protection locked="0"/>
    </xf>
    <xf numFmtId="0" fontId="8" fillId="2" borderId="0" xfId="0" applyFont="1" applyFill="1" applyAlignment="1" applyProtection="1">
      <alignment horizontal="left" vertical="top" wrapText="1"/>
    </xf>
    <xf numFmtId="0" fontId="8" fillId="2" borderId="30" xfId="0" applyFont="1" applyFill="1" applyBorder="1" applyAlignment="1" applyProtection="1">
      <alignment horizontal="left" vertical="top" wrapText="1"/>
    </xf>
    <xf numFmtId="0" fontId="4" fillId="0" borderId="22" xfId="0" applyFont="1" applyBorder="1" applyAlignment="1" applyProtection="1">
      <alignment horizontal="left"/>
    </xf>
    <xf numFmtId="0" fontId="4" fillId="0" borderId="60" xfId="0" applyFont="1" applyBorder="1" applyAlignment="1" applyProtection="1">
      <alignment horizontal="left"/>
    </xf>
    <xf numFmtId="0" fontId="4" fillId="0" borderId="61" xfId="0" applyFont="1" applyBorder="1" applyAlignment="1" applyProtection="1">
      <alignment horizontal="left"/>
    </xf>
    <xf numFmtId="0" fontId="8" fillId="2" borderId="12" xfId="0" applyFont="1" applyFill="1" applyBorder="1" applyAlignment="1" applyProtection="1">
      <alignment horizontal="left" vertical="center" wrapText="1"/>
    </xf>
    <xf numFmtId="0" fontId="8" fillId="2" borderId="13" xfId="0" applyFont="1" applyFill="1" applyBorder="1" applyAlignment="1" applyProtection="1">
      <alignment horizontal="left" vertical="center" wrapText="1"/>
    </xf>
    <xf numFmtId="0" fontId="8" fillId="2" borderId="49" xfId="0" applyFont="1" applyFill="1" applyBorder="1" applyAlignment="1" applyProtection="1">
      <alignment horizontal="left" vertical="center" wrapText="1"/>
    </xf>
    <xf numFmtId="165" fontId="7" fillId="2" borderId="12" xfId="2" applyNumberFormat="1" applyFont="1" applyFill="1" applyBorder="1" applyAlignment="1" applyProtection="1">
      <alignment horizontal="right" vertical="center"/>
      <protection locked="0"/>
    </xf>
    <xf numFmtId="165" fontId="7" fillId="2" borderId="13" xfId="2" applyNumberFormat="1" applyFont="1" applyFill="1" applyBorder="1" applyAlignment="1" applyProtection="1">
      <alignment horizontal="right" vertical="center"/>
      <protection locked="0"/>
    </xf>
    <xf numFmtId="165" fontId="7" fillId="2" borderId="49" xfId="2" applyNumberFormat="1" applyFont="1" applyFill="1" applyBorder="1" applyAlignment="1" applyProtection="1">
      <alignment horizontal="right" vertical="center"/>
      <protection locked="0"/>
    </xf>
    <xf numFmtId="4" fontId="7" fillId="2" borderId="12" xfId="2" applyNumberFormat="1" applyFont="1" applyFill="1" applyBorder="1" applyAlignment="1" applyProtection="1">
      <alignment horizontal="right" vertical="center"/>
      <protection locked="0"/>
    </xf>
    <xf numFmtId="4" fontId="7" fillId="2" borderId="13" xfId="2" applyNumberFormat="1" applyFont="1" applyFill="1" applyBorder="1" applyAlignment="1" applyProtection="1">
      <alignment horizontal="right" vertical="center"/>
      <protection locked="0"/>
    </xf>
    <xf numFmtId="4" fontId="7" fillId="2" borderId="49" xfId="2" applyNumberFormat="1" applyFont="1" applyFill="1" applyBorder="1" applyAlignment="1" applyProtection="1">
      <alignment horizontal="right" vertical="center"/>
      <protection locked="0"/>
    </xf>
    <xf numFmtId="0" fontId="4" fillId="0" borderId="1"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8" fillId="2"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30" xfId="0" applyBorder="1" applyAlignment="1" applyProtection="1">
      <alignment horizontal="left" vertical="center"/>
    </xf>
    <xf numFmtId="0" fontId="69" fillId="0" borderId="48" xfId="0" applyFont="1" applyBorder="1" applyAlignment="1">
      <alignment wrapText="1"/>
    </xf>
    <xf numFmtId="0" fontId="69" fillId="0" borderId="20" xfId="0" applyFont="1" applyBorder="1" applyAlignment="1">
      <alignment wrapText="1"/>
    </xf>
    <xf numFmtId="0" fontId="69" fillId="0" borderId="57" xfId="0" applyFont="1" applyBorder="1" applyAlignment="1">
      <alignment wrapText="1"/>
    </xf>
    <xf numFmtId="0" fontId="68" fillId="0" borderId="12" xfId="0" applyFont="1" applyBorder="1" applyAlignment="1">
      <alignment horizontal="left" wrapText="1"/>
    </xf>
    <xf numFmtId="0" fontId="68" fillId="0" borderId="25" xfId="0" applyFont="1" applyBorder="1" applyAlignment="1">
      <alignment horizontal="left" wrapText="1"/>
    </xf>
    <xf numFmtId="167" fontId="68" fillId="0" borderId="50" xfId="0" applyNumberFormat="1" applyFont="1" applyBorder="1" applyAlignment="1">
      <alignment horizontal="right" wrapText="1"/>
    </xf>
    <xf numFmtId="167" fontId="68" fillId="0" borderId="58" xfId="0" applyNumberFormat="1" applyFont="1" applyBorder="1" applyAlignment="1">
      <alignment horizontal="right" wrapText="1"/>
    </xf>
    <xf numFmtId="167" fontId="68" fillId="0" borderId="51" xfId="0" applyNumberFormat="1" applyFont="1" applyBorder="1" applyAlignment="1">
      <alignment horizontal="right" wrapText="1"/>
    </xf>
    <xf numFmtId="0" fontId="68" fillId="0" borderId="10" xfId="0" applyFont="1" applyBorder="1" applyAlignment="1">
      <alignment horizontal="left" wrapText="1"/>
    </xf>
    <xf numFmtId="0" fontId="68" fillId="0" borderId="11" xfId="0" applyFont="1" applyBorder="1" applyAlignment="1">
      <alignment horizontal="left" wrapText="1"/>
    </xf>
    <xf numFmtId="0" fontId="68" fillId="0" borderId="59" xfId="0" applyFont="1" applyBorder="1" applyAlignment="1">
      <alignment horizontal="left" wrapText="1"/>
    </xf>
    <xf numFmtId="0" fontId="26" fillId="4" borderId="35" xfId="4" applyFont="1" applyFill="1" applyBorder="1" applyAlignment="1" applyProtection="1">
      <alignment horizontal="center" vertical="center" wrapText="1"/>
    </xf>
    <xf numFmtId="0" fontId="26" fillId="4" borderId="36" xfId="4" applyFont="1" applyFill="1" applyBorder="1" applyAlignment="1" applyProtection="1">
      <alignment horizontal="center" vertical="center" wrapText="1"/>
    </xf>
    <xf numFmtId="0" fontId="26" fillId="4" borderId="37" xfId="4" applyFont="1" applyFill="1" applyBorder="1" applyAlignment="1" applyProtection="1">
      <alignment horizontal="center" vertical="center" wrapText="1"/>
    </xf>
    <xf numFmtId="0" fontId="26" fillId="4" borderId="7" xfId="4" applyFont="1" applyFill="1" applyBorder="1" applyAlignment="1" applyProtection="1">
      <alignment horizontal="center" vertical="center" wrapText="1"/>
    </xf>
    <xf numFmtId="0" fontId="26" fillId="4" borderId="6" xfId="4" applyFont="1" applyFill="1" applyBorder="1" applyAlignment="1" applyProtection="1">
      <alignment horizontal="center" vertical="center" wrapText="1"/>
    </xf>
    <xf numFmtId="0" fontId="26" fillId="4" borderId="21" xfId="4" applyFont="1" applyFill="1" applyBorder="1" applyAlignment="1" applyProtection="1">
      <alignment horizontal="center" vertical="center" wrapText="1"/>
    </xf>
    <xf numFmtId="0" fontId="69" fillId="0" borderId="2" xfId="0" applyFont="1" applyBorder="1" applyAlignment="1">
      <alignment horizontal="left" wrapText="1"/>
    </xf>
    <xf numFmtId="3" fontId="8" fillId="0" borderId="1" xfId="0" applyNumberFormat="1" applyFont="1" applyBorder="1" applyAlignment="1" applyProtection="1">
      <alignment horizontal="center" vertical="center"/>
      <protection locked="0"/>
    </xf>
    <xf numFmtId="3" fontId="8" fillId="0" borderId="4" xfId="0" applyNumberFormat="1" applyFont="1" applyBorder="1" applyAlignment="1" applyProtection="1">
      <alignment horizontal="center" vertical="center"/>
      <protection locked="0"/>
    </xf>
    <xf numFmtId="3" fontId="8" fillId="0" borderId="1" xfId="0" applyNumberFormat="1" applyFont="1" applyBorder="1" applyAlignment="1" applyProtection="1">
      <alignment horizontal="center" vertical="center"/>
    </xf>
    <xf numFmtId="3" fontId="8" fillId="0" borderId="4" xfId="0" applyNumberFormat="1" applyFont="1" applyBorder="1" applyAlignment="1" applyProtection="1">
      <alignment horizontal="center" vertical="center"/>
    </xf>
    <xf numFmtId="0" fontId="16" fillId="2" borderId="1" xfId="0" applyFont="1" applyFill="1" applyBorder="1" applyAlignment="1" applyProtection="1">
      <alignment horizontal="left" vertical="center"/>
      <protection locked="0"/>
    </xf>
    <xf numFmtId="0" fontId="16" fillId="2" borderId="3" xfId="0" applyFont="1" applyFill="1" applyBorder="1" applyAlignment="1" applyProtection="1">
      <alignment horizontal="left" vertical="center"/>
      <protection locked="0"/>
    </xf>
    <xf numFmtId="0" fontId="16" fillId="2" borderId="4" xfId="0" applyFont="1" applyFill="1" applyBorder="1" applyAlignment="1" applyProtection="1">
      <alignment horizontal="left" vertical="center"/>
      <protection locked="0"/>
    </xf>
    <xf numFmtId="3" fontId="17" fillId="0" borderId="1" xfId="0" applyNumberFormat="1" applyFont="1" applyBorder="1" applyAlignment="1" applyProtection="1">
      <alignment horizontal="right" vertical="center"/>
      <protection locked="0"/>
    </xf>
    <xf numFmtId="3" fontId="17" fillId="0" borderId="4" xfId="0" applyNumberFormat="1" applyFont="1" applyBorder="1" applyAlignment="1" applyProtection="1">
      <alignment horizontal="right" vertical="center"/>
      <protection locked="0"/>
    </xf>
    <xf numFmtId="0" fontId="8" fillId="2" borderId="1"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0" xfId="0" applyFont="1" applyFill="1" applyBorder="1" applyAlignment="1" applyProtection="1">
      <alignment horizontal="center" vertical="center"/>
    </xf>
    <xf numFmtId="0" fontId="8" fillId="0" borderId="12"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23" fillId="0" borderId="12" xfId="0" applyFont="1" applyFill="1" applyBorder="1" applyAlignment="1" applyProtection="1">
      <alignment horizontal="left" wrapText="1"/>
    </xf>
    <xf numFmtId="0" fontId="23" fillId="0" borderId="13" xfId="0" applyFont="1" applyFill="1" applyBorder="1" applyAlignment="1" applyProtection="1">
      <alignment horizontal="left" wrapText="1"/>
    </xf>
    <xf numFmtId="0" fontId="23" fillId="0" borderId="49" xfId="0" applyFont="1" applyFill="1" applyBorder="1" applyAlignment="1" applyProtection="1">
      <alignment horizontal="left" wrapText="1"/>
    </xf>
    <xf numFmtId="0" fontId="23" fillId="0" borderId="10" xfId="0" applyFont="1" applyFill="1" applyBorder="1" applyAlignment="1" applyProtection="1">
      <alignment horizontal="left" wrapText="1"/>
    </xf>
    <xf numFmtId="0" fontId="23" fillId="0" borderId="11" xfId="0" applyFont="1" applyFill="1" applyBorder="1" applyAlignment="1" applyProtection="1">
      <alignment horizontal="left" wrapText="1"/>
    </xf>
    <xf numFmtId="0" fontId="23" fillId="0" borderId="59" xfId="0" applyFont="1" applyFill="1" applyBorder="1" applyAlignment="1" applyProtection="1">
      <alignment horizontal="left" wrapText="1"/>
    </xf>
    <xf numFmtId="3" fontId="7" fillId="2" borderId="1" xfId="0" applyNumberFormat="1" applyFont="1" applyFill="1" applyBorder="1" applyAlignment="1" applyProtection="1">
      <alignment horizontal="right" vertical="center"/>
    </xf>
    <xf numFmtId="3" fontId="7" fillId="2" borderId="4" xfId="0" applyNumberFormat="1" applyFont="1" applyFill="1" applyBorder="1" applyAlignment="1" applyProtection="1">
      <alignment horizontal="right" vertical="center"/>
    </xf>
    <xf numFmtId="0" fontId="8" fillId="2" borderId="7"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21" xfId="0" applyFont="1" applyFill="1" applyBorder="1" applyAlignment="1" applyProtection="1">
      <alignment horizontal="left" vertical="center"/>
    </xf>
    <xf numFmtId="0" fontId="13" fillId="0" borderId="3" xfId="0" applyFont="1" applyBorder="1" applyAlignment="1" applyProtection="1">
      <alignment horizontal="center" wrapText="1"/>
    </xf>
    <xf numFmtId="0" fontId="13" fillId="2" borderId="1" xfId="0" applyFont="1" applyFill="1" applyBorder="1" applyAlignment="1" applyProtection="1">
      <alignment horizontal="center"/>
    </xf>
    <xf numFmtId="0" fontId="13" fillId="2" borderId="3" xfId="0" applyFont="1" applyFill="1" applyBorder="1" applyAlignment="1" applyProtection="1">
      <alignment horizontal="center"/>
    </xf>
    <xf numFmtId="0" fontId="13" fillId="2" borderId="4" xfId="0" applyFont="1" applyFill="1" applyBorder="1" applyAlignment="1" applyProtection="1">
      <alignment horizontal="center"/>
    </xf>
    <xf numFmtId="3" fontId="7" fillId="2" borderId="3" xfId="0" applyNumberFormat="1" applyFont="1" applyFill="1" applyBorder="1" applyAlignment="1" applyProtection="1">
      <alignment horizontal="right" vertical="center"/>
    </xf>
    <xf numFmtId="3" fontId="51" fillId="2" borderId="1" xfId="0" applyNumberFormat="1" applyFont="1" applyFill="1" applyBorder="1" applyAlignment="1" applyProtection="1">
      <alignment horizontal="center" vertical="center"/>
      <protection locked="0"/>
    </xf>
    <xf numFmtId="3" fontId="51" fillId="2" borderId="4"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right" vertical="center"/>
      <protection locked="0"/>
    </xf>
    <xf numFmtId="0" fontId="8" fillId="2" borderId="4" xfId="0" applyFont="1" applyFill="1" applyBorder="1" applyAlignment="1" applyProtection="1">
      <alignment horizontal="right" vertical="center"/>
      <protection locked="0"/>
    </xf>
    <xf numFmtId="0" fontId="8" fillId="0" borderId="0" xfId="0" applyFont="1" applyBorder="1" applyAlignment="1" applyProtection="1">
      <alignment horizontal="center"/>
    </xf>
    <xf numFmtId="0" fontId="30" fillId="0" borderId="1" xfId="0" applyFont="1" applyBorder="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30" fillId="0" borderId="4" xfId="0" applyFont="1" applyBorder="1" applyAlignment="1" applyProtection="1">
      <alignment horizontal="left" vertical="center"/>
      <protection locked="0"/>
    </xf>
    <xf numFmtId="0" fontId="26" fillId="0" borderId="0" xfId="0" applyFont="1" applyAlignment="1" applyProtection="1">
      <alignment horizontal="center" wrapText="1"/>
    </xf>
    <xf numFmtId="3" fontId="17" fillId="2" borderId="43" xfId="1" applyNumberFormat="1" applyFont="1" applyFill="1" applyBorder="1" applyAlignment="1" applyProtection="1">
      <alignment horizontal="right"/>
    </xf>
    <xf numFmtId="3" fontId="17" fillId="2" borderId="44" xfId="1" applyNumberFormat="1" applyFont="1" applyFill="1" applyBorder="1" applyAlignment="1" applyProtection="1">
      <alignment horizontal="right"/>
    </xf>
    <xf numFmtId="3" fontId="51" fillId="2" borderId="1" xfId="0" applyNumberFormat="1" applyFont="1" applyFill="1" applyBorder="1" applyAlignment="1" applyProtection="1">
      <alignment horizontal="right" vertical="center"/>
    </xf>
    <xf numFmtId="3" fontId="51" fillId="2" borderId="4" xfId="0" applyNumberFormat="1" applyFont="1" applyFill="1" applyBorder="1" applyAlignment="1" applyProtection="1">
      <alignment horizontal="right" vertical="center"/>
    </xf>
    <xf numFmtId="0" fontId="13" fillId="2" borderId="35" xfId="0" applyFont="1" applyFill="1" applyBorder="1" applyAlignment="1" applyProtection="1">
      <alignment horizontal="center" vertical="center" wrapText="1"/>
    </xf>
    <xf numFmtId="0" fontId="13" fillId="2" borderId="36" xfId="0" applyFont="1" applyFill="1" applyBorder="1" applyAlignment="1" applyProtection="1">
      <alignment horizontal="center" vertical="center" wrapText="1"/>
    </xf>
    <xf numFmtId="0" fontId="13" fillId="2" borderId="37" xfId="0" applyFont="1" applyFill="1" applyBorder="1" applyAlignment="1" applyProtection="1">
      <alignment horizontal="center" vertical="center" wrapText="1"/>
    </xf>
    <xf numFmtId="1" fontId="20" fillId="2" borderId="64" xfId="1" applyNumberFormat="1" applyFont="1" applyFill="1" applyBorder="1" applyAlignment="1" applyProtection="1">
      <alignment horizontal="right"/>
      <protection locked="0"/>
    </xf>
    <xf numFmtId="0" fontId="51" fillId="2" borderId="7" xfId="0" applyFont="1" applyFill="1" applyBorder="1" applyAlignment="1" applyProtection="1">
      <alignment horizontal="left" vertical="center"/>
    </xf>
    <xf numFmtId="0" fontId="51" fillId="2" borderId="6" xfId="0" applyFont="1" applyFill="1" applyBorder="1" applyAlignment="1" applyProtection="1">
      <alignment horizontal="left" vertical="center"/>
    </xf>
    <xf numFmtId="0" fontId="51" fillId="2" borderId="21" xfId="0" applyFont="1" applyFill="1" applyBorder="1" applyAlignment="1" applyProtection="1">
      <alignment horizontal="left" vertical="center"/>
    </xf>
    <xf numFmtId="0" fontId="13" fillId="2" borderId="1" xfId="0" applyFont="1" applyFill="1" applyBorder="1" applyAlignment="1" applyProtection="1">
      <alignment horizontal="center" wrapText="1"/>
    </xf>
    <xf numFmtId="0" fontId="13" fillId="2" borderId="3" xfId="0" applyFont="1" applyFill="1" applyBorder="1" applyAlignment="1" applyProtection="1">
      <alignment horizontal="center" wrapText="1"/>
    </xf>
    <xf numFmtId="0" fontId="13" fillId="2" borderId="4" xfId="0" applyFont="1" applyFill="1" applyBorder="1" applyAlignment="1" applyProtection="1">
      <alignment horizontal="center" wrapText="1"/>
    </xf>
    <xf numFmtId="3" fontId="17" fillId="2" borderId="70" xfId="1" applyNumberFormat="1" applyFont="1" applyFill="1" applyBorder="1" applyAlignment="1" applyProtection="1">
      <alignment horizontal="right"/>
    </xf>
    <xf numFmtId="0" fontId="31" fillId="2" borderId="75" xfId="0" applyFont="1" applyFill="1" applyBorder="1" applyAlignment="1" applyProtection="1">
      <alignment horizontal="left" vertical="center"/>
    </xf>
    <xf numFmtId="0" fontId="31" fillId="2" borderId="69" xfId="0" applyFont="1" applyFill="1" applyBorder="1" applyAlignment="1" applyProtection="1">
      <alignment horizontal="left" vertical="center"/>
    </xf>
    <xf numFmtId="3" fontId="17" fillId="2" borderId="39" xfId="1" applyNumberFormat="1" applyFont="1" applyFill="1" applyBorder="1" applyAlignment="1" applyProtection="1">
      <alignment horizontal="right"/>
    </xf>
    <xf numFmtId="0" fontId="27" fillId="0" borderId="1" xfId="0" applyFont="1" applyBorder="1" applyAlignment="1" applyProtection="1">
      <alignment horizontal="right" vertical="center" wrapText="1"/>
      <protection locked="0"/>
    </xf>
    <xf numFmtId="0" fontId="27" fillId="0" borderId="4" xfId="0" applyFont="1" applyBorder="1" applyAlignment="1" applyProtection="1">
      <alignment horizontal="right" vertical="center" wrapText="1"/>
      <protection locked="0"/>
    </xf>
    <xf numFmtId="0" fontId="31" fillId="2" borderId="62" xfId="0" applyFont="1" applyFill="1" applyBorder="1" applyAlignment="1" applyProtection="1">
      <alignment horizontal="left" vertical="center"/>
    </xf>
    <xf numFmtId="0" fontId="31" fillId="2" borderId="63" xfId="0" applyFont="1" applyFill="1" applyBorder="1" applyAlignment="1" applyProtection="1">
      <alignment horizontal="left" vertical="center"/>
    </xf>
    <xf numFmtId="0" fontId="31" fillId="2" borderId="39" xfId="0" applyFont="1" applyFill="1" applyBorder="1" applyAlignment="1" applyProtection="1">
      <alignment horizontal="left" vertical="center"/>
    </xf>
    <xf numFmtId="0" fontId="19" fillId="2" borderId="0" xfId="0" applyFont="1" applyFill="1" applyAlignment="1" applyProtection="1">
      <alignment horizontal="left"/>
    </xf>
    <xf numFmtId="0" fontId="2" fillId="5" borderId="35" xfId="5" applyFont="1" applyFill="1" applyBorder="1" applyAlignment="1" applyProtection="1">
      <alignment horizontal="center"/>
    </xf>
    <xf numFmtId="0" fontId="2" fillId="5" borderId="37" xfId="5" applyFont="1" applyFill="1" applyBorder="1" applyAlignment="1" applyProtection="1">
      <alignment horizontal="center"/>
    </xf>
    <xf numFmtId="0" fontId="8" fillId="2" borderId="0" xfId="0" applyFont="1" applyFill="1" applyAlignment="1" applyProtection="1">
      <alignment horizontal="left" vertical="center" wrapText="1"/>
    </xf>
    <xf numFmtId="3" fontId="0" fillId="0" borderId="12"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1" fontId="16" fillId="2" borderId="69" xfId="1" applyNumberFormat="1" applyFont="1" applyFill="1" applyBorder="1" applyAlignment="1" applyProtection="1">
      <alignment horizontal="right"/>
      <protection locked="0"/>
    </xf>
    <xf numFmtId="0" fontId="4" fillId="4" borderId="1" xfId="0" applyFont="1" applyFill="1" applyBorder="1" applyAlignment="1" applyProtection="1">
      <alignment horizontal="center" wrapText="1"/>
    </xf>
    <xf numFmtId="0" fontId="4" fillId="4" borderId="3" xfId="0" applyFont="1" applyFill="1" applyBorder="1" applyAlignment="1" applyProtection="1">
      <alignment horizontal="center" wrapText="1"/>
    </xf>
    <xf numFmtId="0" fontId="4" fillId="4" borderId="4" xfId="0" applyFont="1" applyFill="1" applyBorder="1" applyAlignment="1" applyProtection="1">
      <alignment horizontal="center" wrapText="1"/>
    </xf>
    <xf numFmtId="0" fontId="7" fillId="2" borderId="0" xfId="0" applyFont="1" applyFill="1" applyAlignment="1" applyProtection="1">
      <alignment horizontal="left" vertical="top" wrapText="1"/>
    </xf>
    <xf numFmtId="49" fontId="38" fillId="2" borderId="13" xfId="3" applyNumberFormat="1" applyFont="1" applyFill="1" applyBorder="1" applyAlignment="1" applyProtection="1">
      <alignment horizontal="left"/>
      <protection locked="0"/>
    </xf>
    <xf numFmtId="49" fontId="39" fillId="2" borderId="13" xfId="0" applyNumberFormat="1" applyFont="1" applyFill="1" applyBorder="1" applyAlignment="1" applyProtection="1">
      <alignment horizontal="left"/>
      <protection locked="0"/>
    </xf>
    <xf numFmtId="1" fontId="16" fillId="0" borderId="38" xfId="0" applyNumberFormat="1" applyFont="1" applyBorder="1" applyAlignment="1" applyProtection="1">
      <alignment horizontal="right" wrapText="1"/>
      <protection locked="0"/>
    </xf>
    <xf numFmtId="1" fontId="16" fillId="0" borderId="39" xfId="0" applyNumberFormat="1" applyFont="1" applyBorder="1" applyAlignment="1" applyProtection="1">
      <alignment horizontal="right" wrapText="1"/>
      <protection locked="0"/>
    </xf>
    <xf numFmtId="0" fontId="13" fillId="2" borderId="0" xfId="0" applyFont="1" applyFill="1" applyBorder="1" applyAlignment="1" applyProtection="1">
      <alignment horizontal="center" vertical="center"/>
    </xf>
    <xf numFmtId="3" fontId="0" fillId="0" borderId="13" xfId="0" applyNumberFormat="1" applyBorder="1" applyAlignment="1" applyProtection="1">
      <alignment horizontal="center"/>
      <protection locked="0"/>
    </xf>
    <xf numFmtId="3" fontId="8" fillId="2" borderId="1" xfId="2" applyNumberFormat="1" applyFont="1" applyFill="1" applyBorder="1" applyAlignment="1" applyProtection="1">
      <alignment horizontal="right" vertical="center"/>
    </xf>
    <xf numFmtId="3" fontId="8" fillId="2" borderId="3" xfId="2" applyNumberFormat="1" applyFont="1" applyFill="1" applyBorder="1" applyAlignment="1" applyProtection="1">
      <alignment horizontal="right" vertical="center"/>
    </xf>
    <xf numFmtId="3" fontId="8" fillId="2" borderId="4" xfId="2" applyNumberFormat="1" applyFont="1" applyFill="1" applyBorder="1" applyAlignment="1" applyProtection="1">
      <alignment horizontal="right" vertical="center"/>
    </xf>
    <xf numFmtId="0" fontId="0" fillId="0" borderId="6" xfId="0" applyBorder="1" applyAlignment="1" applyProtection="1">
      <alignment horizontal="center"/>
    </xf>
    <xf numFmtId="0" fontId="0" fillId="0" borderId="21" xfId="0" applyBorder="1" applyAlignment="1" applyProtection="1">
      <alignment horizontal="center"/>
    </xf>
    <xf numFmtId="0" fontId="8" fillId="2" borderId="1"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164" fontId="8" fillId="2" borderId="1" xfId="2" applyNumberFormat="1" applyFont="1" applyFill="1" applyBorder="1" applyAlignment="1" applyProtection="1">
      <alignment horizontal="right" vertical="center"/>
    </xf>
    <xf numFmtId="164" fontId="8" fillId="2" borderId="3" xfId="2" applyNumberFormat="1" applyFont="1" applyFill="1" applyBorder="1" applyAlignment="1" applyProtection="1">
      <alignment horizontal="right" vertical="center"/>
    </xf>
    <xf numFmtId="164" fontId="8" fillId="2" borderId="4" xfId="2" applyNumberFormat="1" applyFont="1" applyFill="1" applyBorder="1" applyAlignment="1" applyProtection="1">
      <alignment horizontal="right" vertical="center"/>
    </xf>
    <xf numFmtId="4" fontId="7" fillId="2" borderId="22" xfId="2" applyNumberFormat="1" applyFont="1" applyFill="1" applyBorder="1" applyAlignment="1" applyProtection="1">
      <alignment horizontal="right" vertical="center"/>
      <protection locked="0"/>
    </xf>
    <xf numFmtId="4" fontId="7" fillId="2" borderId="60" xfId="2" applyNumberFormat="1" applyFont="1" applyFill="1" applyBorder="1" applyAlignment="1" applyProtection="1">
      <alignment horizontal="right" vertical="center"/>
      <protection locked="0"/>
    </xf>
    <xf numFmtId="4" fontId="7" fillId="2" borderId="61" xfId="2" applyNumberFormat="1" applyFont="1" applyFill="1" applyBorder="1" applyAlignment="1" applyProtection="1">
      <alignment horizontal="right" vertical="center"/>
      <protection locked="0"/>
    </xf>
    <xf numFmtId="165" fontId="7" fillId="0" borderId="12" xfId="2" applyNumberFormat="1" applyFont="1" applyFill="1" applyBorder="1" applyAlignment="1" applyProtection="1">
      <alignment horizontal="right" vertical="center"/>
      <protection locked="0"/>
    </xf>
    <xf numFmtId="165" fontId="7" fillId="0" borderId="13" xfId="2" applyNumberFormat="1" applyFont="1" applyFill="1" applyBorder="1" applyAlignment="1" applyProtection="1">
      <alignment horizontal="right" vertical="center"/>
      <protection locked="0"/>
    </xf>
    <xf numFmtId="165" fontId="7" fillId="0" borderId="49" xfId="2" applyNumberFormat="1" applyFont="1" applyFill="1" applyBorder="1" applyAlignment="1" applyProtection="1">
      <alignment horizontal="right" vertical="center"/>
      <protection locked="0"/>
    </xf>
    <xf numFmtId="165" fontId="7" fillId="2" borderId="31" xfId="2" applyNumberFormat="1" applyFont="1" applyFill="1" applyBorder="1" applyAlignment="1" applyProtection="1">
      <alignment horizontal="right" vertical="center"/>
      <protection locked="0"/>
    </xf>
    <xf numFmtId="165" fontId="7" fillId="2" borderId="32" xfId="2" applyNumberFormat="1" applyFont="1" applyFill="1" applyBorder="1" applyAlignment="1" applyProtection="1">
      <alignment horizontal="right" vertical="center"/>
      <protection locked="0"/>
    </xf>
    <xf numFmtId="165" fontId="7" fillId="2" borderId="33" xfId="2" applyNumberFormat="1" applyFont="1" applyFill="1" applyBorder="1" applyAlignment="1" applyProtection="1">
      <alignment horizontal="right" vertical="center"/>
      <protection locked="0"/>
    </xf>
    <xf numFmtId="0" fontId="8" fillId="2" borderId="22" xfId="0" applyFont="1" applyFill="1" applyBorder="1" applyAlignment="1" applyProtection="1">
      <alignment horizontal="left" vertical="center" wrapText="1"/>
    </xf>
    <xf numFmtId="0" fontId="8" fillId="2" borderId="60" xfId="0" applyFont="1" applyFill="1" applyBorder="1" applyAlignment="1" applyProtection="1">
      <alignment horizontal="left" vertical="center" wrapText="1"/>
    </xf>
    <xf numFmtId="0" fontId="8" fillId="2" borderId="61" xfId="0" applyFont="1" applyFill="1" applyBorder="1" applyAlignment="1" applyProtection="1">
      <alignment horizontal="left" vertical="center" wrapText="1"/>
    </xf>
    <xf numFmtId="0" fontId="80" fillId="0" borderId="0" xfId="0" applyNumberFormat="1" applyFont="1" applyFill="1" applyAlignment="1" applyProtection="1">
      <alignment horizontal="left" vertical="center" wrapText="1"/>
    </xf>
    <xf numFmtId="0" fontId="7" fillId="0" borderId="0" xfId="0" applyNumberFormat="1" applyFont="1" applyFill="1" applyAlignment="1" applyProtection="1">
      <alignment horizontal="left" vertical="center" wrapText="1"/>
    </xf>
    <xf numFmtId="3" fontId="7" fillId="0" borderId="1" xfId="0" applyNumberFormat="1" applyFont="1" applyFill="1" applyBorder="1" applyAlignment="1" applyProtection="1">
      <alignment horizontal="right" vertical="center"/>
      <protection locked="0"/>
    </xf>
    <xf numFmtId="3" fontId="7" fillId="0" borderId="4" xfId="0" applyNumberFormat="1" applyFont="1" applyFill="1" applyBorder="1" applyAlignment="1" applyProtection="1">
      <alignment horizontal="right" vertical="center"/>
      <protection locked="0"/>
    </xf>
    <xf numFmtId="3" fontId="8" fillId="0" borderId="1" xfId="0" applyNumberFormat="1" applyFont="1" applyFill="1" applyBorder="1" applyAlignment="1" applyProtection="1">
      <alignment horizontal="right" vertical="center"/>
    </xf>
    <xf numFmtId="3" fontId="8" fillId="0" borderId="4" xfId="0" applyNumberFormat="1" applyFont="1" applyFill="1" applyBorder="1" applyAlignment="1" applyProtection="1">
      <alignment horizontal="right" vertical="center"/>
    </xf>
    <xf numFmtId="0" fontId="36" fillId="2" borderId="0"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4" fontId="7" fillId="2" borderId="10" xfId="2" applyNumberFormat="1" applyFont="1" applyFill="1" applyBorder="1" applyAlignment="1" applyProtection="1">
      <alignment horizontal="right" vertical="center"/>
      <protection locked="0"/>
    </xf>
    <xf numFmtId="4" fontId="7" fillId="2" borderId="11" xfId="2" applyNumberFormat="1" applyFont="1" applyFill="1" applyBorder="1" applyAlignment="1" applyProtection="1">
      <alignment horizontal="right" vertical="center"/>
      <protection locked="0"/>
    </xf>
    <xf numFmtId="4" fontId="7" fillId="2" borderId="59" xfId="2" applyNumberFormat="1" applyFont="1" applyFill="1" applyBorder="1" applyAlignment="1" applyProtection="1">
      <alignment horizontal="right" vertical="center"/>
      <protection locked="0"/>
    </xf>
    <xf numFmtId="3" fontId="8" fillId="2" borderId="1" xfId="0" applyNumberFormat="1" applyFont="1" applyFill="1" applyBorder="1" applyAlignment="1" applyProtection="1">
      <alignment horizontal="right" vertical="center"/>
    </xf>
    <xf numFmtId="3" fontId="8" fillId="2" borderId="4" xfId="0" applyNumberFormat="1" applyFont="1" applyFill="1" applyBorder="1" applyAlignment="1" applyProtection="1">
      <alignment horizontal="right" vertical="center"/>
    </xf>
    <xf numFmtId="0" fontId="8" fillId="2" borderId="35"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37" xfId="0" applyFont="1" applyFill="1" applyBorder="1" applyAlignment="1" applyProtection="1">
      <alignment horizontal="center" vertical="center"/>
    </xf>
    <xf numFmtId="0" fontId="7" fillId="2" borderId="1"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165" fontId="7" fillId="0" borderId="12" xfId="0" applyNumberFormat="1" applyFont="1" applyBorder="1" applyAlignment="1" applyProtection="1">
      <alignment horizontal="right"/>
      <protection locked="0"/>
    </xf>
    <xf numFmtId="165" fontId="7" fillId="0" borderId="13" xfId="0" applyNumberFormat="1" applyFont="1" applyBorder="1" applyAlignment="1" applyProtection="1">
      <alignment horizontal="right"/>
      <protection locked="0"/>
    </xf>
    <xf numFmtId="165" fontId="7" fillId="0" borderId="49" xfId="0" applyNumberFormat="1" applyFont="1" applyBorder="1" applyAlignment="1" applyProtection="1">
      <alignment horizontal="right"/>
      <protection locked="0"/>
    </xf>
    <xf numFmtId="0" fontId="8" fillId="2" borderId="10"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8" fillId="2" borderId="59" xfId="0" applyFont="1" applyFill="1" applyBorder="1" applyAlignment="1" applyProtection="1">
      <alignment horizontal="left" vertical="center" wrapText="1"/>
    </xf>
    <xf numFmtId="165" fontId="7" fillId="2" borderId="10" xfId="2" applyNumberFormat="1" applyFont="1" applyFill="1" applyBorder="1" applyAlignment="1" applyProtection="1">
      <alignment horizontal="right" vertical="center"/>
      <protection locked="0"/>
    </xf>
    <xf numFmtId="165" fontId="7" fillId="2" borderId="11" xfId="2" applyNumberFormat="1" applyFont="1" applyFill="1" applyBorder="1" applyAlignment="1" applyProtection="1">
      <alignment horizontal="right" vertical="center"/>
      <protection locked="0"/>
    </xf>
    <xf numFmtId="165" fontId="7" fillId="2" borderId="59" xfId="2" applyNumberFormat="1" applyFont="1" applyFill="1" applyBorder="1" applyAlignment="1" applyProtection="1">
      <alignment horizontal="right" vertical="center"/>
      <protection locked="0"/>
    </xf>
    <xf numFmtId="0" fontId="7" fillId="2" borderId="1"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7" fillId="2" borderId="4" xfId="0" applyFont="1" applyFill="1" applyBorder="1" applyAlignment="1" applyProtection="1">
      <alignment horizontal="left" wrapText="1"/>
    </xf>
    <xf numFmtId="0" fontId="8" fillId="0" borderId="1"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7" fillId="2" borderId="0" xfId="0" applyFont="1" applyFill="1" applyBorder="1" applyAlignment="1" applyProtection="1">
      <alignment horizontal="center" vertical="center"/>
      <protection locked="0"/>
    </xf>
    <xf numFmtId="3" fontId="17" fillId="0" borderId="1" xfId="0" applyNumberFormat="1" applyFont="1" applyBorder="1" applyAlignment="1" applyProtection="1">
      <alignment horizontal="right" vertical="center"/>
    </xf>
    <xf numFmtId="3" fontId="17" fillId="0" borderId="4" xfId="0" applyNumberFormat="1" applyFont="1" applyBorder="1" applyAlignment="1" applyProtection="1">
      <alignment horizontal="right" vertical="center"/>
    </xf>
    <xf numFmtId="0" fontId="31" fillId="2" borderId="76" xfId="0" applyFont="1" applyFill="1" applyBorder="1" applyAlignment="1" applyProtection="1">
      <alignment horizontal="left" vertical="center"/>
    </xf>
    <xf numFmtId="0" fontId="31" fillId="2" borderId="77" xfId="0" applyFont="1" applyFill="1" applyBorder="1" applyAlignment="1" applyProtection="1">
      <alignment horizontal="left" vertical="center"/>
    </xf>
    <xf numFmtId="0" fontId="31" fillId="2" borderId="44" xfId="0" applyFont="1" applyFill="1" applyBorder="1" applyAlignment="1" applyProtection="1">
      <alignment horizontal="left" vertical="center"/>
    </xf>
    <xf numFmtId="0" fontId="31" fillId="2" borderId="73" xfId="0" applyFont="1" applyFill="1" applyBorder="1" applyAlignment="1" applyProtection="1">
      <alignment horizontal="left" vertical="center" wrapText="1"/>
    </xf>
    <xf numFmtId="0" fontId="31" fillId="2" borderId="64" xfId="0" applyFont="1" applyFill="1" applyBorder="1" applyAlignment="1" applyProtection="1">
      <alignment horizontal="left" vertical="center" wrapText="1"/>
    </xf>
    <xf numFmtId="0" fontId="13" fillId="2" borderId="0" xfId="0" applyFont="1" applyFill="1" applyAlignment="1" applyProtection="1">
      <alignment horizontal="center" vertical="center" wrapText="1"/>
    </xf>
    <xf numFmtId="3" fontId="7" fillId="2" borderId="71" xfId="0" applyNumberFormat="1" applyFont="1" applyFill="1" applyBorder="1" applyAlignment="1" applyProtection="1">
      <alignment horizontal="right" vertical="center"/>
      <protection locked="0"/>
    </xf>
    <xf numFmtId="3" fontId="7" fillId="0" borderId="72" xfId="0" applyNumberFormat="1" applyFont="1" applyFill="1" applyBorder="1" applyAlignment="1" applyProtection="1">
      <alignment horizontal="right" vertical="center"/>
      <protection locked="0"/>
    </xf>
    <xf numFmtId="0" fontId="8" fillId="0" borderId="7"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2" borderId="65" xfId="0" applyFont="1" applyFill="1" applyBorder="1" applyAlignment="1" applyProtection="1">
      <alignment horizontal="center" wrapText="1"/>
    </xf>
    <xf numFmtId="0" fontId="8" fillId="2" borderId="78" xfId="0" applyFont="1" applyFill="1" applyBorder="1" applyAlignment="1" applyProtection="1">
      <alignment horizontal="center" wrapText="1"/>
    </xf>
    <xf numFmtId="0" fontId="8" fillId="2" borderId="29" xfId="0" applyFont="1" applyFill="1" applyBorder="1" applyAlignment="1" applyProtection="1">
      <alignment horizontal="center" wrapText="1"/>
    </xf>
    <xf numFmtId="0" fontId="8" fillId="2" borderId="79" xfId="0" applyFont="1" applyFill="1" applyBorder="1" applyAlignment="1" applyProtection="1">
      <alignment horizontal="center" wrapText="1"/>
    </xf>
    <xf numFmtId="0" fontId="8" fillId="2" borderId="67" xfId="0" applyFont="1" applyFill="1" applyBorder="1" applyAlignment="1" applyProtection="1">
      <alignment horizontal="center" wrapText="1"/>
    </xf>
    <xf numFmtId="0" fontId="8" fillId="2" borderId="80" xfId="0" applyFont="1" applyFill="1" applyBorder="1" applyAlignment="1" applyProtection="1">
      <alignment horizontal="center" wrapText="1"/>
    </xf>
    <xf numFmtId="0" fontId="26" fillId="0" borderId="0" xfId="0" applyFont="1" applyAlignment="1" applyProtection="1">
      <alignment horizontal="left" vertical="center" wrapText="1"/>
    </xf>
    <xf numFmtId="0" fontId="27" fillId="0" borderId="0" xfId="0" applyFont="1" applyAlignment="1" applyProtection="1">
      <alignment horizontal="left" vertical="center" wrapText="1"/>
    </xf>
    <xf numFmtId="0" fontId="13" fillId="0" borderId="35" xfId="0" applyFont="1" applyBorder="1" applyAlignment="1" applyProtection="1">
      <alignment horizontal="center"/>
    </xf>
    <xf numFmtId="0" fontId="13" fillId="0" borderId="37" xfId="0" applyFont="1" applyBorder="1" applyAlignment="1" applyProtection="1">
      <alignment horizontal="center"/>
    </xf>
    <xf numFmtId="3" fontId="51" fillId="2" borderId="1" xfId="0" applyNumberFormat="1" applyFont="1" applyFill="1" applyBorder="1" applyAlignment="1" applyProtection="1">
      <alignment horizontal="right" vertical="center"/>
      <protection locked="0"/>
    </xf>
    <xf numFmtId="3" fontId="51" fillId="2" borderId="4" xfId="0" applyNumberFormat="1" applyFont="1" applyFill="1" applyBorder="1" applyAlignment="1" applyProtection="1">
      <alignment horizontal="right" vertical="center"/>
      <protection locked="0"/>
    </xf>
    <xf numFmtId="0" fontId="8" fillId="2" borderId="66" xfId="0" applyFont="1" applyFill="1" applyBorder="1" applyAlignment="1" applyProtection="1">
      <alignment horizontal="center" wrapText="1"/>
    </xf>
    <xf numFmtId="0" fontId="8" fillId="2" borderId="30" xfId="0" applyFont="1" applyFill="1" applyBorder="1" applyAlignment="1" applyProtection="1">
      <alignment horizontal="center" wrapText="1"/>
    </xf>
    <xf numFmtId="0" fontId="8" fillId="2" borderId="68" xfId="0" applyFont="1" applyFill="1" applyBorder="1" applyAlignment="1" applyProtection="1">
      <alignment horizontal="center" wrapText="1"/>
    </xf>
    <xf numFmtId="49" fontId="38" fillId="2" borderId="32" xfId="3" applyNumberFormat="1" applyFont="1" applyFill="1" applyBorder="1" applyAlignment="1" applyProtection="1">
      <alignment horizontal="left"/>
      <protection locked="0"/>
    </xf>
    <xf numFmtId="49" fontId="39" fillId="2" borderId="32" xfId="0" applyNumberFormat="1" applyFont="1" applyFill="1" applyBorder="1" applyAlignment="1" applyProtection="1">
      <alignment horizontal="left"/>
      <protection locked="0"/>
    </xf>
    <xf numFmtId="0" fontId="21" fillId="2" borderId="0" xfId="0" applyFont="1" applyFill="1" applyBorder="1" applyAlignment="1" applyProtection="1">
      <alignment horizontal="left"/>
    </xf>
    <xf numFmtId="0" fontId="8" fillId="2" borderId="64" xfId="0" applyFont="1" applyFill="1" applyBorder="1" applyAlignment="1" applyProtection="1">
      <alignment horizontal="center" wrapText="1"/>
    </xf>
    <xf numFmtId="0" fontId="8" fillId="2" borderId="2" xfId="0" applyFont="1" applyFill="1" applyBorder="1" applyAlignment="1" applyProtection="1">
      <alignment horizontal="center" wrapText="1"/>
    </xf>
    <xf numFmtId="0" fontId="8" fillId="2" borderId="69" xfId="0" applyFont="1" applyFill="1" applyBorder="1" applyAlignment="1" applyProtection="1">
      <alignment horizontal="center" wrapText="1"/>
    </xf>
    <xf numFmtId="0" fontId="8" fillId="2" borderId="0" xfId="0" applyFont="1" applyFill="1" applyAlignment="1" applyProtection="1">
      <alignment horizontal="center"/>
    </xf>
    <xf numFmtId="49" fontId="15" fillId="2" borderId="0" xfId="0" applyNumberFormat="1" applyFont="1" applyFill="1" applyBorder="1" applyAlignment="1" applyProtection="1">
      <alignment horizontal="left"/>
    </xf>
    <xf numFmtId="0" fontId="13" fillId="0" borderId="1" xfId="0" applyFont="1" applyBorder="1" applyAlignment="1" applyProtection="1">
      <alignment horizontal="center"/>
    </xf>
    <xf numFmtId="0" fontId="13" fillId="0" borderId="3" xfId="0" applyFont="1" applyBorder="1" applyAlignment="1" applyProtection="1">
      <alignment horizontal="center"/>
    </xf>
    <xf numFmtId="0" fontId="13" fillId="0" borderId="4" xfId="0" applyFont="1" applyBorder="1" applyAlignment="1" applyProtection="1">
      <alignment horizontal="center"/>
    </xf>
    <xf numFmtId="0" fontId="48" fillId="0" borderId="3" xfId="0" applyFont="1" applyBorder="1" applyProtection="1"/>
    <xf numFmtId="0" fontId="48" fillId="0" borderId="4" xfId="0" applyFont="1" applyBorder="1" applyProtection="1"/>
    <xf numFmtId="0" fontId="13" fillId="2" borderId="0" xfId="0" applyFont="1" applyFill="1" applyBorder="1" applyAlignment="1" applyProtection="1">
      <alignment horizontal="center" vertical="center" wrapText="1"/>
    </xf>
    <xf numFmtId="49" fontId="19" fillId="0" borderId="22" xfId="0" applyNumberFormat="1" applyFont="1" applyBorder="1" applyAlignment="1" applyProtection="1">
      <alignment horizontal="left" vertical="center" wrapText="1"/>
      <protection locked="0"/>
    </xf>
    <xf numFmtId="49" fontId="19" fillId="0" borderId="60" xfId="0" applyNumberFormat="1" applyFont="1" applyBorder="1" applyAlignment="1" applyProtection="1">
      <alignment horizontal="left" vertical="center" wrapText="1"/>
      <protection locked="0"/>
    </xf>
    <xf numFmtId="49" fontId="19" fillId="0" borderId="61" xfId="0" applyNumberFormat="1" applyFont="1" applyBorder="1" applyAlignment="1" applyProtection="1">
      <alignment horizontal="left" vertical="center" wrapText="1"/>
      <protection locked="0"/>
    </xf>
    <xf numFmtId="49" fontId="19" fillId="0" borderId="7" xfId="0" applyNumberFormat="1" applyFont="1" applyBorder="1" applyAlignment="1" applyProtection="1">
      <alignment horizontal="left" vertical="center" wrapText="1"/>
      <protection locked="0"/>
    </xf>
    <xf numFmtId="0" fontId="0" fillId="0" borderId="6" xfId="0" applyBorder="1" applyProtection="1">
      <protection locked="0"/>
    </xf>
    <xf numFmtId="0" fontId="0" fillId="0" borderId="21" xfId="0" applyBorder="1" applyProtection="1">
      <protection locked="0"/>
    </xf>
    <xf numFmtId="0" fontId="0" fillId="0" borderId="0" xfId="0" applyAlignment="1" applyProtection="1">
      <alignment horizontal="left" vertical="center" wrapText="1"/>
    </xf>
    <xf numFmtId="0" fontId="0" fillId="0" borderId="30" xfId="0" applyBorder="1" applyAlignment="1" applyProtection="1">
      <alignment horizontal="left" vertical="center" wrapText="1"/>
    </xf>
    <xf numFmtId="0" fontId="8" fillId="2" borderId="35" xfId="0" applyFont="1" applyFill="1" applyBorder="1" applyAlignment="1" applyProtection="1">
      <alignment horizontal="center"/>
    </xf>
    <xf numFmtId="0" fontId="8" fillId="2" borderId="36" xfId="0" applyFont="1" applyFill="1" applyBorder="1" applyAlignment="1" applyProtection="1">
      <alignment horizontal="center"/>
    </xf>
    <xf numFmtId="0" fontId="8" fillId="2" borderId="37" xfId="0" applyFont="1" applyFill="1" applyBorder="1" applyAlignment="1" applyProtection="1">
      <alignment horizontal="center"/>
    </xf>
    <xf numFmtId="0" fontId="8" fillId="2" borderId="7" xfId="0" applyFont="1" applyFill="1" applyBorder="1" applyAlignment="1" applyProtection="1">
      <alignment horizontal="center"/>
    </xf>
    <xf numFmtId="0" fontId="8" fillId="2" borderId="6" xfId="0" applyFont="1" applyFill="1" applyBorder="1" applyAlignment="1" applyProtection="1">
      <alignment horizontal="center"/>
    </xf>
    <xf numFmtId="0" fontId="8" fillId="2" borderId="21" xfId="0" applyFont="1" applyFill="1" applyBorder="1" applyAlignment="1" applyProtection="1">
      <alignment horizontal="center"/>
    </xf>
    <xf numFmtId="0" fontId="8" fillId="2" borderId="30" xfId="0" applyFont="1" applyFill="1" applyBorder="1" applyAlignment="1" applyProtection="1">
      <alignment horizontal="left" vertical="center"/>
    </xf>
    <xf numFmtId="0" fontId="0" fillId="0" borderId="0" xfId="0" applyAlignment="1" applyProtection="1">
      <alignment horizontal="left" vertical="top" wrapText="1"/>
    </xf>
    <xf numFmtId="0" fontId="0" fillId="0" borderId="0" xfId="0" applyBorder="1" applyAlignment="1" applyProtection="1">
      <alignment horizontal="left" vertical="top" wrapText="1"/>
    </xf>
    <xf numFmtId="0" fontId="28" fillId="2" borderId="0" xfId="0" applyFont="1" applyFill="1" applyAlignment="1" applyProtection="1">
      <alignment horizontal="left" vertical="center" wrapText="1"/>
    </xf>
    <xf numFmtId="0" fontId="8" fillId="2" borderId="0" xfId="0" applyFont="1" applyFill="1" applyAlignment="1" applyProtection="1">
      <alignment horizontal="left" vertical="center"/>
    </xf>
    <xf numFmtId="0" fontId="8" fillId="0" borderId="7" xfId="0" applyFont="1" applyBorder="1" applyAlignment="1" applyProtection="1">
      <alignment horizontal="center"/>
    </xf>
    <xf numFmtId="0" fontId="8" fillId="0" borderId="21" xfId="0" applyFont="1" applyBorder="1" applyAlignment="1" applyProtection="1">
      <alignment horizontal="center"/>
    </xf>
    <xf numFmtId="0" fontId="18" fillId="0" borderId="0" xfId="0" applyFont="1" applyBorder="1" applyAlignment="1" applyProtection="1">
      <alignment horizontal="left" wrapText="1"/>
    </xf>
    <xf numFmtId="0" fontId="13" fillId="2" borderId="0" xfId="0" applyFont="1" applyFill="1" applyAlignment="1" applyProtection="1">
      <alignment horizontal="center" vertical="top" wrapText="1"/>
    </xf>
    <xf numFmtId="0" fontId="8" fillId="2" borderId="0" xfId="0" applyFont="1" applyFill="1" applyBorder="1" applyAlignment="1" applyProtection="1">
      <alignment horizontal="left" vertical="top" wrapText="1"/>
    </xf>
    <xf numFmtId="0" fontId="27" fillId="0" borderId="0" xfId="0" applyFont="1" applyBorder="1" applyAlignment="1" applyProtection="1">
      <alignment horizontal="left" vertical="top" wrapText="1"/>
    </xf>
    <xf numFmtId="0" fontId="7" fillId="0" borderId="0" xfId="0" applyFont="1" applyAlignment="1" applyProtection="1">
      <alignment horizontal="left" vertical="top" wrapText="1"/>
    </xf>
    <xf numFmtId="0" fontId="37" fillId="0" borderId="0" xfId="0" applyFont="1" applyAlignment="1" applyProtection="1">
      <alignment horizontal="left" vertical="top" wrapText="1"/>
    </xf>
    <xf numFmtId="0" fontId="8" fillId="0" borderId="73" xfId="0" applyFont="1" applyFill="1" applyBorder="1" applyAlignment="1" applyProtection="1">
      <alignment horizontal="center" wrapText="1"/>
    </xf>
    <xf numFmtId="0" fontId="8" fillId="0" borderId="64" xfId="0" applyFont="1" applyFill="1" applyBorder="1" applyAlignment="1" applyProtection="1">
      <alignment horizontal="center" wrapText="1"/>
    </xf>
    <xf numFmtId="0" fontId="8" fillId="0" borderId="74" xfId="0" applyFont="1" applyFill="1" applyBorder="1" applyAlignment="1" applyProtection="1">
      <alignment horizontal="center" wrapText="1"/>
    </xf>
    <xf numFmtId="0" fontId="8" fillId="0" borderId="2" xfId="0" applyFont="1" applyFill="1" applyBorder="1" applyAlignment="1" applyProtection="1">
      <alignment horizontal="center" wrapText="1"/>
    </xf>
    <xf numFmtId="0" fontId="8" fillId="0" borderId="75" xfId="0" applyFont="1" applyFill="1" applyBorder="1" applyAlignment="1" applyProtection="1">
      <alignment horizontal="center" wrapText="1"/>
    </xf>
    <xf numFmtId="0" fontId="8" fillId="0" borderId="69" xfId="0" applyFont="1" applyFill="1" applyBorder="1" applyAlignment="1" applyProtection="1">
      <alignment horizontal="center" wrapText="1"/>
    </xf>
    <xf numFmtId="0" fontId="8" fillId="0" borderId="64" xfId="0" applyFont="1" applyBorder="1" applyAlignment="1" applyProtection="1">
      <alignment horizontal="center" wrapText="1"/>
    </xf>
    <xf numFmtId="0" fontId="8" fillId="0" borderId="2" xfId="0" applyFont="1" applyBorder="1" applyAlignment="1" applyProtection="1">
      <alignment horizontal="center" wrapText="1"/>
    </xf>
    <xf numFmtId="0" fontId="8" fillId="0" borderId="69" xfId="0" applyFont="1" applyBorder="1" applyAlignment="1" applyProtection="1">
      <alignment horizontal="center" wrapText="1"/>
    </xf>
    <xf numFmtId="0" fontId="18" fillId="2" borderId="0"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1" xfId="0" applyFont="1" applyFill="1" applyBorder="1" applyAlignment="1" applyProtection="1">
      <alignment horizontal="center" wrapText="1"/>
    </xf>
    <xf numFmtId="0" fontId="8" fillId="2" borderId="4" xfId="0" applyFont="1" applyFill="1" applyBorder="1" applyAlignment="1" applyProtection="1">
      <alignment horizontal="center" wrapText="1"/>
    </xf>
    <xf numFmtId="0" fontId="8" fillId="2" borderId="0" xfId="0" applyNumberFormat="1" applyFont="1" applyFill="1" applyAlignment="1" applyProtection="1">
      <alignment horizontal="left" vertical="center" wrapText="1"/>
    </xf>
    <xf numFmtId="0" fontId="18" fillId="2" borderId="0" xfId="0" applyNumberFormat="1" applyFont="1" applyFill="1" applyAlignment="1" applyProtection="1">
      <alignment horizontal="left" vertical="center" wrapText="1"/>
    </xf>
    <xf numFmtId="1" fontId="20" fillId="2" borderId="38" xfId="1" applyNumberFormat="1" applyFont="1" applyFill="1" applyBorder="1" applyAlignment="1" applyProtection="1">
      <alignment horizontal="right"/>
      <protection locked="0"/>
    </xf>
    <xf numFmtId="1" fontId="20" fillId="2" borderId="39" xfId="1" applyNumberFormat="1" applyFont="1" applyFill="1" applyBorder="1" applyAlignment="1" applyProtection="1">
      <alignment horizontal="right"/>
      <protection locked="0"/>
    </xf>
    <xf numFmtId="0" fontId="8" fillId="0" borderId="0" xfId="0" applyNumberFormat="1" applyFont="1" applyBorder="1" applyAlignment="1" applyProtection="1">
      <alignment horizontal="left" wrapText="1"/>
    </xf>
    <xf numFmtId="0" fontId="7" fillId="0" borderId="0" xfId="0" applyNumberFormat="1" applyFont="1" applyBorder="1" applyAlignment="1" applyProtection="1">
      <alignment horizontal="left" wrapText="1"/>
    </xf>
    <xf numFmtId="3" fontId="51" fillId="0" borderId="1" xfId="0" applyNumberFormat="1" applyFont="1" applyFill="1" applyBorder="1" applyAlignment="1" applyProtection="1">
      <alignment horizontal="center" vertical="center"/>
      <protection locked="0"/>
    </xf>
    <xf numFmtId="3" fontId="51" fillId="0" borderId="4" xfId="0" applyNumberFormat="1" applyFont="1" applyFill="1" applyBorder="1" applyAlignment="1" applyProtection="1">
      <alignment horizontal="center" vertical="center"/>
      <protection locked="0"/>
    </xf>
    <xf numFmtId="0" fontId="31" fillId="2" borderId="73" xfId="0" applyFont="1" applyFill="1" applyBorder="1" applyAlignment="1" applyProtection="1">
      <alignment horizontal="left" vertical="center"/>
    </xf>
    <xf numFmtId="0" fontId="31" fillId="2" borderId="64" xfId="0" applyFont="1" applyFill="1" applyBorder="1" applyAlignment="1" applyProtection="1">
      <alignment horizontal="left" vertical="center"/>
    </xf>
    <xf numFmtId="0" fontId="8" fillId="2" borderId="0" xfId="0" applyFont="1" applyFill="1" applyAlignment="1" applyProtection="1">
      <alignment horizontal="left" wrapText="1"/>
    </xf>
    <xf numFmtId="0" fontId="13" fillId="0" borderId="0" xfId="0" applyFont="1" applyBorder="1" applyAlignment="1" applyProtection="1">
      <alignment horizontal="center" wrapText="1"/>
    </xf>
    <xf numFmtId="0" fontId="8" fillId="0" borderId="35" xfId="0" applyFont="1" applyBorder="1" applyAlignment="1" applyProtection="1">
      <alignment horizontal="center"/>
    </xf>
    <xf numFmtId="0" fontId="8" fillId="0" borderId="37" xfId="0" applyFont="1" applyBorder="1" applyAlignment="1" applyProtection="1">
      <alignment horizontal="center"/>
    </xf>
    <xf numFmtId="0" fontId="81" fillId="0" borderId="1" xfId="0" applyNumberFormat="1" applyFont="1" applyFill="1" applyBorder="1" applyAlignment="1" applyProtection="1">
      <alignment horizontal="left" vertical="center" wrapText="1"/>
    </xf>
    <xf numFmtId="0" fontId="36" fillId="0" borderId="3" xfId="0" applyNumberFormat="1" applyFont="1" applyFill="1" applyBorder="1" applyAlignment="1" applyProtection="1">
      <alignment horizontal="left" vertical="center" wrapText="1"/>
    </xf>
    <xf numFmtId="0" fontId="36" fillId="0" borderId="4" xfId="0" applyNumberFormat="1" applyFont="1" applyFill="1" applyBorder="1" applyAlignment="1" applyProtection="1">
      <alignment horizontal="left" vertical="center" wrapText="1"/>
    </xf>
    <xf numFmtId="0" fontId="13" fillId="2" borderId="0" xfId="0" applyNumberFormat="1" applyFont="1" applyFill="1" applyAlignment="1" applyProtection="1">
      <alignment horizontal="center" vertical="center" wrapText="1"/>
    </xf>
    <xf numFmtId="0" fontId="78" fillId="0" borderId="0" xfId="0" applyFont="1" applyAlignment="1" applyProtection="1">
      <alignment horizontal="center"/>
    </xf>
    <xf numFmtId="3" fontId="8" fillId="2" borderId="3" xfId="0" applyNumberFormat="1" applyFont="1" applyFill="1" applyBorder="1" applyAlignment="1" applyProtection="1">
      <alignment horizontal="right" vertical="center"/>
    </xf>
    <xf numFmtId="3" fontId="8" fillId="0" borderId="0" xfId="0" applyNumberFormat="1" applyFont="1" applyBorder="1" applyAlignment="1" applyProtection="1">
      <alignment horizontal="right" vertical="center"/>
    </xf>
    <xf numFmtId="0" fontId="0" fillId="0" borderId="60" xfId="0" applyBorder="1" applyProtection="1">
      <protection locked="0"/>
    </xf>
    <xf numFmtId="0" fontId="0" fillId="0" borderId="61" xfId="0" applyBorder="1" applyProtection="1">
      <protection locked="0"/>
    </xf>
    <xf numFmtId="0" fontId="6" fillId="0" borderId="22" xfId="0" applyFont="1" applyBorder="1" applyAlignment="1" applyProtection="1">
      <alignment horizontal="left"/>
      <protection locked="0"/>
    </xf>
    <xf numFmtId="0" fontId="6" fillId="0" borderId="60" xfId="0" applyFont="1" applyBorder="1" applyAlignment="1" applyProtection="1">
      <alignment horizontal="left"/>
      <protection locked="0"/>
    </xf>
    <xf numFmtId="0" fontId="6" fillId="0" borderId="61" xfId="0" applyFont="1" applyBorder="1" applyAlignment="1" applyProtection="1">
      <alignment horizontal="left"/>
      <protection locked="0"/>
    </xf>
    <xf numFmtId="0" fontId="0" fillId="0" borderId="11" xfId="0" applyBorder="1" applyProtection="1">
      <protection locked="0"/>
    </xf>
    <xf numFmtId="0" fontId="0" fillId="0" borderId="59" xfId="0" applyBorder="1" applyProtection="1">
      <protection locked="0"/>
    </xf>
    <xf numFmtId="0" fontId="4" fillId="4" borderId="7" xfId="0" applyFont="1" applyFill="1" applyBorder="1" applyAlignment="1" applyProtection="1">
      <alignment horizontal="center"/>
    </xf>
    <xf numFmtId="0" fontId="4" fillId="4" borderId="6" xfId="0" applyFont="1" applyFill="1" applyBorder="1" applyAlignment="1" applyProtection="1">
      <alignment horizontal="center"/>
    </xf>
    <xf numFmtId="0" fontId="4" fillId="4" borderId="21" xfId="0" applyFont="1" applyFill="1" applyBorder="1" applyAlignment="1" applyProtection="1">
      <alignment horizontal="center"/>
    </xf>
    <xf numFmtId="49" fontId="19" fillId="0" borderId="10" xfId="0" applyNumberFormat="1" applyFont="1" applyBorder="1" applyAlignment="1" applyProtection="1">
      <alignment horizontal="center"/>
      <protection locked="0"/>
    </xf>
    <xf numFmtId="49" fontId="19" fillId="0" borderId="11" xfId="0" applyNumberFormat="1" applyFont="1" applyBorder="1" applyAlignment="1" applyProtection="1">
      <alignment horizontal="center"/>
      <protection locked="0"/>
    </xf>
    <xf numFmtId="49" fontId="19" fillId="0" borderId="59" xfId="0" applyNumberFormat="1" applyFont="1" applyBorder="1" applyAlignment="1" applyProtection="1">
      <alignment horizontal="center"/>
      <protection locked="0"/>
    </xf>
    <xf numFmtId="0" fontId="26" fillId="0" borderId="1" xfId="0" applyFont="1" applyBorder="1" applyAlignment="1" applyProtection="1">
      <alignment horizontal="center"/>
    </xf>
    <xf numFmtId="0" fontId="26" fillId="0" borderId="3" xfId="0" applyFont="1" applyBorder="1" applyAlignment="1" applyProtection="1">
      <alignment horizontal="center"/>
    </xf>
    <xf numFmtId="0" fontId="26" fillId="0" borderId="4" xfId="0" applyFont="1" applyBorder="1" applyAlignment="1" applyProtection="1">
      <alignment horizontal="center"/>
    </xf>
    <xf numFmtId="0" fontId="44" fillId="0" borderId="35" xfId="0" applyFont="1" applyFill="1" applyBorder="1" applyAlignment="1" applyProtection="1">
      <alignment horizontal="center" vertical="center" wrapText="1"/>
    </xf>
    <xf numFmtId="0" fontId="44" fillId="0" borderId="36" xfId="0" applyFont="1" applyFill="1" applyBorder="1" applyAlignment="1" applyProtection="1">
      <alignment horizontal="center" vertical="center" wrapText="1"/>
    </xf>
    <xf numFmtId="0" fontId="44" fillId="0" borderId="37" xfId="0" applyFont="1" applyFill="1" applyBorder="1" applyAlignment="1" applyProtection="1">
      <alignment horizontal="center" vertical="center" wrapText="1"/>
    </xf>
    <xf numFmtId="0" fontId="44" fillId="0" borderId="7" xfId="0" applyFont="1" applyFill="1" applyBorder="1" applyAlignment="1" applyProtection="1">
      <alignment horizontal="center" vertical="center" wrapText="1"/>
    </xf>
    <xf numFmtId="0" fontId="44" fillId="0" borderId="6" xfId="0"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wrapText="1"/>
    </xf>
    <xf numFmtId="0" fontId="23" fillId="2" borderId="81" xfId="0" applyFont="1" applyFill="1" applyBorder="1" applyAlignment="1" applyProtection="1">
      <alignment horizontal="center" vertical="top" wrapText="1"/>
    </xf>
    <xf numFmtId="0" fontId="23" fillId="2" borderId="8" xfId="0" applyFont="1" applyFill="1" applyBorder="1" applyAlignment="1" applyProtection="1">
      <alignment horizontal="center" vertical="top" wrapText="1"/>
    </xf>
    <xf numFmtId="0" fontId="26" fillId="4" borderId="7" xfId="4" applyFont="1" applyFill="1" applyBorder="1" applyAlignment="1" applyProtection="1">
      <alignment horizontal="center" vertical="center"/>
    </xf>
    <xf numFmtId="0" fontId="26" fillId="4" borderId="21" xfId="4" applyFont="1" applyFill="1" applyBorder="1" applyAlignment="1" applyProtection="1">
      <alignment horizontal="center" vertical="center"/>
    </xf>
    <xf numFmtId="0" fontId="4" fillId="4" borderId="1" xfId="0" applyFont="1" applyFill="1" applyBorder="1" applyAlignment="1" applyProtection="1">
      <alignment horizontal="center"/>
    </xf>
    <xf numFmtId="0" fontId="4" fillId="4" borderId="3" xfId="0" applyFont="1" applyFill="1" applyBorder="1" applyAlignment="1" applyProtection="1">
      <alignment horizontal="center"/>
    </xf>
    <xf numFmtId="0" fontId="4" fillId="4" borderId="4" xfId="0" applyFont="1" applyFill="1" applyBorder="1" applyAlignment="1" applyProtection="1">
      <alignment horizontal="center"/>
    </xf>
    <xf numFmtId="0" fontId="54" fillId="0" borderId="1" xfId="0" applyFont="1" applyFill="1" applyBorder="1" applyAlignment="1" applyProtection="1">
      <alignment horizontal="left" vertical="center" wrapText="1"/>
    </xf>
    <xf numFmtId="0" fontId="54" fillId="0" borderId="3" xfId="0" applyFont="1" applyFill="1" applyBorder="1" applyAlignment="1" applyProtection="1">
      <alignment horizontal="left" vertical="center" wrapText="1"/>
    </xf>
    <xf numFmtId="0" fontId="54" fillId="0" borderId="4" xfId="0" applyFont="1" applyFill="1" applyBorder="1" applyAlignment="1" applyProtection="1">
      <alignment horizontal="left" vertical="center" wrapText="1"/>
    </xf>
    <xf numFmtId="0" fontId="84" fillId="0" borderId="0" xfId="4" applyFont="1" applyAlignment="1" applyProtection="1">
      <alignment horizontal="center"/>
    </xf>
    <xf numFmtId="0" fontId="23" fillId="2" borderId="1" xfId="0" applyFont="1" applyFill="1" applyBorder="1" applyAlignment="1" applyProtection="1">
      <alignment horizontal="center" wrapText="1"/>
    </xf>
    <xf numFmtId="0" fontId="23" fillId="2" borderId="4" xfId="0" applyFont="1" applyFill="1" applyBorder="1" applyAlignment="1" applyProtection="1">
      <alignment horizontal="center" wrapText="1"/>
    </xf>
    <xf numFmtId="0" fontId="23" fillId="0" borderId="22" xfId="0" applyFont="1" applyFill="1" applyBorder="1" applyAlignment="1" applyProtection="1">
      <alignment horizontal="left" wrapText="1"/>
    </xf>
    <xf numFmtId="0" fontId="23" fillId="0" borderId="60" xfId="0" applyFont="1" applyFill="1" applyBorder="1" applyAlignment="1" applyProtection="1">
      <alignment horizontal="left" wrapText="1"/>
    </xf>
    <xf numFmtId="0" fontId="23" fillId="0" borderId="61" xfId="0" applyFont="1" applyFill="1" applyBorder="1" applyAlignment="1" applyProtection="1">
      <alignment horizontal="left" wrapText="1"/>
    </xf>
    <xf numFmtId="0" fontId="26" fillId="4" borderId="7" xfId="5" applyFont="1" applyFill="1" applyBorder="1" applyAlignment="1" applyProtection="1">
      <alignment horizontal="center" vertical="center"/>
    </xf>
    <xf numFmtId="0" fontId="26" fillId="4" borderId="21" xfId="5" applyFont="1" applyFill="1" applyBorder="1" applyAlignment="1" applyProtection="1">
      <alignment horizontal="center" vertical="center"/>
    </xf>
    <xf numFmtId="0" fontId="8" fillId="4" borderId="35" xfId="5" applyFont="1" applyFill="1" applyBorder="1" applyAlignment="1" applyProtection="1">
      <alignment horizontal="center"/>
    </xf>
    <xf numFmtId="0" fontId="8" fillId="4" borderId="37" xfId="5" applyFont="1" applyFill="1" applyBorder="1" applyAlignment="1" applyProtection="1">
      <alignment horizontal="center"/>
    </xf>
    <xf numFmtId="0" fontId="68" fillId="0" borderId="12" xfId="0" applyFont="1" applyBorder="1" applyAlignment="1">
      <alignment horizontal="left"/>
    </xf>
    <xf numFmtId="0" fontId="68" fillId="0" borderId="25" xfId="0" applyFont="1" applyBorder="1" applyAlignment="1">
      <alignment horizontal="left"/>
    </xf>
    <xf numFmtId="0" fontId="68" fillId="0" borderId="84" xfId="0" applyFont="1" applyBorder="1" applyAlignment="1">
      <alignment horizontal="left" wrapText="1"/>
    </xf>
    <xf numFmtId="0" fontId="2" fillId="4" borderId="36" xfId="5" applyFont="1" applyFill="1" applyBorder="1" applyAlignment="1" applyProtection="1">
      <alignment horizontal="center" vertical="center" wrapText="1"/>
    </xf>
    <xf numFmtId="0" fontId="2" fillId="4" borderId="37" xfId="5" applyFont="1" applyFill="1" applyBorder="1" applyAlignment="1" applyProtection="1">
      <alignment horizontal="center" vertical="center" wrapText="1"/>
    </xf>
    <xf numFmtId="0" fontId="2" fillId="4" borderId="7" xfId="5" applyFont="1" applyFill="1" applyBorder="1" applyAlignment="1" applyProtection="1">
      <alignment horizontal="center" vertical="center" wrapText="1"/>
    </xf>
    <xf numFmtId="0" fontId="2" fillId="4" borderId="6" xfId="5" applyFont="1" applyFill="1" applyBorder="1" applyAlignment="1" applyProtection="1">
      <alignment horizontal="center" vertical="center" wrapText="1"/>
    </xf>
    <xf numFmtId="0" fontId="2" fillId="4" borderId="21" xfId="5" applyFont="1" applyFill="1" applyBorder="1" applyAlignment="1" applyProtection="1">
      <alignment horizontal="center" vertical="center" wrapText="1"/>
    </xf>
    <xf numFmtId="167" fontId="68" fillId="0" borderId="12" xfId="0" applyNumberFormat="1" applyFont="1" applyBorder="1" applyAlignment="1" applyProtection="1">
      <alignment horizontal="right" wrapText="1"/>
      <protection locked="0"/>
    </xf>
    <xf numFmtId="167" fontId="68" fillId="0" borderId="49" xfId="0" applyNumberFormat="1" applyFont="1" applyBorder="1" applyAlignment="1" applyProtection="1">
      <alignment horizontal="right" wrapText="1"/>
      <protection locked="0"/>
    </xf>
    <xf numFmtId="167" fontId="68" fillId="0" borderId="82" xfId="0" applyNumberFormat="1" applyFont="1" applyBorder="1" applyAlignment="1" applyProtection="1">
      <alignment horizontal="right" wrapText="1"/>
      <protection locked="0"/>
    </xf>
    <xf numFmtId="0" fontId="68" fillId="0" borderId="5" xfId="0" applyFont="1" applyBorder="1" applyAlignment="1">
      <alignment horizontal="left" wrapText="1"/>
    </xf>
    <xf numFmtId="0" fontId="68" fillId="0" borderId="34" xfId="0" applyFont="1" applyBorder="1" applyAlignment="1">
      <alignment horizontal="left" wrapText="1"/>
    </xf>
    <xf numFmtId="0" fontId="26" fillId="5" borderId="7" xfId="5" applyFont="1" applyFill="1" applyBorder="1" applyAlignment="1" applyProtection="1">
      <alignment horizontal="center" vertical="center"/>
    </xf>
    <xf numFmtId="0" fontId="26" fillId="5" borderId="21" xfId="5" applyFont="1" applyFill="1" applyBorder="1" applyAlignment="1" applyProtection="1">
      <alignment horizontal="center" vertical="center"/>
    </xf>
    <xf numFmtId="0" fontId="68" fillId="5" borderId="8" xfId="0" applyFont="1" applyFill="1" applyBorder="1" applyAlignment="1">
      <alignment horizontal="center" wrapText="1"/>
    </xf>
    <xf numFmtId="0" fontId="68" fillId="5" borderId="12" xfId="0" applyFont="1" applyFill="1" applyBorder="1" applyAlignment="1">
      <alignment horizontal="center" wrapText="1"/>
    </xf>
    <xf numFmtId="0" fontId="68" fillId="5" borderId="49" xfId="0" applyFont="1" applyFill="1" applyBorder="1" applyAlignment="1">
      <alignment horizontal="center" wrapText="1"/>
    </xf>
    <xf numFmtId="0" fontId="11" fillId="2" borderId="0" xfId="0" applyFont="1" applyFill="1" applyBorder="1" applyAlignment="1" applyProtection="1">
      <alignment horizontal="center" vertical="center" wrapText="1"/>
    </xf>
    <xf numFmtId="0" fontId="68" fillId="0" borderId="0" xfId="0" applyFont="1" applyAlignment="1">
      <alignment horizontal="center"/>
    </xf>
    <xf numFmtId="0" fontId="68" fillId="5" borderId="82" xfId="0" applyFont="1" applyFill="1" applyBorder="1" applyAlignment="1">
      <alignment horizontal="center" wrapText="1"/>
    </xf>
    <xf numFmtId="167" fontId="68" fillId="0" borderId="83" xfId="0" applyNumberFormat="1" applyFont="1" applyBorder="1" applyAlignment="1">
      <alignment horizontal="right" wrapText="1"/>
    </xf>
    <xf numFmtId="0" fontId="68" fillId="5" borderId="22" xfId="0" applyFont="1" applyFill="1" applyBorder="1" applyAlignment="1">
      <alignment horizontal="center" wrapText="1"/>
    </xf>
    <xf numFmtId="0" fontId="68" fillId="5" borderId="61" xfId="0" applyFont="1" applyFill="1" applyBorder="1" applyAlignment="1">
      <alignment horizontal="center" wrapText="1"/>
    </xf>
    <xf numFmtId="4" fontId="7" fillId="0" borderId="12" xfId="2" applyNumberFormat="1" applyFont="1" applyFill="1" applyBorder="1" applyAlignment="1" applyProtection="1">
      <alignment horizontal="right" vertical="center"/>
      <protection locked="0"/>
    </xf>
    <xf numFmtId="4" fontId="7" fillId="0" borderId="13" xfId="2" applyNumberFormat="1" applyFont="1" applyFill="1" applyBorder="1" applyAlignment="1" applyProtection="1">
      <alignment horizontal="right" vertical="center"/>
      <protection locked="0"/>
    </xf>
    <xf numFmtId="4" fontId="7" fillId="0" borderId="49" xfId="2" applyNumberFormat="1" applyFont="1" applyFill="1" applyBorder="1" applyAlignment="1" applyProtection="1">
      <alignment horizontal="right" vertical="center"/>
      <protection locked="0"/>
    </xf>
    <xf numFmtId="0" fontId="7" fillId="0" borderId="0" xfId="0" applyFont="1" applyAlignment="1" applyProtection="1">
      <alignment horizontal="left" vertical="top"/>
    </xf>
    <xf numFmtId="0" fontId="58" fillId="2" borderId="6" xfId="0" applyFont="1" applyFill="1" applyBorder="1" applyAlignment="1" applyProtection="1">
      <alignment horizontal="center" vertical="center"/>
      <protection locked="0"/>
    </xf>
    <xf numFmtId="0" fontId="33" fillId="2" borderId="36" xfId="0" applyFont="1" applyFill="1" applyBorder="1" applyAlignment="1" applyProtection="1">
      <alignment horizontal="center" vertical="top"/>
    </xf>
    <xf numFmtId="0" fontId="8" fillId="0" borderId="35" xfId="0" applyFont="1" applyFill="1" applyBorder="1" applyAlignment="1" applyProtection="1">
      <alignment horizontal="center"/>
    </xf>
    <xf numFmtId="0" fontId="8" fillId="0" borderId="37" xfId="0" applyFont="1" applyFill="1" applyBorder="1" applyAlignment="1" applyProtection="1">
      <alignment horizontal="center"/>
    </xf>
    <xf numFmtId="0" fontId="68" fillId="0" borderId="60" xfId="0" applyFont="1" applyBorder="1" applyAlignment="1">
      <alignment horizontal="left" wrapText="1"/>
    </xf>
    <xf numFmtId="0" fontId="68" fillId="0" borderId="61" xfId="0" applyFont="1" applyBorder="1" applyAlignment="1">
      <alignment horizontal="left" wrapText="1"/>
    </xf>
    <xf numFmtId="0" fontId="18" fillId="2" borderId="35" xfId="0" applyFont="1" applyFill="1" applyBorder="1" applyAlignment="1" applyProtection="1">
      <alignment horizontal="center" vertical="center" wrapText="1"/>
    </xf>
    <xf numFmtId="0" fontId="18" fillId="2" borderId="36" xfId="0" applyFont="1" applyFill="1" applyBorder="1" applyAlignment="1" applyProtection="1">
      <alignment horizontal="center" vertical="center" wrapText="1"/>
    </xf>
    <xf numFmtId="0" fontId="18" fillId="2" borderId="37"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167" fontId="69" fillId="0" borderId="8" xfId="0" applyNumberFormat="1" applyFont="1" applyBorder="1" applyAlignment="1">
      <alignment horizontal="right" wrapText="1"/>
    </xf>
    <xf numFmtId="0" fontId="68" fillId="0" borderId="85" xfId="0" applyFont="1" applyBorder="1" applyAlignment="1">
      <alignment horizontal="left" wrapText="1"/>
    </xf>
    <xf numFmtId="0" fontId="14" fillId="2" borderId="0" xfId="0" applyFont="1" applyFill="1" applyAlignment="1" applyProtection="1">
      <alignment horizontal="center" vertical="center" wrapText="1"/>
    </xf>
    <xf numFmtId="0" fontId="13" fillId="2" borderId="0" xfId="0" applyFont="1" applyFill="1" applyAlignment="1" applyProtection="1">
      <alignment horizontal="center" wrapText="1"/>
    </xf>
    <xf numFmtId="0" fontId="10" fillId="2" borderId="0" xfId="0" applyFont="1" applyFill="1" applyAlignment="1" applyProtection="1">
      <alignment horizontal="center"/>
    </xf>
    <xf numFmtId="167" fontId="68" fillId="0" borderId="9" xfId="0" applyNumberFormat="1" applyFont="1" applyBorder="1" applyAlignment="1">
      <alignment horizontal="right"/>
    </xf>
    <xf numFmtId="0" fontId="73" fillId="2" borderId="0" xfId="0" applyFont="1" applyFill="1" applyBorder="1" applyAlignment="1" applyProtection="1">
      <alignment horizontal="center" vertical="center" wrapText="1"/>
    </xf>
    <xf numFmtId="0" fontId="74" fillId="0" borderId="6" xfId="0" applyFont="1" applyBorder="1" applyAlignment="1" applyProtection="1">
      <alignment horizontal="left" vertical="top" wrapText="1"/>
    </xf>
    <xf numFmtId="0" fontId="68" fillId="0" borderId="23" xfId="0" applyFont="1" applyBorder="1" applyAlignment="1"/>
    <xf numFmtId="0" fontId="68" fillId="0" borderId="24" xfId="0" applyFont="1" applyBorder="1" applyAlignment="1"/>
    <xf numFmtId="0" fontId="68" fillId="0" borderId="26" xfId="0" applyFont="1" applyBorder="1" applyAlignment="1"/>
    <xf numFmtId="0" fontId="68" fillId="0" borderId="27" xfId="0" applyFont="1" applyBorder="1" applyAlignment="1"/>
    <xf numFmtId="0" fontId="69" fillId="0" borderId="6" xfId="0" applyFont="1" applyBorder="1" applyAlignment="1">
      <alignment horizontal="center"/>
    </xf>
    <xf numFmtId="0" fontId="68" fillId="0" borderId="50" xfId="0" applyFont="1" applyBorder="1" applyAlignment="1">
      <alignment horizontal="left"/>
    </xf>
    <xf numFmtId="0" fontId="68" fillId="0" borderId="58" xfId="0" applyFont="1" applyBorder="1" applyAlignment="1">
      <alignment horizontal="left"/>
    </xf>
    <xf numFmtId="0" fontId="68" fillId="0" borderId="51" xfId="0" applyFont="1" applyBorder="1" applyAlignment="1">
      <alignment horizontal="left"/>
    </xf>
    <xf numFmtId="4" fontId="7" fillId="0" borderId="12" xfId="0" applyNumberFormat="1" applyFont="1" applyBorder="1" applyAlignment="1" applyProtection="1">
      <alignment horizontal="right"/>
      <protection locked="0"/>
    </xf>
    <xf numFmtId="4" fontId="7" fillId="0" borderId="13" xfId="0" applyNumberFormat="1" applyFont="1" applyBorder="1" applyAlignment="1" applyProtection="1">
      <alignment horizontal="right"/>
      <protection locked="0"/>
    </xf>
    <xf numFmtId="4" fontId="7" fillId="0" borderId="49" xfId="0" applyNumberFormat="1" applyFont="1" applyBorder="1" applyAlignment="1" applyProtection="1">
      <alignment horizontal="right"/>
      <protection locked="0"/>
    </xf>
    <xf numFmtId="0" fontId="8" fillId="0" borderId="7" xfId="0" applyFont="1" applyFill="1" applyBorder="1" applyAlignment="1" applyProtection="1">
      <alignment horizontal="center"/>
    </xf>
    <xf numFmtId="0" fontId="8" fillId="0" borderId="21" xfId="0" applyFont="1" applyFill="1" applyBorder="1" applyAlignment="1" applyProtection="1">
      <alignment horizontal="center"/>
    </xf>
    <xf numFmtId="167" fontId="68" fillId="0" borderId="22" xfId="0" applyNumberFormat="1" applyFont="1" applyBorder="1" applyAlignment="1" applyProtection="1">
      <alignment horizontal="right" wrapText="1"/>
      <protection locked="0"/>
    </xf>
    <xf numFmtId="167" fontId="68" fillId="0" borderId="61" xfId="0" applyNumberFormat="1" applyFont="1" applyBorder="1" applyAlignment="1" applyProtection="1">
      <alignment horizontal="right" wrapText="1"/>
      <protection locked="0"/>
    </xf>
    <xf numFmtId="0" fontId="2" fillId="4" borderId="35" xfId="5" applyFont="1" applyFill="1" applyBorder="1" applyAlignment="1" applyProtection="1">
      <alignment horizontal="center"/>
    </xf>
    <xf numFmtId="0" fontId="2" fillId="4" borderId="37" xfId="5" applyFont="1" applyFill="1" applyBorder="1" applyAlignment="1" applyProtection="1">
      <alignment horizontal="center"/>
    </xf>
    <xf numFmtId="167" fontId="68" fillId="0" borderId="56" xfId="0" applyNumberFormat="1" applyFont="1" applyBorder="1" applyAlignment="1" applyProtection="1">
      <alignment horizontal="right" wrapText="1"/>
      <protection locked="0"/>
    </xf>
  </cellXfs>
  <cellStyles count="9">
    <cellStyle name="Comma" xfId="1" builtinId="3"/>
    <cellStyle name="Currency" xfId="2" builtinId="4"/>
    <cellStyle name="Hyperlink" xfId="3" builtinId="8"/>
    <cellStyle name="Normal" xfId="0" builtinId="0"/>
    <cellStyle name="Normal 2" xfId="4"/>
    <cellStyle name="Normal 2 2" xfId="5"/>
    <cellStyle name="Normal_Database" xfId="6"/>
    <cellStyle name="Normal_Sheet1"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99060</xdr:rowOff>
    </xdr:from>
    <xdr:to>
      <xdr:col>2</xdr:col>
      <xdr:colOff>373380</xdr:colOff>
      <xdr:row>9</xdr:row>
      <xdr:rowOff>22860</xdr:rowOff>
    </xdr:to>
    <xdr:pic>
      <xdr:nvPicPr>
        <xdr:cNvPr id="1176" name="Picture 1" descr="fl health_clr">
          <a:extLst>
            <a:ext uri="{FF2B5EF4-FFF2-40B4-BE49-F238E27FC236}">
              <a16:creationId xmlns=""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9060"/>
          <a:ext cx="1562100" cy="1569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SF_SH_Feedback@doh.state.fl.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636"/>
  <sheetViews>
    <sheetView showGridLines="0" tabSelected="1" topLeftCell="A426" zoomScale="125" zoomScaleNormal="125" zoomScaleSheetLayoutView="100" workbookViewId="0">
      <selection activeCell="D443" sqref="D442:F443"/>
    </sheetView>
  </sheetViews>
  <sheetFormatPr defaultColWidth="0" defaultRowHeight="13.2" x14ac:dyDescent="0.25"/>
  <cols>
    <col min="1" max="3" width="8.6640625" style="1" customWidth="1"/>
    <col min="4" max="4" width="22.5546875" style="1" customWidth="1"/>
    <col min="5" max="14" width="8.6640625" style="1" customWidth="1"/>
    <col min="15" max="15" width="8.6640625" style="77" customWidth="1"/>
    <col min="16" max="17" width="8.44140625" hidden="1" customWidth="1"/>
    <col min="18" max="16384" width="8.44140625" style="3" hidden="1"/>
  </cols>
  <sheetData>
    <row r="1" spans="1:17" ht="14.85" customHeight="1" x14ac:dyDescent="0.25">
      <c r="M1" s="2"/>
      <c r="N1" s="2"/>
      <c r="O1" s="3"/>
      <c r="P1" s="3"/>
      <c r="Q1" s="3"/>
    </row>
    <row r="2" spans="1:17" ht="14.85" customHeight="1" x14ac:dyDescent="0.25">
      <c r="M2" s="3"/>
      <c r="N2" s="3"/>
      <c r="O2" s="3"/>
      <c r="P2" s="3"/>
      <c r="Q2" s="3"/>
    </row>
    <row r="3" spans="1:17" ht="14.85" customHeight="1" x14ac:dyDescent="0.25">
      <c r="A3" s="3"/>
      <c r="B3" s="3"/>
      <c r="C3" s="3"/>
      <c r="D3" s="3"/>
      <c r="E3" s="3"/>
      <c r="F3" s="3"/>
      <c r="G3" s="3"/>
      <c r="H3" s="3"/>
      <c r="I3" s="3"/>
      <c r="J3" s="3"/>
      <c r="K3" s="3"/>
      <c r="L3" s="3"/>
      <c r="M3" s="3"/>
      <c r="N3" s="3"/>
      <c r="O3" s="3"/>
      <c r="P3" s="3"/>
      <c r="Q3" s="3"/>
    </row>
    <row r="4" spans="1:17" ht="14.85" customHeight="1" x14ac:dyDescent="0.25">
      <c r="A4" s="3"/>
      <c r="B4" s="3"/>
      <c r="C4" s="3"/>
      <c r="D4" s="3"/>
      <c r="E4" s="3"/>
      <c r="F4" s="3"/>
      <c r="G4" s="3"/>
      <c r="H4" s="3"/>
      <c r="I4" s="3"/>
      <c r="J4" s="3"/>
      <c r="K4" s="3"/>
      <c r="L4" s="3"/>
      <c r="M4" s="3"/>
      <c r="N4" s="3"/>
      <c r="O4" s="3"/>
      <c r="P4" s="3"/>
      <c r="Q4" s="3"/>
    </row>
    <row r="5" spans="1:17" ht="14.85" customHeight="1" x14ac:dyDescent="0.25">
      <c r="A5" s="3"/>
      <c r="B5" s="3"/>
      <c r="C5" s="3"/>
      <c r="D5" s="3"/>
      <c r="E5" s="3"/>
      <c r="F5" s="3"/>
      <c r="G5" s="3"/>
      <c r="H5" s="3"/>
      <c r="I5" s="3"/>
      <c r="J5" s="3"/>
      <c r="K5" s="3"/>
      <c r="L5" s="3"/>
      <c r="M5" s="3"/>
      <c r="N5" s="3"/>
      <c r="O5" s="3"/>
      <c r="P5" s="3"/>
      <c r="Q5" s="3"/>
    </row>
    <row r="6" spans="1:17" ht="14.85" customHeight="1" x14ac:dyDescent="0.25">
      <c r="A6" s="3"/>
      <c r="B6" s="3"/>
      <c r="C6" s="3"/>
      <c r="D6" s="3"/>
      <c r="E6" s="3"/>
      <c r="F6" s="3"/>
      <c r="G6" s="3"/>
      <c r="H6" s="3"/>
      <c r="I6" s="3"/>
      <c r="J6" s="3"/>
      <c r="K6" s="3"/>
      <c r="L6" s="3"/>
      <c r="M6" s="3"/>
      <c r="N6" s="3"/>
      <c r="O6" s="3"/>
      <c r="P6" s="3"/>
      <c r="Q6" s="3"/>
    </row>
    <row r="7" spans="1:17" ht="14.85" customHeight="1" x14ac:dyDescent="0.25">
      <c r="A7" s="3"/>
      <c r="B7" s="3"/>
      <c r="C7" s="3"/>
      <c r="D7" s="3"/>
      <c r="E7" s="3"/>
      <c r="F7" s="3"/>
      <c r="G7" s="3"/>
      <c r="H7" s="3"/>
      <c r="I7" s="3"/>
      <c r="J7" s="3"/>
      <c r="K7" s="3"/>
      <c r="L7" s="3"/>
      <c r="M7" s="3"/>
      <c r="N7" s="3"/>
      <c r="O7" s="3"/>
      <c r="P7" s="3"/>
      <c r="Q7" s="3"/>
    </row>
    <row r="8" spans="1:17" ht="14.85" customHeight="1" x14ac:dyDescent="0.25">
      <c r="A8" s="3"/>
      <c r="B8" s="3"/>
      <c r="C8" s="3"/>
      <c r="D8" s="3"/>
      <c r="E8" s="3"/>
      <c r="F8" s="3"/>
      <c r="G8" s="3"/>
      <c r="H8" s="3"/>
      <c r="I8" s="3"/>
      <c r="J8" s="3"/>
      <c r="K8" s="3"/>
      <c r="L8" s="3"/>
      <c r="M8" s="3"/>
      <c r="N8" s="3"/>
      <c r="O8" s="3"/>
      <c r="P8" s="3"/>
      <c r="Q8" s="3"/>
    </row>
    <row r="9" spans="1:17" ht="14.85" customHeight="1" x14ac:dyDescent="0.25">
      <c r="A9" s="3"/>
      <c r="B9" s="3"/>
      <c r="C9" s="3"/>
      <c r="D9" s="3"/>
      <c r="E9" s="3"/>
      <c r="F9" s="3"/>
      <c r="G9" s="3"/>
      <c r="H9" s="3"/>
      <c r="I9" s="3"/>
      <c r="J9" s="3"/>
      <c r="K9" s="3"/>
      <c r="L9" s="3"/>
      <c r="M9" s="3"/>
      <c r="N9" s="3"/>
      <c r="O9" s="3"/>
      <c r="P9" s="3"/>
      <c r="Q9" s="3"/>
    </row>
    <row r="10" spans="1:17" ht="14.85" customHeight="1" x14ac:dyDescent="0.25">
      <c r="A10" s="3"/>
      <c r="B10" s="3"/>
      <c r="C10" s="3"/>
      <c r="D10" s="3"/>
      <c r="E10" s="3"/>
      <c r="F10" s="3"/>
      <c r="G10" s="3"/>
      <c r="H10" s="3"/>
      <c r="I10" s="3"/>
      <c r="J10" s="3"/>
      <c r="K10" s="3"/>
      <c r="L10" s="3"/>
      <c r="M10" s="3"/>
      <c r="N10" s="3"/>
      <c r="O10" s="3"/>
      <c r="P10" s="3"/>
      <c r="Q10" s="3"/>
    </row>
    <row r="11" spans="1:17" ht="14.85" customHeight="1" x14ac:dyDescent="0.25">
      <c r="A11" s="4"/>
      <c r="B11" s="84"/>
      <c r="C11" s="84"/>
      <c r="D11" s="84"/>
      <c r="E11" s="84"/>
      <c r="F11" s="84"/>
      <c r="G11" s="84"/>
      <c r="H11" s="84"/>
      <c r="I11" s="84"/>
      <c r="J11" s="84"/>
      <c r="K11" s="84"/>
      <c r="L11" s="84"/>
      <c r="M11" s="84"/>
      <c r="N11" s="84"/>
      <c r="O11" s="3"/>
      <c r="P11" s="3"/>
      <c r="Q11" s="3"/>
    </row>
    <row r="12" spans="1:17" ht="14.85" customHeight="1" x14ac:dyDescent="0.25">
      <c r="A12" s="4"/>
      <c r="B12" s="5"/>
      <c r="C12" s="5"/>
      <c r="D12" s="5"/>
      <c r="E12" s="5"/>
      <c r="F12" s="5"/>
      <c r="G12" s="5"/>
      <c r="H12" s="5"/>
      <c r="I12" s="5"/>
      <c r="J12" s="5"/>
      <c r="K12" s="5"/>
      <c r="L12" s="5"/>
      <c r="M12" s="5"/>
      <c r="N12" s="5"/>
      <c r="O12" s="3"/>
      <c r="P12" s="3"/>
      <c r="Q12" s="3"/>
    </row>
    <row r="13" spans="1:17" ht="14.85" customHeight="1" x14ac:dyDescent="0.25">
      <c r="A13" s="4"/>
      <c r="B13" s="5"/>
      <c r="C13" s="5"/>
      <c r="D13" s="5"/>
      <c r="E13" s="5"/>
      <c r="F13" s="5"/>
      <c r="G13" s="5"/>
      <c r="H13" s="5"/>
      <c r="I13" s="5"/>
      <c r="J13" s="5"/>
      <c r="K13" s="5"/>
      <c r="L13" s="5"/>
      <c r="M13" s="5"/>
      <c r="N13" s="5"/>
      <c r="O13" s="3"/>
      <c r="P13" s="3"/>
      <c r="Q13" s="3"/>
    </row>
    <row r="14" spans="1:17" ht="14.85" customHeight="1" x14ac:dyDescent="0.25">
      <c r="A14" s="4"/>
      <c r="B14" s="5"/>
      <c r="C14" s="5"/>
      <c r="D14" s="5"/>
      <c r="E14" s="5"/>
      <c r="F14" s="5"/>
      <c r="G14" s="5"/>
      <c r="H14" s="5"/>
      <c r="I14" s="5"/>
      <c r="J14" s="5"/>
      <c r="K14" s="5"/>
      <c r="L14" s="5"/>
      <c r="M14" s="5"/>
      <c r="N14" s="5"/>
      <c r="O14" s="3"/>
      <c r="P14" s="3"/>
      <c r="Q14" s="3"/>
    </row>
    <row r="26" spans="1:17" ht="32.25" customHeight="1" x14ac:dyDescent="0.25">
      <c r="A26" s="361" t="s">
        <v>1386</v>
      </c>
      <c r="B26" s="361"/>
      <c r="C26" s="361"/>
      <c r="D26" s="361"/>
      <c r="E26" s="361"/>
      <c r="F26" s="361"/>
      <c r="G26" s="361"/>
      <c r="H26" s="361"/>
      <c r="I26" s="361"/>
      <c r="J26" s="361"/>
      <c r="K26" s="361"/>
      <c r="L26" s="361"/>
      <c r="M26" s="361"/>
      <c r="N26" s="361"/>
      <c r="O26" s="361"/>
      <c r="P26" s="3"/>
      <c r="Q26" s="3"/>
    </row>
    <row r="27" spans="1:17" ht="31.2" customHeight="1" x14ac:dyDescent="0.25">
      <c r="A27" s="363" t="s">
        <v>1385</v>
      </c>
      <c r="B27" s="363"/>
      <c r="C27" s="363"/>
      <c r="D27" s="363"/>
      <c r="E27" s="363"/>
      <c r="F27" s="363"/>
      <c r="G27" s="363"/>
      <c r="H27" s="363"/>
      <c r="I27" s="363"/>
      <c r="J27" s="363"/>
      <c r="K27" s="363"/>
      <c r="L27" s="363"/>
      <c r="M27" s="363"/>
      <c r="N27" s="363"/>
      <c r="O27" s="363"/>
      <c r="P27" s="3"/>
      <c r="Q27" s="3"/>
    </row>
    <row r="28" spans="1:17" s="171" customFormat="1" ht="19.2" customHeight="1" x14ac:dyDescent="0.7">
      <c r="A28" s="170"/>
      <c r="B28" s="170"/>
      <c r="C28" s="170"/>
      <c r="L28" s="170"/>
      <c r="M28" s="170"/>
      <c r="N28" s="170"/>
    </row>
    <row r="29" spans="1:17" ht="48.6" customHeight="1" thickBot="1" x14ac:dyDescent="0.3">
      <c r="A29" s="79"/>
      <c r="B29" s="79"/>
      <c r="C29" s="79"/>
      <c r="D29" s="232"/>
      <c r="E29" s="362"/>
      <c r="F29" s="362"/>
      <c r="G29" s="362"/>
      <c r="H29" s="362"/>
      <c r="I29" s="361" t="s">
        <v>294</v>
      </c>
      <c r="J29" s="361"/>
      <c r="K29" s="361"/>
      <c r="M29" s="79"/>
      <c r="N29" s="79"/>
      <c r="O29" s="3"/>
      <c r="P29" s="3"/>
      <c r="Q29" s="3"/>
    </row>
    <row r="30" spans="1:17" ht="16.95" customHeight="1" x14ac:dyDescent="0.25">
      <c r="O30" s="3"/>
      <c r="P30" s="3"/>
      <c r="Q30" s="3"/>
    </row>
    <row r="31" spans="1:17" ht="25.95" customHeight="1" x14ac:dyDescent="0.25">
      <c r="P31" s="3"/>
      <c r="Q31" s="3"/>
    </row>
    <row r="32" spans="1:17" ht="14.85" customHeight="1" x14ac:dyDescent="0.25">
      <c r="O32" s="3"/>
      <c r="P32" s="3"/>
      <c r="Q32" s="3"/>
    </row>
    <row r="33" spans="1:17" ht="14.25" customHeight="1" x14ac:dyDescent="0.25">
      <c r="O33" s="3"/>
      <c r="P33" s="3"/>
      <c r="Q33" s="3"/>
    </row>
    <row r="34" spans="1:17" x14ac:dyDescent="0.25">
      <c r="O34" s="3"/>
      <c r="P34" s="3"/>
      <c r="Q34" s="3"/>
    </row>
    <row r="35" spans="1:17" x14ac:dyDescent="0.25">
      <c r="A35" s="14"/>
      <c r="B35" s="14"/>
      <c r="C35" s="14"/>
      <c r="D35" s="14"/>
      <c r="E35" s="14"/>
      <c r="F35" s="14"/>
      <c r="G35" s="14"/>
      <c r="H35" s="14"/>
      <c r="I35" s="14"/>
      <c r="J35" s="14"/>
      <c r="K35" s="14"/>
      <c r="L35" s="14"/>
      <c r="M35" s="14"/>
      <c r="N35" s="14"/>
      <c r="O35" s="3"/>
      <c r="P35" s="3"/>
      <c r="Q35" s="3"/>
    </row>
    <row r="36" spans="1:17" x14ac:dyDescent="0.25">
      <c r="A36" s="14"/>
      <c r="B36" s="14"/>
      <c r="C36" s="14"/>
      <c r="D36" s="14"/>
      <c r="E36" s="14"/>
      <c r="F36" s="14"/>
      <c r="G36" s="14"/>
      <c r="H36" s="14"/>
      <c r="I36" s="14"/>
      <c r="J36" s="14"/>
      <c r="K36" s="14"/>
      <c r="L36" s="14"/>
      <c r="M36" s="14"/>
      <c r="N36" s="14"/>
      <c r="O36" s="3"/>
      <c r="P36" s="3"/>
      <c r="Q36" s="3"/>
    </row>
    <row r="37" spans="1:17" s="246" customFormat="1" ht="61.2" customHeight="1" x14ac:dyDescent="0.25">
      <c r="A37" s="788" t="s">
        <v>1387</v>
      </c>
      <c r="B37" s="788"/>
      <c r="C37" s="788"/>
      <c r="D37" s="788"/>
      <c r="E37" s="788"/>
      <c r="F37" s="788"/>
      <c r="G37" s="788"/>
      <c r="H37" s="788"/>
      <c r="I37" s="788"/>
      <c r="J37" s="788"/>
      <c r="K37" s="788"/>
      <c r="L37" s="788"/>
      <c r="M37" s="788"/>
      <c r="N37" s="788"/>
      <c r="O37" s="788"/>
    </row>
    <row r="38" spans="1:17" ht="26.25" customHeight="1" x14ac:dyDescent="0.25">
      <c r="O38" s="3"/>
      <c r="P38" s="3"/>
      <c r="Q38" s="3"/>
    </row>
    <row r="39" spans="1:17" x14ac:dyDescent="0.25">
      <c r="O39" s="3"/>
      <c r="P39" s="3"/>
      <c r="Q39" s="3"/>
    </row>
    <row r="40" spans="1:17" x14ac:dyDescent="0.25">
      <c r="O40" s="3"/>
      <c r="P40" s="3"/>
      <c r="Q40" s="3"/>
    </row>
    <row r="41" spans="1:17" x14ac:dyDescent="0.25">
      <c r="O41" s="3"/>
      <c r="P41" s="3"/>
      <c r="Q41" s="3"/>
    </row>
    <row r="42" spans="1:17" ht="21" x14ac:dyDescent="0.25">
      <c r="A42" s="6"/>
      <c r="B42" s="6"/>
      <c r="C42" s="6"/>
      <c r="D42" s="6"/>
      <c r="E42" s="6"/>
      <c r="F42" s="6"/>
      <c r="G42" s="6"/>
      <c r="H42" s="6"/>
      <c r="I42" s="6"/>
      <c r="J42" s="6"/>
      <c r="K42" s="6"/>
      <c r="M42" s="6"/>
      <c r="N42" s="6"/>
      <c r="O42" s="3"/>
      <c r="P42" s="3"/>
      <c r="Q42" s="3"/>
    </row>
    <row r="43" spans="1:17" x14ac:dyDescent="0.25">
      <c r="O43" s="3"/>
      <c r="P43" s="3"/>
      <c r="Q43" s="3"/>
    </row>
    <row r="44" spans="1:17" ht="12.75" customHeight="1" x14ac:dyDescent="0.25">
      <c r="A44" s="784"/>
      <c r="B44" s="784"/>
      <c r="C44" s="784"/>
      <c r="D44" s="784"/>
      <c r="E44" s="784"/>
      <c r="F44" s="784"/>
      <c r="G44" s="784"/>
      <c r="H44" s="784"/>
      <c r="I44" s="784"/>
      <c r="J44" s="784"/>
      <c r="K44" s="784"/>
      <c r="L44" s="784"/>
      <c r="M44" s="784"/>
      <c r="N44" s="784"/>
      <c r="O44" s="3"/>
      <c r="P44" s="3"/>
      <c r="Q44" s="3"/>
    </row>
    <row r="45" spans="1:17" ht="12.75" customHeight="1" x14ac:dyDescent="0.25">
      <c r="A45" s="784"/>
      <c r="B45" s="784"/>
      <c r="C45" s="784"/>
      <c r="D45" s="784"/>
      <c r="E45" s="784"/>
      <c r="F45" s="784"/>
      <c r="G45" s="784"/>
      <c r="H45" s="784"/>
      <c r="I45" s="784"/>
      <c r="J45" s="784"/>
      <c r="K45" s="784"/>
      <c r="L45" s="784"/>
      <c r="M45" s="784"/>
      <c r="N45" s="784"/>
      <c r="O45" s="3"/>
      <c r="P45" s="3"/>
      <c r="Q45" s="3"/>
    </row>
    <row r="46" spans="1:17" x14ac:dyDescent="0.25">
      <c r="A46" s="5"/>
      <c r="B46" s="5"/>
      <c r="C46" s="5"/>
      <c r="D46" s="5"/>
      <c r="E46" s="5"/>
      <c r="F46" s="5"/>
      <c r="G46" s="5"/>
      <c r="H46" s="5"/>
      <c r="I46" s="5"/>
      <c r="J46" s="5"/>
      <c r="K46" s="5"/>
      <c r="L46" s="5"/>
      <c r="M46" s="5"/>
      <c r="N46" s="5"/>
      <c r="O46" s="3"/>
      <c r="P46" s="3"/>
      <c r="Q46" s="3"/>
    </row>
    <row r="47" spans="1:17" ht="21" x14ac:dyDescent="0.5">
      <c r="A47" s="786"/>
      <c r="B47" s="786"/>
      <c r="C47" s="786"/>
      <c r="D47" s="786"/>
      <c r="E47" s="786"/>
      <c r="F47" s="786"/>
      <c r="G47" s="786"/>
      <c r="H47" s="786"/>
      <c r="I47" s="786"/>
      <c r="J47" s="786"/>
      <c r="K47" s="786"/>
      <c r="L47" s="786"/>
      <c r="M47" s="786"/>
      <c r="N47" s="786"/>
      <c r="O47" s="3"/>
      <c r="P47" s="3"/>
      <c r="Q47" s="3"/>
    </row>
    <row r="48" spans="1:17" ht="15.6" x14ac:dyDescent="0.25">
      <c r="A48" s="364"/>
      <c r="B48" s="364"/>
      <c r="C48" s="364"/>
      <c r="D48" s="364"/>
      <c r="E48" s="364"/>
      <c r="F48" s="364"/>
      <c r="G48" s="364"/>
      <c r="H48" s="364"/>
      <c r="I48" s="364"/>
      <c r="J48" s="364"/>
      <c r="K48" s="364"/>
      <c r="L48" s="364"/>
      <c r="M48" s="364"/>
      <c r="N48" s="364"/>
      <c r="O48" s="3"/>
      <c r="P48" s="3"/>
      <c r="Q48" s="3"/>
    </row>
    <row r="49" spans="1:17" ht="15.6" x14ac:dyDescent="0.25">
      <c r="A49" s="364"/>
      <c r="B49" s="364"/>
      <c r="C49" s="364"/>
      <c r="D49" s="364"/>
      <c r="E49" s="364"/>
      <c r="F49" s="364"/>
      <c r="G49" s="364"/>
      <c r="H49" s="364"/>
      <c r="I49" s="364"/>
      <c r="J49" s="364"/>
      <c r="K49" s="364"/>
      <c r="L49" s="364"/>
      <c r="M49" s="364"/>
      <c r="N49" s="364"/>
      <c r="O49" s="3"/>
      <c r="P49" s="3"/>
      <c r="Q49" s="3"/>
    </row>
    <row r="50" spans="1:17" ht="15" customHeight="1" x14ac:dyDescent="0.3">
      <c r="A50" s="785" t="s">
        <v>741</v>
      </c>
      <c r="B50" s="785"/>
      <c r="C50" s="785"/>
      <c r="D50" s="785"/>
      <c r="E50" s="785"/>
      <c r="F50" s="785"/>
      <c r="G50" s="785"/>
      <c r="H50" s="785"/>
      <c r="I50" s="785"/>
      <c r="J50" s="785"/>
      <c r="K50" s="785"/>
      <c r="L50" s="785"/>
      <c r="M50" s="785"/>
      <c r="N50" s="785"/>
      <c r="O50" s="3"/>
      <c r="P50" s="3"/>
      <c r="Q50" s="3"/>
    </row>
    <row r="51" spans="1:17" ht="15" customHeight="1" x14ac:dyDescent="0.3">
      <c r="A51" s="785" t="s">
        <v>1443</v>
      </c>
      <c r="B51" s="785"/>
      <c r="C51" s="785"/>
      <c r="D51" s="785"/>
      <c r="E51" s="785"/>
      <c r="F51" s="785"/>
      <c r="G51" s="785"/>
      <c r="H51" s="785"/>
      <c r="I51" s="785"/>
      <c r="J51" s="785"/>
      <c r="K51" s="785"/>
      <c r="L51" s="785"/>
      <c r="M51" s="785"/>
      <c r="N51" s="785"/>
      <c r="O51" s="3"/>
      <c r="P51" s="3"/>
      <c r="Q51" s="3"/>
    </row>
    <row r="52" spans="1:17" ht="15" customHeight="1" x14ac:dyDescent="0.3">
      <c r="A52" s="785"/>
      <c r="B52" s="785"/>
      <c r="C52" s="785"/>
      <c r="D52" s="785"/>
      <c r="E52" s="785"/>
      <c r="F52" s="785"/>
      <c r="G52" s="785"/>
      <c r="H52" s="785"/>
      <c r="I52" s="785"/>
      <c r="J52" s="785"/>
      <c r="K52" s="785"/>
      <c r="L52" s="785"/>
      <c r="M52" s="785"/>
      <c r="N52" s="785"/>
      <c r="O52" s="3"/>
      <c r="P52" s="3"/>
      <c r="Q52" s="3"/>
    </row>
    <row r="53" spans="1:17" ht="21" customHeight="1" x14ac:dyDescent="0.35">
      <c r="A53" s="530" t="s">
        <v>1441</v>
      </c>
      <c r="B53" s="530"/>
      <c r="C53" s="530"/>
      <c r="D53" s="530"/>
      <c r="E53" s="530"/>
      <c r="F53" s="530"/>
      <c r="G53" s="530"/>
      <c r="H53" s="530"/>
      <c r="I53" s="530"/>
      <c r="J53" s="530"/>
      <c r="K53" s="530"/>
      <c r="L53" s="530"/>
      <c r="M53" s="530"/>
      <c r="N53" s="530"/>
      <c r="O53" s="111"/>
    </row>
    <row r="54" spans="1:17" ht="48" customHeight="1" x14ac:dyDescent="0.35">
      <c r="A54" s="530" t="s">
        <v>1442</v>
      </c>
      <c r="B54" s="530"/>
      <c r="C54" s="530"/>
      <c r="D54" s="530"/>
      <c r="E54" s="530"/>
      <c r="F54" s="530"/>
      <c r="G54" s="530"/>
      <c r="H54" s="530"/>
      <c r="I54" s="530"/>
      <c r="J54" s="530"/>
      <c r="K54" s="530"/>
      <c r="L54" s="530"/>
      <c r="M54" s="530"/>
      <c r="N54" s="530"/>
      <c r="O54" s="111"/>
    </row>
    <row r="55" spans="1:17" ht="19.5" customHeight="1" x14ac:dyDescent="0.35">
      <c r="A55" s="530" t="s">
        <v>1462</v>
      </c>
      <c r="B55" s="530"/>
      <c r="C55" s="530"/>
      <c r="D55" s="530"/>
      <c r="E55" s="530"/>
      <c r="F55" s="530"/>
      <c r="G55" s="530"/>
      <c r="H55" s="530"/>
      <c r="I55" s="530"/>
      <c r="J55" s="530"/>
      <c r="K55" s="530"/>
      <c r="L55" s="530"/>
      <c r="M55" s="530"/>
      <c r="N55" s="530"/>
      <c r="O55" s="111"/>
    </row>
    <row r="56" spans="1:17" ht="37.950000000000003" customHeight="1" x14ac:dyDescent="0.35">
      <c r="A56" s="530" t="s">
        <v>1449</v>
      </c>
      <c r="B56" s="530"/>
      <c r="C56" s="530"/>
      <c r="D56" s="530"/>
      <c r="E56" s="530"/>
      <c r="F56" s="530"/>
      <c r="G56" s="530"/>
      <c r="H56" s="530"/>
      <c r="I56" s="530"/>
      <c r="J56" s="530"/>
      <c r="K56" s="530"/>
      <c r="L56" s="530"/>
      <c r="M56" s="530"/>
      <c r="N56" s="530"/>
      <c r="O56" s="111"/>
    </row>
    <row r="57" spans="1:17" ht="34.950000000000003" customHeight="1" x14ac:dyDescent="0.35">
      <c r="A57" s="530" t="s">
        <v>1450</v>
      </c>
      <c r="B57" s="530"/>
      <c r="C57" s="530"/>
      <c r="D57" s="530"/>
      <c r="E57" s="530"/>
      <c r="F57" s="530"/>
      <c r="G57" s="530"/>
      <c r="H57" s="530"/>
      <c r="I57" s="530"/>
      <c r="J57" s="530"/>
      <c r="K57" s="530"/>
      <c r="L57" s="530"/>
      <c r="M57" s="530"/>
      <c r="N57" s="530"/>
      <c r="O57" s="111"/>
    </row>
    <row r="58" spans="1:17" ht="37.200000000000003" customHeight="1" x14ac:dyDescent="0.35">
      <c r="A58" s="663" t="s">
        <v>1458</v>
      </c>
      <c r="B58" s="664"/>
      <c r="C58" s="664"/>
      <c r="D58" s="664"/>
      <c r="E58" s="664"/>
      <c r="F58" s="664"/>
      <c r="G58" s="664"/>
      <c r="H58" s="664"/>
      <c r="I58" s="664"/>
      <c r="J58" s="664"/>
      <c r="K58" s="664"/>
      <c r="L58" s="664"/>
      <c r="M58" s="664"/>
      <c r="N58" s="664"/>
      <c r="O58" s="111"/>
    </row>
    <row r="59" spans="1:17" ht="36" customHeight="1" x14ac:dyDescent="0.35">
      <c r="A59" s="530" t="s">
        <v>1463</v>
      </c>
      <c r="B59" s="530"/>
      <c r="C59" s="530"/>
      <c r="D59" s="530"/>
      <c r="E59" s="530"/>
      <c r="F59" s="530"/>
      <c r="G59" s="530"/>
      <c r="H59" s="530"/>
      <c r="I59" s="530"/>
      <c r="J59" s="530"/>
      <c r="K59" s="530"/>
      <c r="L59" s="530"/>
      <c r="M59" s="530"/>
      <c r="N59" s="530"/>
      <c r="O59" s="111"/>
    </row>
    <row r="60" spans="1:17" ht="50.4" customHeight="1" x14ac:dyDescent="0.35">
      <c r="A60" s="530"/>
      <c r="B60" s="530"/>
      <c r="C60" s="530"/>
      <c r="D60" s="530"/>
      <c r="E60" s="530"/>
      <c r="F60" s="530"/>
      <c r="G60" s="530"/>
      <c r="H60" s="530"/>
      <c r="I60" s="530"/>
      <c r="J60" s="530"/>
      <c r="K60" s="530"/>
      <c r="L60" s="530"/>
      <c r="M60" s="530"/>
      <c r="N60" s="530"/>
      <c r="O60" s="111"/>
    </row>
    <row r="61" spans="1:17" ht="36.6" customHeight="1" x14ac:dyDescent="0.35">
      <c r="A61" s="530"/>
      <c r="B61" s="530"/>
      <c r="C61" s="530"/>
      <c r="D61" s="530"/>
      <c r="E61" s="530"/>
      <c r="F61" s="530"/>
      <c r="G61" s="530"/>
      <c r="H61" s="530"/>
      <c r="I61" s="530"/>
      <c r="J61" s="530"/>
      <c r="K61" s="530"/>
      <c r="L61" s="530"/>
      <c r="M61" s="530"/>
      <c r="N61" s="530"/>
      <c r="O61" s="111"/>
    </row>
    <row r="62" spans="1:17" ht="17.399999999999999" customHeight="1" x14ac:dyDescent="0.35">
      <c r="A62" s="660"/>
      <c r="B62" s="660"/>
      <c r="C62" s="660"/>
      <c r="D62" s="660"/>
      <c r="E62" s="660"/>
      <c r="F62" s="660"/>
      <c r="G62" s="660"/>
      <c r="H62" s="660"/>
      <c r="I62" s="660"/>
      <c r="J62" s="660"/>
      <c r="K62" s="660"/>
      <c r="L62" s="660"/>
      <c r="M62" s="660"/>
      <c r="N62" s="660"/>
      <c r="O62" s="111"/>
    </row>
    <row r="63" spans="1:17" ht="10.95" customHeight="1" x14ac:dyDescent="0.35">
      <c r="A63" s="530"/>
      <c r="B63" s="530"/>
      <c r="C63" s="530"/>
      <c r="D63" s="530"/>
      <c r="E63" s="530"/>
      <c r="F63" s="530"/>
      <c r="G63" s="530"/>
      <c r="H63" s="530"/>
      <c r="I63" s="530"/>
      <c r="J63" s="530"/>
      <c r="K63" s="530"/>
      <c r="L63" s="530"/>
      <c r="M63" s="530"/>
      <c r="N63" s="530"/>
      <c r="O63" s="111"/>
    </row>
    <row r="64" spans="1:17" ht="34.950000000000003" customHeight="1" x14ac:dyDescent="0.35">
      <c r="A64" s="530"/>
      <c r="B64" s="530"/>
      <c r="C64" s="530"/>
      <c r="D64" s="530"/>
      <c r="E64" s="530"/>
      <c r="F64" s="530"/>
      <c r="G64" s="530"/>
      <c r="H64" s="530"/>
      <c r="I64" s="530"/>
      <c r="J64" s="530"/>
      <c r="K64" s="530"/>
      <c r="L64" s="530"/>
      <c r="M64" s="530"/>
      <c r="N64" s="530"/>
      <c r="O64" s="111"/>
    </row>
    <row r="65" spans="1:15" ht="35.4" customHeight="1" x14ac:dyDescent="0.35">
      <c r="A65" s="530"/>
      <c r="B65" s="530"/>
      <c r="C65" s="530"/>
      <c r="D65" s="530"/>
      <c r="E65" s="530"/>
      <c r="F65" s="530"/>
      <c r="G65" s="530"/>
      <c r="H65" s="530"/>
      <c r="I65" s="530"/>
      <c r="J65" s="530"/>
      <c r="K65" s="530"/>
      <c r="L65" s="530"/>
      <c r="M65" s="530"/>
      <c r="N65" s="530"/>
      <c r="O65" s="111"/>
    </row>
    <row r="66" spans="1:15" ht="46.2" customHeight="1" x14ac:dyDescent="0.35">
      <c r="A66" s="530"/>
      <c r="B66" s="530"/>
      <c r="C66" s="530"/>
      <c r="D66" s="530"/>
      <c r="E66" s="530"/>
      <c r="F66" s="530"/>
      <c r="G66" s="530"/>
      <c r="H66" s="530"/>
      <c r="I66" s="530"/>
      <c r="J66" s="530"/>
      <c r="K66" s="530"/>
      <c r="L66" s="530"/>
      <c r="M66" s="530"/>
      <c r="N66" s="530"/>
      <c r="O66" s="111"/>
    </row>
    <row r="67" spans="1:15" ht="33.6" customHeight="1" x14ac:dyDescent="0.35">
      <c r="A67" s="530"/>
      <c r="B67" s="530"/>
      <c r="C67" s="530"/>
      <c r="D67" s="530"/>
      <c r="E67" s="530"/>
      <c r="F67" s="530"/>
      <c r="G67" s="530"/>
      <c r="H67" s="530"/>
      <c r="I67" s="530"/>
      <c r="J67" s="530"/>
      <c r="K67" s="530"/>
      <c r="L67" s="530"/>
      <c r="M67" s="530"/>
      <c r="N67" s="530"/>
      <c r="O67" s="111"/>
    </row>
    <row r="68" spans="1:15" ht="21" customHeight="1" x14ac:dyDescent="0.35">
      <c r="A68" s="769"/>
      <c r="B68" s="769"/>
      <c r="C68" s="769"/>
      <c r="D68" s="769"/>
      <c r="E68" s="769"/>
      <c r="F68" s="769"/>
      <c r="G68" s="769"/>
      <c r="H68" s="769"/>
      <c r="I68" s="769"/>
      <c r="J68" s="769"/>
      <c r="K68" s="769"/>
      <c r="L68" s="769"/>
      <c r="M68" s="769"/>
      <c r="N68" s="769"/>
      <c r="O68" s="111"/>
    </row>
    <row r="69" spans="1:15" ht="47.4" customHeight="1" x14ac:dyDescent="0.35">
      <c r="A69" s="661"/>
      <c r="B69" s="662"/>
      <c r="C69" s="662"/>
      <c r="D69" s="662"/>
      <c r="E69" s="662"/>
      <c r="F69" s="662"/>
      <c r="G69" s="662"/>
      <c r="H69" s="662"/>
      <c r="I69" s="662"/>
      <c r="J69" s="662"/>
      <c r="K69" s="662"/>
      <c r="L69" s="662"/>
      <c r="M69" s="662"/>
      <c r="N69" s="662"/>
      <c r="O69" s="111"/>
    </row>
    <row r="70" spans="1:15" ht="47.4" customHeight="1" x14ac:dyDescent="0.35">
      <c r="A70" s="661"/>
      <c r="B70" s="662"/>
      <c r="C70" s="662"/>
      <c r="D70" s="662"/>
      <c r="E70" s="662"/>
      <c r="F70" s="662"/>
      <c r="G70" s="662"/>
      <c r="H70" s="662"/>
      <c r="I70" s="662"/>
      <c r="J70" s="662"/>
      <c r="K70" s="662"/>
      <c r="L70" s="662"/>
      <c r="M70" s="662"/>
      <c r="N70" s="662"/>
      <c r="O70" s="111"/>
    </row>
    <row r="71" spans="1:15" ht="20.399999999999999" x14ac:dyDescent="0.35">
      <c r="A71" s="659"/>
      <c r="B71" s="659"/>
      <c r="C71" s="659"/>
      <c r="D71" s="659"/>
      <c r="E71" s="659"/>
      <c r="F71" s="659"/>
      <c r="G71" s="659"/>
      <c r="H71" s="659"/>
      <c r="I71" s="659"/>
      <c r="J71" s="659"/>
      <c r="K71" s="659"/>
      <c r="L71" s="659"/>
      <c r="M71" s="659"/>
      <c r="N71" s="659"/>
      <c r="O71" s="111"/>
    </row>
    <row r="72" spans="1:15" ht="21.6" thickBot="1" x14ac:dyDescent="0.3">
      <c r="A72" s="770" t="s">
        <v>31</v>
      </c>
      <c r="B72" s="770"/>
      <c r="C72" s="770"/>
      <c r="D72" s="770"/>
      <c r="E72" s="167" t="s">
        <v>1418</v>
      </c>
      <c r="F72" s="167"/>
      <c r="G72" s="167"/>
      <c r="H72" s="167"/>
      <c r="I72" s="167"/>
      <c r="J72" s="167"/>
      <c r="K72" s="167"/>
      <c r="L72" s="167"/>
      <c r="M72" s="80"/>
      <c r="N72" s="80"/>
    </row>
    <row r="73" spans="1:15" ht="15.6" x14ac:dyDescent="0.25">
      <c r="A73" s="771" t="s">
        <v>129</v>
      </c>
      <c r="B73" s="771"/>
      <c r="C73" s="771"/>
      <c r="D73" s="771"/>
      <c r="E73" s="7"/>
      <c r="F73" s="7"/>
      <c r="G73" s="7"/>
      <c r="H73" s="7"/>
      <c r="I73" s="7"/>
      <c r="J73" s="7"/>
      <c r="K73" s="7"/>
      <c r="L73" s="7"/>
      <c r="M73" s="7"/>
      <c r="N73" s="7"/>
    </row>
    <row r="74" spans="1:15" ht="15" customHeight="1" x14ac:dyDescent="0.25">
      <c r="A74" s="7"/>
      <c r="B74" s="7"/>
      <c r="C74" s="7"/>
      <c r="D74" s="7"/>
      <c r="E74" s="7"/>
      <c r="F74" s="7"/>
      <c r="G74" s="7"/>
      <c r="H74" s="7"/>
      <c r="I74" s="7"/>
      <c r="J74" s="7"/>
      <c r="K74" s="7"/>
      <c r="L74" s="7"/>
      <c r="M74" s="7"/>
      <c r="N74" s="7"/>
    </row>
    <row r="75" spans="1:15" ht="15.75" customHeight="1" x14ac:dyDescent="0.25">
      <c r="A75" s="523" t="s">
        <v>1440</v>
      </c>
      <c r="B75" s="523"/>
      <c r="C75" s="523"/>
      <c r="D75" s="523"/>
      <c r="E75" s="523"/>
      <c r="F75" s="523"/>
      <c r="G75" s="523"/>
      <c r="H75" s="523"/>
      <c r="I75" s="523"/>
      <c r="J75" s="523"/>
      <c r="K75" s="523"/>
      <c r="L75" s="523"/>
      <c r="M75" s="523"/>
      <c r="N75" s="523"/>
    </row>
    <row r="76" spans="1:15" ht="12.75" customHeight="1" x14ac:dyDescent="0.25">
      <c r="A76" s="523"/>
      <c r="B76" s="523"/>
      <c r="C76" s="523"/>
      <c r="D76" s="523"/>
      <c r="E76" s="523"/>
      <c r="F76" s="523"/>
      <c r="G76" s="523"/>
      <c r="H76" s="523"/>
      <c r="I76" s="523"/>
      <c r="J76" s="523"/>
      <c r="K76" s="523"/>
      <c r="L76" s="523"/>
      <c r="M76" s="523"/>
      <c r="N76" s="523"/>
    </row>
    <row r="77" spans="1:15" ht="12.75" customHeight="1" x14ac:dyDescent="0.25">
      <c r="A77" s="523"/>
      <c r="B77" s="523"/>
      <c r="C77" s="523"/>
      <c r="D77" s="523"/>
      <c r="E77" s="523"/>
      <c r="F77" s="523"/>
      <c r="G77" s="523"/>
      <c r="H77" s="523"/>
      <c r="I77" s="523"/>
      <c r="J77" s="523"/>
      <c r="K77" s="523"/>
      <c r="L77" s="523"/>
      <c r="M77" s="523"/>
      <c r="N77" s="523"/>
    </row>
    <row r="78" spans="1:15" ht="15.9" customHeight="1" x14ac:dyDescent="0.25">
      <c r="A78" s="9"/>
      <c r="B78" s="9"/>
      <c r="C78" s="9"/>
      <c r="D78" s="9"/>
      <c r="E78" s="9"/>
      <c r="F78" s="9"/>
      <c r="G78" s="9"/>
      <c r="H78" s="9"/>
      <c r="I78" s="9"/>
      <c r="J78" s="9"/>
      <c r="K78" s="9"/>
      <c r="L78" s="9"/>
      <c r="M78" s="9"/>
      <c r="N78" s="9"/>
    </row>
    <row r="79" spans="1:15" ht="15.9" customHeight="1" x14ac:dyDescent="0.25">
      <c r="A79" s="523" t="s">
        <v>27</v>
      </c>
      <c r="B79" s="523"/>
      <c r="C79" s="523"/>
      <c r="D79" s="523"/>
      <c r="E79" s="523"/>
      <c r="F79" s="523"/>
      <c r="G79" s="2"/>
      <c r="H79" s="523" t="s">
        <v>3</v>
      </c>
      <c r="I79" s="523"/>
      <c r="J79" s="523"/>
      <c r="K79" s="523"/>
      <c r="L79" s="523"/>
      <c r="M79" s="523"/>
      <c r="N79" s="9"/>
    </row>
    <row r="80" spans="1:15" ht="15.9" customHeight="1" x14ac:dyDescent="0.25">
      <c r="A80" s="11" t="s">
        <v>12</v>
      </c>
      <c r="B80" s="10"/>
      <c r="C80" s="10"/>
      <c r="D80" s="10"/>
      <c r="E80" s="10"/>
      <c r="G80" s="2"/>
      <c r="H80" s="11" t="s">
        <v>1466</v>
      </c>
      <c r="I80" s="10"/>
      <c r="J80" s="10"/>
      <c r="K80" s="10"/>
      <c r="L80" s="10"/>
      <c r="N80" s="9"/>
    </row>
    <row r="81" spans="1:14" ht="15.9" customHeight="1" x14ac:dyDescent="0.25">
      <c r="A81" s="11"/>
      <c r="B81" s="10"/>
      <c r="C81" s="10"/>
      <c r="D81" s="10"/>
      <c r="E81" s="12"/>
      <c r="F81" s="75"/>
      <c r="G81" s="2"/>
      <c r="H81" s="11"/>
      <c r="I81" s="10"/>
      <c r="J81" s="10"/>
      <c r="K81" s="10"/>
      <c r="L81" s="12"/>
      <c r="M81" s="75"/>
      <c r="N81" s="46"/>
    </row>
    <row r="82" spans="1:14" ht="15.9" customHeight="1" x14ac:dyDescent="0.25">
      <c r="A82" s="65" t="s">
        <v>1187</v>
      </c>
      <c r="B82" s="282"/>
      <c r="C82" s="282"/>
      <c r="D82" s="282"/>
      <c r="E82" s="282"/>
      <c r="F82" s="282"/>
      <c r="G82" s="66"/>
      <c r="H82" s="65" t="s">
        <v>1187</v>
      </c>
      <c r="I82" s="282"/>
      <c r="J82" s="282"/>
      <c r="K82" s="282"/>
      <c r="L82" s="282"/>
      <c r="M82" s="282"/>
      <c r="N82" s="45"/>
    </row>
    <row r="83" spans="1:14" ht="15.9" customHeight="1" x14ac:dyDescent="0.25">
      <c r="A83" s="65" t="s">
        <v>49</v>
      </c>
      <c r="B83" s="13"/>
      <c r="C83" s="13"/>
      <c r="D83" s="283"/>
      <c r="E83" s="283"/>
      <c r="F83" s="283"/>
      <c r="G83" s="66"/>
      <c r="H83" s="65" t="s">
        <v>49</v>
      </c>
      <c r="I83" s="13"/>
      <c r="J83" s="13"/>
      <c r="K83" s="283"/>
      <c r="L83" s="283"/>
      <c r="M83" s="283"/>
      <c r="N83" s="45"/>
    </row>
    <row r="84" spans="1:14" ht="15.9" customHeight="1" x14ac:dyDescent="0.25">
      <c r="A84" s="65" t="s">
        <v>1188</v>
      </c>
      <c r="B84" s="282"/>
      <c r="C84" s="282"/>
      <c r="D84" s="283"/>
      <c r="E84" s="283"/>
      <c r="F84" s="283"/>
      <c r="G84" s="66"/>
      <c r="H84" s="65" t="s">
        <v>1188</v>
      </c>
      <c r="I84" s="282"/>
      <c r="J84" s="282"/>
      <c r="K84" s="283"/>
      <c r="L84" s="283"/>
      <c r="M84" s="283"/>
      <c r="N84" s="13"/>
    </row>
    <row r="85" spans="1:14" ht="15.9" customHeight="1" x14ac:dyDescent="0.25">
      <c r="A85" s="65" t="s">
        <v>372</v>
      </c>
      <c r="B85" s="283"/>
      <c r="C85" s="283"/>
      <c r="D85" s="283"/>
      <c r="E85" s="283"/>
      <c r="F85" s="283"/>
      <c r="G85" s="66"/>
      <c r="H85" s="65" t="s">
        <v>372</v>
      </c>
      <c r="I85" s="283"/>
      <c r="J85" s="283"/>
      <c r="K85" s="283"/>
      <c r="L85" s="283"/>
      <c r="M85" s="283"/>
      <c r="N85" s="13"/>
    </row>
    <row r="86" spans="1:14" ht="15.9" customHeight="1" x14ac:dyDescent="0.25">
      <c r="A86" s="65" t="s">
        <v>373</v>
      </c>
      <c r="B86" s="283"/>
      <c r="C86" s="283"/>
      <c r="D86" s="283"/>
      <c r="E86" s="76" t="s">
        <v>50</v>
      </c>
      <c r="F86" s="59"/>
      <c r="G86" s="66"/>
      <c r="H86" s="65" t="s">
        <v>373</v>
      </c>
      <c r="I86" s="283"/>
      <c r="J86" s="283"/>
      <c r="K86" s="283"/>
      <c r="L86" s="76" t="s">
        <v>50</v>
      </c>
      <c r="M86" s="59"/>
      <c r="N86" s="13"/>
    </row>
    <row r="87" spans="1:14" ht="15.9" customHeight="1" x14ac:dyDescent="0.25">
      <c r="A87" s="166" t="s">
        <v>374</v>
      </c>
      <c r="B87" s="282"/>
      <c r="C87" s="282"/>
      <c r="D87" s="282"/>
      <c r="E87" s="282"/>
      <c r="F87" s="282"/>
      <c r="G87" s="66"/>
      <c r="H87" s="166" t="s">
        <v>374</v>
      </c>
      <c r="I87" s="282"/>
      <c r="J87" s="282"/>
      <c r="K87" s="282"/>
      <c r="L87" s="282"/>
      <c r="M87" s="282"/>
      <c r="N87" s="47"/>
    </row>
    <row r="88" spans="1:14" ht="15.9" customHeight="1" x14ac:dyDescent="0.25">
      <c r="A88" s="520" t="s">
        <v>330</v>
      </c>
      <c r="B88" s="520"/>
      <c r="C88" s="282"/>
      <c r="D88" s="282"/>
      <c r="E88" s="282"/>
      <c r="F88" s="282"/>
      <c r="G88" s="66"/>
      <c r="H88" s="520" t="s">
        <v>330</v>
      </c>
      <c r="I88" s="520"/>
      <c r="J88" s="282"/>
      <c r="K88" s="282"/>
      <c r="L88" s="282"/>
      <c r="M88" s="282"/>
      <c r="N88" s="47"/>
    </row>
    <row r="89" spans="1:14" ht="15.9" customHeight="1" x14ac:dyDescent="0.25">
      <c r="A89" s="65" t="s">
        <v>375</v>
      </c>
      <c r="B89" s="282"/>
      <c r="C89" s="283"/>
      <c r="D89" s="283"/>
      <c r="E89" s="283"/>
      <c r="F89" s="283"/>
      <c r="G89" s="66"/>
      <c r="H89" s="65" t="s">
        <v>375</v>
      </c>
      <c r="I89" s="282"/>
      <c r="J89" s="283"/>
      <c r="K89" s="283"/>
      <c r="L89" s="283"/>
      <c r="M89" s="283"/>
      <c r="N89" s="13"/>
    </row>
    <row r="90" spans="1:14" ht="15.9" customHeight="1" x14ac:dyDescent="0.25">
      <c r="A90" s="65" t="s">
        <v>376</v>
      </c>
      <c r="B90" s="531"/>
      <c r="C90" s="532"/>
      <c r="D90" s="532"/>
      <c r="E90" s="532"/>
      <c r="F90" s="532"/>
      <c r="G90" s="66" t="s">
        <v>1184</v>
      </c>
      <c r="H90" s="65" t="s">
        <v>376</v>
      </c>
      <c r="I90" s="531"/>
      <c r="J90" s="532"/>
      <c r="K90" s="532"/>
      <c r="L90" s="532"/>
      <c r="M90" s="532"/>
      <c r="N90" s="13"/>
    </row>
    <row r="91" spans="1:14" ht="15.9" customHeight="1" x14ac:dyDescent="0.25">
      <c r="A91" s="67"/>
      <c r="B91" s="13"/>
      <c r="C91" s="13"/>
      <c r="D91" s="13"/>
      <c r="E91" s="13"/>
      <c r="F91" s="13"/>
      <c r="G91" s="66"/>
      <c r="H91" s="67"/>
      <c r="I91" s="13"/>
      <c r="J91" s="13"/>
      <c r="K91" s="13"/>
      <c r="L91" s="13"/>
      <c r="M91" s="13"/>
      <c r="N91" s="13"/>
    </row>
    <row r="92" spans="1:14" ht="15.9" customHeight="1" x14ac:dyDescent="0.25">
      <c r="B92" s="164"/>
      <c r="C92" s="164"/>
      <c r="D92" s="164"/>
      <c r="E92" s="164"/>
      <c r="F92" s="164"/>
      <c r="G92" s="69"/>
      <c r="N92" s="10"/>
    </row>
    <row r="93" spans="1:14" ht="15.9" customHeight="1" x14ac:dyDescent="0.25">
      <c r="A93" s="523" t="s">
        <v>27</v>
      </c>
      <c r="B93" s="523"/>
      <c r="C93" s="523"/>
      <c r="D93" s="523"/>
      <c r="E93" s="523"/>
      <c r="F93" s="523"/>
      <c r="G93" s="64"/>
      <c r="H93" s="523" t="s">
        <v>27</v>
      </c>
      <c r="I93" s="523"/>
      <c r="J93" s="523"/>
      <c r="K93" s="523"/>
      <c r="L93" s="523"/>
      <c r="M93" s="523"/>
      <c r="N93" s="48"/>
    </row>
    <row r="94" spans="1:14" ht="15.9" customHeight="1" x14ac:dyDescent="0.25">
      <c r="A94" s="523" t="s">
        <v>28</v>
      </c>
      <c r="B94" s="523"/>
      <c r="C94" s="523"/>
      <c r="D94" s="523"/>
      <c r="E94" s="523"/>
      <c r="F94" s="523"/>
      <c r="G94" s="64"/>
      <c r="H94" s="11" t="s">
        <v>29</v>
      </c>
      <c r="I94" s="10"/>
      <c r="J94" s="10"/>
      <c r="K94" s="10"/>
      <c r="L94" s="10"/>
      <c r="N94" s="5"/>
    </row>
    <row r="95" spans="1:14" ht="15.9" customHeight="1" x14ac:dyDescent="0.25">
      <c r="A95" s="65" t="s">
        <v>1187</v>
      </c>
      <c r="B95" s="282"/>
      <c r="C95" s="282"/>
      <c r="D95" s="282"/>
      <c r="E95" s="282"/>
      <c r="F95" s="282"/>
      <c r="G95" s="64"/>
      <c r="H95" s="63"/>
      <c r="I95" s="70"/>
      <c r="J95" s="70"/>
      <c r="K95" s="70"/>
      <c r="L95" s="71"/>
      <c r="M95" s="46"/>
      <c r="N95" s="49"/>
    </row>
    <row r="96" spans="1:14" ht="15.9" customHeight="1" x14ac:dyDescent="0.25">
      <c r="A96" s="65" t="s">
        <v>49</v>
      </c>
      <c r="B96" s="13"/>
      <c r="C96" s="13"/>
      <c r="D96" s="283"/>
      <c r="E96" s="283"/>
      <c r="F96" s="283"/>
      <c r="G96" s="66"/>
      <c r="H96" s="65" t="s">
        <v>1187</v>
      </c>
      <c r="I96" s="282"/>
      <c r="J96" s="282"/>
      <c r="K96" s="282"/>
      <c r="L96" s="282"/>
      <c r="M96" s="282"/>
      <c r="N96" s="50"/>
    </row>
    <row r="97" spans="1:14" ht="15.9" customHeight="1" x14ac:dyDescent="0.25">
      <c r="A97" s="65" t="s">
        <v>1188</v>
      </c>
      <c r="B97" s="282"/>
      <c r="C97" s="282"/>
      <c r="D97" s="282"/>
      <c r="E97" s="282"/>
      <c r="F97" s="282"/>
      <c r="G97" s="66"/>
      <c r="H97" s="65" t="s">
        <v>49</v>
      </c>
      <c r="I97" s="13"/>
      <c r="J97" s="13"/>
      <c r="K97" s="283"/>
      <c r="L97" s="283"/>
      <c r="M97" s="283"/>
      <c r="N97" s="50"/>
    </row>
    <row r="98" spans="1:14" ht="15.9" customHeight="1" x14ac:dyDescent="0.25">
      <c r="A98" s="65" t="s">
        <v>372</v>
      </c>
      <c r="B98" s="283"/>
      <c r="C98" s="283"/>
      <c r="D98" s="283"/>
      <c r="E98" s="283"/>
      <c r="F98" s="283"/>
      <c r="G98" s="66"/>
      <c r="H98" s="65" t="s">
        <v>1188</v>
      </c>
      <c r="I98" s="282"/>
      <c r="J98" s="282"/>
      <c r="K98" s="283"/>
      <c r="L98" s="283"/>
      <c r="M98" s="283"/>
      <c r="N98" s="13"/>
    </row>
    <row r="99" spans="1:14" ht="15.9" customHeight="1" x14ac:dyDescent="0.25">
      <c r="A99" s="65" t="s">
        <v>373</v>
      </c>
      <c r="B99" s="283"/>
      <c r="C99" s="283"/>
      <c r="D99" s="283"/>
      <c r="E99" s="76" t="s">
        <v>50</v>
      </c>
      <c r="F99" s="59"/>
      <c r="G99" s="66"/>
      <c r="H99" s="65" t="s">
        <v>372</v>
      </c>
      <c r="I99" s="283"/>
      <c r="J99" s="283"/>
      <c r="K99" s="283"/>
      <c r="L99" s="283"/>
      <c r="M99" s="283"/>
      <c r="N99" s="13"/>
    </row>
    <row r="100" spans="1:14" ht="15.9" customHeight="1" x14ac:dyDescent="0.25">
      <c r="A100" s="166" t="s">
        <v>374</v>
      </c>
      <c r="B100" s="282"/>
      <c r="C100" s="282"/>
      <c r="D100" s="282"/>
      <c r="E100" s="282"/>
      <c r="F100" s="282"/>
      <c r="G100" s="66"/>
      <c r="H100" s="65" t="s">
        <v>373</v>
      </c>
      <c r="I100" s="282"/>
      <c r="J100" s="282"/>
      <c r="K100" s="282"/>
      <c r="L100" s="76" t="s">
        <v>50</v>
      </c>
      <c r="M100" s="59"/>
      <c r="N100" s="13"/>
    </row>
    <row r="101" spans="1:14" ht="15.9" customHeight="1" x14ac:dyDescent="0.25">
      <c r="A101" s="520" t="s">
        <v>330</v>
      </c>
      <c r="B101" s="520"/>
      <c r="C101" s="283"/>
      <c r="D101" s="283"/>
      <c r="E101" s="283"/>
      <c r="F101" s="283"/>
      <c r="G101" s="66"/>
      <c r="H101" s="166" t="s">
        <v>374</v>
      </c>
      <c r="I101" s="282"/>
      <c r="J101" s="282"/>
      <c r="K101" s="282"/>
      <c r="L101" s="282"/>
      <c r="M101" s="282"/>
      <c r="N101" s="47"/>
    </row>
    <row r="102" spans="1:14" ht="15.9" customHeight="1" x14ac:dyDescent="0.25">
      <c r="A102" s="65" t="s">
        <v>375</v>
      </c>
      <c r="B102" s="282"/>
      <c r="C102" s="282"/>
      <c r="D102" s="282"/>
      <c r="E102" s="282"/>
      <c r="F102" s="282"/>
      <c r="G102" s="66"/>
      <c r="H102" s="520" t="s">
        <v>330</v>
      </c>
      <c r="I102" s="520"/>
      <c r="J102" s="282"/>
      <c r="K102" s="282"/>
      <c r="L102" s="282"/>
      <c r="M102" s="282"/>
      <c r="N102" s="47"/>
    </row>
    <row r="103" spans="1:14" ht="15.9" customHeight="1" x14ac:dyDescent="0.25">
      <c r="A103" s="65" t="s">
        <v>376</v>
      </c>
      <c r="B103" s="531"/>
      <c r="C103" s="531"/>
      <c r="D103" s="531"/>
      <c r="E103" s="531"/>
      <c r="F103" s="531"/>
      <c r="G103" s="66"/>
      <c r="H103" s="65" t="s">
        <v>375</v>
      </c>
      <c r="I103" s="282"/>
      <c r="J103" s="283"/>
      <c r="K103" s="283"/>
      <c r="L103" s="283"/>
      <c r="M103" s="283"/>
      <c r="N103" s="13"/>
    </row>
    <row r="104" spans="1:14" ht="15.9" customHeight="1" x14ac:dyDescent="0.25">
      <c r="G104" s="66"/>
      <c r="H104" s="65" t="s">
        <v>376</v>
      </c>
      <c r="I104" s="531"/>
      <c r="J104" s="532"/>
      <c r="K104" s="532"/>
      <c r="L104" s="532"/>
      <c r="M104" s="532"/>
      <c r="N104" s="13"/>
    </row>
    <row r="105" spans="1:14" ht="15.75" customHeight="1" x14ac:dyDescent="0.25">
      <c r="A105" s="689" t="s">
        <v>7</v>
      </c>
      <c r="B105" s="689"/>
      <c r="C105" s="689"/>
      <c r="D105" s="689"/>
      <c r="E105" s="689"/>
      <c r="F105" s="689"/>
      <c r="G105" s="69"/>
      <c r="H105" s="68"/>
      <c r="I105" s="13"/>
      <c r="J105" s="13"/>
      <c r="K105" s="13"/>
      <c r="L105" s="13"/>
      <c r="M105" s="13"/>
      <c r="N105" s="15"/>
    </row>
    <row r="106" spans="1:14" ht="15.9" customHeight="1" x14ac:dyDescent="0.25">
      <c r="A106" s="689"/>
      <c r="B106" s="689"/>
      <c r="C106" s="689"/>
      <c r="D106" s="689"/>
      <c r="E106" s="689"/>
      <c r="F106" s="689"/>
      <c r="G106" s="64"/>
      <c r="H106" s="523" t="s">
        <v>27</v>
      </c>
      <c r="I106" s="523"/>
      <c r="J106" s="523"/>
      <c r="K106" s="523"/>
      <c r="L106" s="523"/>
      <c r="M106" s="523"/>
      <c r="N106" s="37"/>
    </row>
    <row r="107" spans="1:14" ht="15.9" customHeight="1" x14ac:dyDescent="0.25">
      <c r="A107" s="63" t="s">
        <v>172</v>
      </c>
      <c r="B107" s="70"/>
      <c r="C107" s="70"/>
      <c r="D107" s="70"/>
      <c r="E107" s="70"/>
      <c r="F107" s="72"/>
      <c r="G107" s="64"/>
      <c r="H107" s="63" t="s">
        <v>172</v>
      </c>
      <c r="I107" s="70"/>
      <c r="J107" s="70"/>
      <c r="K107" s="70"/>
      <c r="L107" s="70"/>
      <c r="M107" s="46"/>
      <c r="N107" s="37"/>
    </row>
    <row r="108" spans="1:14" ht="15.9" customHeight="1" x14ac:dyDescent="0.25">
      <c r="A108" s="63"/>
      <c r="B108" s="70"/>
      <c r="C108" s="70"/>
      <c r="D108" s="70"/>
      <c r="E108" s="71"/>
      <c r="F108" s="46"/>
      <c r="G108" s="66"/>
      <c r="H108" s="65" t="s">
        <v>1187</v>
      </c>
      <c r="I108" s="282"/>
      <c r="J108" s="282"/>
      <c r="K108" s="282"/>
      <c r="L108" s="282"/>
      <c r="M108" s="282"/>
      <c r="N108" s="37"/>
    </row>
    <row r="109" spans="1:14" ht="15.9" customHeight="1" x14ac:dyDescent="0.25">
      <c r="A109" s="65" t="s">
        <v>1187</v>
      </c>
      <c r="B109" s="282"/>
      <c r="C109" s="282"/>
      <c r="D109" s="282"/>
      <c r="E109" s="282"/>
      <c r="F109" s="282"/>
      <c r="G109" s="66"/>
      <c r="H109" s="65" t="s">
        <v>49</v>
      </c>
      <c r="I109" s="13"/>
      <c r="J109" s="13"/>
      <c r="K109" s="283"/>
      <c r="L109" s="283"/>
      <c r="M109" s="283"/>
      <c r="N109" s="49"/>
    </row>
    <row r="110" spans="1:14" ht="15.9" customHeight="1" x14ac:dyDescent="0.25">
      <c r="A110" s="65" t="s">
        <v>49</v>
      </c>
      <c r="B110" s="13"/>
      <c r="C110" s="13"/>
      <c r="D110" s="283"/>
      <c r="E110" s="283"/>
      <c r="F110" s="283"/>
      <c r="G110" s="66"/>
      <c r="H110" s="65" t="s">
        <v>1172</v>
      </c>
      <c r="I110" s="13"/>
      <c r="J110" s="13"/>
      <c r="K110" s="283"/>
      <c r="L110" s="283"/>
      <c r="M110" s="283"/>
      <c r="N110" s="50"/>
    </row>
    <row r="111" spans="1:14" ht="15.9" customHeight="1" x14ac:dyDescent="0.25">
      <c r="A111" s="65" t="s">
        <v>1188</v>
      </c>
      <c r="B111" s="282"/>
      <c r="C111" s="282"/>
      <c r="D111" s="282"/>
      <c r="E111" s="282"/>
      <c r="F111" s="282"/>
      <c r="G111" s="66"/>
      <c r="H111" s="65" t="s">
        <v>1188</v>
      </c>
      <c r="I111" s="282"/>
      <c r="J111" s="282"/>
      <c r="K111" s="283"/>
      <c r="L111" s="283"/>
      <c r="M111" s="283"/>
      <c r="N111" s="50"/>
    </row>
    <row r="112" spans="1:14" ht="15.9" customHeight="1" x14ac:dyDescent="0.25">
      <c r="A112" s="65" t="s">
        <v>372</v>
      </c>
      <c r="B112" s="283"/>
      <c r="C112" s="283"/>
      <c r="D112" s="283"/>
      <c r="E112" s="283"/>
      <c r="F112" s="283"/>
      <c r="G112" s="66"/>
      <c r="H112" s="65" t="s">
        <v>372</v>
      </c>
      <c r="I112" s="283"/>
      <c r="J112" s="283"/>
      <c r="K112" s="283"/>
      <c r="L112" s="283"/>
      <c r="M112" s="283"/>
      <c r="N112" s="13"/>
    </row>
    <row r="113" spans="1:14" ht="15.9" customHeight="1" x14ac:dyDescent="0.25">
      <c r="A113" s="65" t="s">
        <v>373</v>
      </c>
      <c r="B113" s="283"/>
      <c r="C113" s="283"/>
      <c r="D113" s="283"/>
      <c r="E113" s="76" t="s">
        <v>50</v>
      </c>
      <c r="F113" s="59"/>
      <c r="G113" s="66"/>
      <c r="H113" s="65" t="s">
        <v>373</v>
      </c>
      <c r="I113" s="282"/>
      <c r="J113" s="282"/>
      <c r="K113" s="282"/>
      <c r="L113" s="76" t="s">
        <v>50</v>
      </c>
      <c r="M113" s="59"/>
      <c r="N113" s="13"/>
    </row>
    <row r="114" spans="1:14" ht="15.9" customHeight="1" x14ac:dyDescent="0.25">
      <c r="A114" s="166" t="s">
        <v>374</v>
      </c>
      <c r="B114" s="282"/>
      <c r="C114" s="282"/>
      <c r="D114" s="282"/>
      <c r="E114" s="282"/>
      <c r="F114" s="282"/>
      <c r="G114" s="66"/>
      <c r="H114" s="166" t="s">
        <v>374</v>
      </c>
      <c r="I114" s="282"/>
      <c r="J114" s="282"/>
      <c r="K114" s="282"/>
      <c r="L114" s="282"/>
      <c r="M114" s="282"/>
      <c r="N114" s="13"/>
    </row>
    <row r="115" spans="1:14" ht="15.9" customHeight="1" x14ac:dyDescent="0.25">
      <c r="A115" s="520" t="s">
        <v>330</v>
      </c>
      <c r="B115" s="520"/>
      <c r="C115" s="283"/>
      <c r="D115" s="283"/>
      <c r="E115" s="283"/>
      <c r="F115" s="283"/>
      <c r="G115" s="66"/>
      <c r="H115" s="165" t="s">
        <v>30</v>
      </c>
      <c r="I115" s="103"/>
      <c r="J115" s="282"/>
      <c r="K115" s="282"/>
      <c r="L115" s="282"/>
      <c r="M115" s="282"/>
      <c r="N115" s="47"/>
    </row>
    <row r="116" spans="1:14" ht="15.9" customHeight="1" x14ac:dyDescent="0.25">
      <c r="A116" s="65" t="s">
        <v>375</v>
      </c>
      <c r="B116" s="282"/>
      <c r="C116" s="282"/>
      <c r="D116" s="282"/>
      <c r="E116" s="282"/>
      <c r="F116" s="282"/>
      <c r="G116" s="66"/>
      <c r="H116" s="65" t="s">
        <v>375</v>
      </c>
      <c r="I116" s="282"/>
      <c r="J116" s="283"/>
      <c r="K116" s="283"/>
      <c r="L116" s="283"/>
      <c r="M116" s="283"/>
      <c r="N116" s="47"/>
    </row>
    <row r="117" spans="1:14" ht="15.9" customHeight="1" x14ac:dyDescent="0.25">
      <c r="A117" s="65" t="s">
        <v>376</v>
      </c>
      <c r="B117" s="531"/>
      <c r="C117" s="531"/>
      <c r="D117" s="531"/>
      <c r="E117" s="531"/>
      <c r="F117" s="531"/>
      <c r="G117" s="64"/>
      <c r="H117" s="65" t="s">
        <v>376</v>
      </c>
      <c r="I117" s="531"/>
      <c r="J117" s="532"/>
      <c r="K117" s="532"/>
      <c r="L117" s="532"/>
      <c r="M117" s="532"/>
      <c r="N117" s="13"/>
    </row>
    <row r="118" spans="1:14" ht="15.9" customHeight="1" x14ac:dyDescent="0.25">
      <c r="G118" s="16"/>
      <c r="H118" s="65"/>
      <c r="I118" s="624"/>
      <c r="J118" s="625"/>
      <c r="K118" s="625"/>
      <c r="L118" s="625"/>
      <c r="M118" s="625"/>
      <c r="N118" s="13"/>
    </row>
    <row r="119" spans="1:14" ht="15.9" customHeight="1" x14ac:dyDescent="0.25">
      <c r="A119" s="689" t="s">
        <v>8</v>
      </c>
      <c r="B119" s="689"/>
      <c r="C119" s="689"/>
      <c r="D119" s="689"/>
      <c r="E119" s="689"/>
      <c r="F119" s="689"/>
      <c r="G119" s="16"/>
      <c r="H119" s="67"/>
      <c r="I119" s="13"/>
      <c r="J119" s="13"/>
      <c r="K119" s="13"/>
      <c r="L119" s="13"/>
      <c r="M119" s="13"/>
      <c r="N119" s="13"/>
    </row>
    <row r="120" spans="1:14" ht="15.9" customHeight="1" x14ac:dyDescent="0.25">
      <c r="A120" s="63"/>
      <c r="B120" s="70"/>
      <c r="C120" s="70"/>
      <c r="D120" s="70"/>
      <c r="E120" s="73"/>
      <c r="F120" s="46"/>
      <c r="G120" s="2"/>
      <c r="H120" s="3"/>
      <c r="I120" s="3"/>
      <c r="J120" s="3"/>
      <c r="K120" s="3"/>
      <c r="L120" s="3"/>
      <c r="M120" s="3"/>
      <c r="N120" s="2"/>
    </row>
    <row r="121" spans="1:14" ht="15.9" customHeight="1" x14ac:dyDescent="0.25">
      <c r="A121" s="65" t="s">
        <v>1187</v>
      </c>
      <c r="B121" s="282"/>
      <c r="C121" s="282"/>
      <c r="D121" s="282"/>
      <c r="E121" s="282"/>
      <c r="F121" s="282"/>
      <c r="G121" s="2"/>
      <c r="H121" s="102"/>
      <c r="I121" s="13"/>
      <c r="J121" s="13"/>
      <c r="K121" s="13"/>
      <c r="L121" s="13"/>
      <c r="M121" s="13"/>
      <c r="N121" s="2"/>
    </row>
    <row r="122" spans="1:14" ht="15.9" customHeight="1" x14ac:dyDescent="0.25">
      <c r="A122" s="65" t="s">
        <v>49</v>
      </c>
      <c r="B122" s="13"/>
      <c r="C122" s="13"/>
      <c r="D122" s="283"/>
      <c r="E122" s="283"/>
      <c r="F122" s="283"/>
      <c r="G122" s="2"/>
      <c r="H122" s="102"/>
      <c r="I122" s="13"/>
      <c r="J122" s="13"/>
      <c r="K122" s="13"/>
      <c r="L122" s="13"/>
      <c r="M122" s="13"/>
      <c r="N122" s="2"/>
    </row>
    <row r="123" spans="1:14" ht="15.9" customHeight="1" x14ac:dyDescent="0.25">
      <c r="A123" s="65" t="s">
        <v>1172</v>
      </c>
      <c r="B123" s="13"/>
      <c r="C123" s="13"/>
      <c r="D123" s="283"/>
      <c r="E123" s="283"/>
      <c r="F123" s="283"/>
      <c r="G123" s="2"/>
      <c r="H123" s="102"/>
      <c r="I123" s="13"/>
      <c r="J123" s="13"/>
      <c r="K123" s="13"/>
      <c r="L123" s="13"/>
      <c r="M123" s="13"/>
      <c r="N123" s="2"/>
    </row>
    <row r="124" spans="1:14" ht="15.9" customHeight="1" x14ac:dyDescent="0.25">
      <c r="A124" s="65" t="s">
        <v>1188</v>
      </c>
      <c r="B124" s="282"/>
      <c r="C124" s="282"/>
      <c r="D124" s="283"/>
      <c r="E124" s="283"/>
      <c r="F124" s="283"/>
      <c r="G124" s="2"/>
      <c r="H124" s="102"/>
      <c r="I124" s="13"/>
      <c r="J124" s="13"/>
      <c r="K124" s="13"/>
      <c r="L124" s="13"/>
      <c r="M124" s="13"/>
      <c r="N124" s="2"/>
    </row>
    <row r="125" spans="1:14" ht="15.9" customHeight="1" x14ac:dyDescent="0.25">
      <c r="A125" s="65" t="s">
        <v>372</v>
      </c>
      <c r="B125" s="283"/>
      <c r="C125" s="283"/>
      <c r="D125" s="283"/>
      <c r="E125" s="283"/>
      <c r="F125" s="283"/>
      <c r="G125" s="2"/>
      <c r="H125" s="102"/>
      <c r="I125" s="13"/>
      <c r="J125" s="13"/>
      <c r="K125" s="13"/>
      <c r="L125" s="13"/>
      <c r="M125" s="13"/>
      <c r="N125" s="2"/>
    </row>
    <row r="126" spans="1:14" ht="15.9" customHeight="1" x14ac:dyDescent="0.25">
      <c r="A126" s="65" t="s">
        <v>373</v>
      </c>
      <c r="B126" s="282"/>
      <c r="C126" s="282"/>
      <c r="D126" s="282"/>
      <c r="E126" s="76" t="s">
        <v>50</v>
      </c>
      <c r="F126" s="59"/>
      <c r="G126" s="2"/>
      <c r="H126" s="102"/>
      <c r="I126" s="13"/>
      <c r="J126" s="13"/>
      <c r="K126" s="13"/>
      <c r="L126" s="13"/>
      <c r="M126" s="13"/>
      <c r="N126" s="2"/>
    </row>
    <row r="127" spans="1:14" ht="15.9" customHeight="1" x14ac:dyDescent="0.25">
      <c r="A127" s="166" t="s">
        <v>374</v>
      </c>
      <c r="B127" s="282"/>
      <c r="C127" s="282"/>
      <c r="D127" s="282"/>
      <c r="E127" s="282"/>
      <c r="F127" s="282"/>
      <c r="G127" s="2"/>
      <c r="H127" s="102"/>
      <c r="I127" s="13"/>
      <c r="J127" s="13"/>
      <c r="K127" s="13"/>
      <c r="L127" s="13"/>
      <c r="M127" s="13"/>
      <c r="N127" s="2"/>
    </row>
    <row r="128" spans="1:14" ht="15.9" customHeight="1" x14ac:dyDescent="0.25">
      <c r="A128" s="165" t="s">
        <v>30</v>
      </c>
      <c r="B128" s="103"/>
      <c r="C128" s="282"/>
      <c r="D128" s="282"/>
      <c r="E128" s="282"/>
      <c r="F128" s="282"/>
      <c r="G128" s="66"/>
      <c r="H128" s="626"/>
      <c r="I128" s="626"/>
      <c r="J128" s="631"/>
      <c r="K128" s="631"/>
      <c r="L128" s="631"/>
      <c r="M128" s="631"/>
      <c r="N128" s="2"/>
    </row>
    <row r="129" spans="1:17" ht="15.9" customHeight="1" x14ac:dyDescent="0.25">
      <c r="A129" s="65" t="s">
        <v>375</v>
      </c>
      <c r="B129" s="282"/>
      <c r="C129" s="283"/>
      <c r="D129" s="283"/>
      <c r="E129" s="283"/>
      <c r="F129" s="283"/>
      <c r="G129" s="2"/>
      <c r="H129" s="102"/>
      <c r="I129" s="13"/>
      <c r="J129" s="13"/>
      <c r="K129" s="13"/>
      <c r="L129" s="13"/>
      <c r="M129" s="13"/>
      <c r="N129" s="2"/>
    </row>
    <row r="130" spans="1:17" ht="15" customHeight="1" x14ac:dyDescent="0.25">
      <c r="A130" s="65" t="s">
        <v>376</v>
      </c>
      <c r="B130" s="531"/>
      <c r="C130" s="532"/>
      <c r="D130" s="532"/>
      <c r="E130" s="532"/>
      <c r="F130" s="532"/>
      <c r="G130" s="2"/>
      <c r="H130" s="102"/>
      <c r="I130" s="13"/>
      <c r="J130" s="13"/>
      <c r="K130" s="13"/>
      <c r="L130" s="13"/>
      <c r="M130" s="13"/>
      <c r="N130" s="2"/>
    </row>
    <row r="131" spans="1:17" ht="15" customHeight="1" x14ac:dyDescent="0.25">
      <c r="G131" s="8"/>
      <c r="N131" s="8"/>
    </row>
    <row r="132" spans="1:17" s="83" customFormat="1" ht="29.25" customHeight="1" x14ac:dyDescent="0.25">
      <c r="A132" s="65"/>
      <c r="B132" s="104"/>
      <c r="C132" s="105"/>
      <c r="D132" s="105"/>
      <c r="E132" s="105"/>
      <c r="F132" s="105"/>
      <c r="G132" s="8"/>
      <c r="H132" s="1"/>
      <c r="I132" s="1"/>
      <c r="J132" s="1"/>
      <c r="K132" s="1"/>
      <c r="L132" s="1"/>
      <c r="M132" s="1"/>
      <c r="N132" s="8"/>
      <c r="O132" s="112"/>
      <c r="P132" s="81"/>
      <c r="Q132" s="81"/>
    </row>
    <row r="133" spans="1:17" ht="13.8" x14ac:dyDescent="0.25">
      <c r="A133" s="630" t="s">
        <v>173</v>
      </c>
      <c r="B133" s="630"/>
      <c r="C133" s="630"/>
      <c r="D133" s="630"/>
      <c r="E133" s="630"/>
      <c r="F133" s="630"/>
      <c r="G133" s="630"/>
      <c r="H133" s="630"/>
      <c r="I133" s="630"/>
      <c r="J133" s="630"/>
      <c r="K133" s="630"/>
      <c r="L133" s="630"/>
      <c r="M133" s="630"/>
      <c r="N133" s="630"/>
    </row>
    <row r="134" spans="1:17" ht="15.6" x14ac:dyDescent="0.25">
      <c r="A134" s="364" t="s">
        <v>1269</v>
      </c>
      <c r="B134" s="364"/>
      <c r="C134" s="364"/>
      <c r="D134" s="364"/>
      <c r="E134" s="364"/>
      <c r="F134" s="364"/>
      <c r="G134" s="364"/>
      <c r="H134" s="364"/>
      <c r="I134" s="364"/>
      <c r="J134" s="364"/>
      <c r="K134" s="364"/>
      <c r="L134" s="364"/>
      <c r="M134" s="364"/>
      <c r="N134" s="364"/>
    </row>
    <row r="135" spans="1:17" ht="14.25" customHeight="1" x14ac:dyDescent="0.25">
      <c r="A135" s="364" t="s">
        <v>1395</v>
      </c>
      <c r="B135" s="364"/>
      <c r="C135" s="364"/>
      <c r="D135" s="364"/>
      <c r="E135" s="364"/>
      <c r="F135" s="364"/>
      <c r="G135" s="364"/>
      <c r="H135" s="364"/>
      <c r="I135" s="364"/>
      <c r="J135" s="364"/>
      <c r="K135" s="364"/>
      <c r="L135" s="364"/>
      <c r="M135" s="364"/>
      <c r="N135" s="364"/>
    </row>
    <row r="136" spans="1:17" ht="17.399999999999999" x14ac:dyDescent="0.25">
      <c r="A136" s="4"/>
      <c r="B136" s="10"/>
      <c r="C136" s="5"/>
      <c r="D136" s="5"/>
      <c r="E136" s="5"/>
      <c r="F136" s="5"/>
      <c r="G136" s="5"/>
      <c r="H136" s="8"/>
      <c r="I136" s="8"/>
      <c r="J136" s="8"/>
      <c r="K136" s="8"/>
      <c r="L136" s="8"/>
      <c r="M136" s="8"/>
      <c r="N136" s="5"/>
    </row>
    <row r="137" spans="1:17" ht="17.25" customHeight="1" x14ac:dyDescent="0.25">
      <c r="A137" s="535" t="s">
        <v>20</v>
      </c>
      <c r="B137" s="535"/>
      <c r="C137" s="535"/>
      <c r="D137" s="535"/>
      <c r="E137" s="535"/>
      <c r="F137" s="535"/>
      <c r="G137" s="535"/>
      <c r="H137" s="535"/>
      <c r="I137" s="535"/>
      <c r="J137" s="535"/>
      <c r="K137" s="535"/>
      <c r="L137" s="535"/>
      <c r="M137" s="535"/>
      <c r="N137" s="535"/>
    </row>
    <row r="138" spans="1:17" ht="21.75" customHeight="1" x14ac:dyDescent="0.25">
      <c r="A138" s="3"/>
      <c r="B138" s="3"/>
      <c r="C138" s="3"/>
      <c r="D138" s="3"/>
      <c r="E138" s="3"/>
      <c r="F138" s="3"/>
      <c r="G138" s="3"/>
      <c r="H138" s="3"/>
      <c r="I138" s="3"/>
      <c r="J138" s="3"/>
      <c r="K138" s="3"/>
      <c r="L138" s="3"/>
      <c r="M138" s="3"/>
      <c r="N138" s="3"/>
    </row>
    <row r="139" spans="1:17" ht="23.25" customHeight="1" x14ac:dyDescent="0.25">
      <c r="A139" s="674" t="s">
        <v>1451</v>
      </c>
      <c r="B139" s="674"/>
      <c r="C139" s="674"/>
      <c r="D139" s="674"/>
      <c r="E139" s="674"/>
      <c r="F139" s="674"/>
      <c r="G139" s="674"/>
      <c r="H139" s="674"/>
      <c r="I139" s="674"/>
      <c r="J139" s="674"/>
      <c r="K139" s="674"/>
      <c r="L139" s="674"/>
      <c r="M139" s="674"/>
      <c r="N139" s="674"/>
    </row>
    <row r="140" spans="1:17" ht="19.95" customHeight="1" x14ac:dyDescent="0.25">
      <c r="A140" s="674"/>
      <c r="B140" s="674"/>
      <c r="C140" s="674"/>
      <c r="D140" s="674"/>
      <c r="E140" s="674"/>
      <c r="F140" s="674"/>
      <c r="G140" s="674"/>
      <c r="H140" s="674"/>
      <c r="I140" s="674"/>
      <c r="J140" s="674"/>
      <c r="K140" s="674"/>
      <c r="L140" s="674"/>
      <c r="M140" s="674"/>
      <c r="N140" s="674"/>
    </row>
    <row r="141" spans="1:17" ht="18" customHeight="1" x14ac:dyDescent="0.25">
      <c r="A141" s="674"/>
      <c r="B141" s="674"/>
      <c r="C141" s="674"/>
      <c r="D141" s="674"/>
      <c r="E141" s="674"/>
      <c r="F141" s="674"/>
      <c r="G141" s="674"/>
      <c r="H141" s="674"/>
      <c r="I141" s="674"/>
      <c r="J141" s="674"/>
      <c r="K141" s="674"/>
      <c r="L141" s="674"/>
      <c r="M141" s="674"/>
      <c r="N141" s="674"/>
    </row>
    <row r="142" spans="1:17" ht="11.25" customHeight="1" x14ac:dyDescent="0.25">
      <c r="A142" s="101"/>
      <c r="B142" s="101"/>
      <c r="C142" s="101"/>
      <c r="D142" s="101"/>
      <c r="E142" s="101"/>
      <c r="F142" s="101"/>
      <c r="G142" s="101"/>
      <c r="H142" s="101"/>
      <c r="I142" s="101"/>
      <c r="J142" s="101"/>
      <c r="K142" s="101"/>
      <c r="L142" s="101"/>
      <c r="M142" s="101"/>
      <c r="N142" s="101"/>
    </row>
    <row r="143" spans="1:17" ht="12.6" customHeight="1" thickBot="1" x14ac:dyDescent="0.3">
      <c r="A143" s="17"/>
      <c r="B143" s="17"/>
      <c r="C143" s="17"/>
      <c r="D143" s="17"/>
      <c r="E143" s="17"/>
      <c r="F143" s="17"/>
      <c r="G143" s="17"/>
      <c r="H143" s="17"/>
      <c r="I143" s="17"/>
      <c r="J143" s="17"/>
      <c r="K143" s="17"/>
      <c r="L143" s="17"/>
      <c r="M143" s="17"/>
      <c r="N143" s="17"/>
    </row>
    <row r="144" spans="1:17" s="43" customFormat="1" ht="15.75" customHeight="1" thickTop="1" thickBot="1" x14ac:dyDescent="0.3">
      <c r="A144" s="665" t="s">
        <v>1169</v>
      </c>
      <c r="B144" s="666"/>
      <c r="C144" s="666"/>
      <c r="D144" s="666"/>
      <c r="E144" s="671" t="s">
        <v>913</v>
      </c>
      <c r="F144" s="671"/>
      <c r="G144" s="609" t="s">
        <v>914</v>
      </c>
      <c r="H144" s="621"/>
      <c r="I144" s="627" t="s">
        <v>915</v>
      </c>
      <c r="J144" s="627"/>
      <c r="K144" s="609" t="s">
        <v>56</v>
      </c>
      <c r="L144" s="621"/>
      <c r="M144" s="609" t="s">
        <v>55</v>
      </c>
      <c r="N144" s="610"/>
      <c r="O144" s="77"/>
      <c r="P144"/>
      <c r="Q144"/>
    </row>
    <row r="145" spans="1:14" ht="15.75" customHeight="1" thickBot="1" x14ac:dyDescent="0.3">
      <c r="A145" s="667"/>
      <c r="B145" s="668"/>
      <c r="C145" s="668"/>
      <c r="D145" s="668"/>
      <c r="E145" s="672"/>
      <c r="F145" s="672"/>
      <c r="G145" s="611"/>
      <c r="H145" s="622"/>
      <c r="I145" s="628"/>
      <c r="J145" s="628"/>
      <c r="K145" s="611"/>
      <c r="L145" s="622"/>
      <c r="M145" s="611"/>
      <c r="N145" s="612"/>
    </row>
    <row r="146" spans="1:14" ht="12.75" customHeight="1" thickBot="1" x14ac:dyDescent="0.3">
      <c r="A146" s="667"/>
      <c r="B146" s="668"/>
      <c r="C146" s="668"/>
      <c r="D146" s="668"/>
      <c r="E146" s="672"/>
      <c r="F146" s="672"/>
      <c r="G146" s="611"/>
      <c r="H146" s="622"/>
      <c r="I146" s="628"/>
      <c r="J146" s="628"/>
      <c r="K146" s="611"/>
      <c r="L146" s="622"/>
      <c r="M146" s="611"/>
      <c r="N146" s="612"/>
    </row>
    <row r="147" spans="1:14" ht="12.75" customHeight="1" thickBot="1" x14ac:dyDescent="0.3">
      <c r="A147" s="667"/>
      <c r="B147" s="668"/>
      <c r="C147" s="668"/>
      <c r="D147" s="668"/>
      <c r="E147" s="672"/>
      <c r="F147" s="672"/>
      <c r="G147" s="611"/>
      <c r="H147" s="622"/>
      <c r="I147" s="628"/>
      <c r="J147" s="628"/>
      <c r="K147" s="611"/>
      <c r="L147" s="622"/>
      <c r="M147" s="611"/>
      <c r="N147" s="612"/>
    </row>
    <row r="148" spans="1:14" ht="15.75" customHeight="1" thickBot="1" x14ac:dyDescent="0.3">
      <c r="A148" s="669"/>
      <c r="B148" s="670"/>
      <c r="C148" s="670"/>
      <c r="D148" s="670"/>
      <c r="E148" s="673"/>
      <c r="F148" s="673"/>
      <c r="G148" s="613"/>
      <c r="H148" s="623"/>
      <c r="I148" s="629"/>
      <c r="J148" s="629"/>
      <c r="K148" s="613"/>
      <c r="L148" s="623"/>
      <c r="M148" s="613"/>
      <c r="N148" s="614"/>
    </row>
    <row r="149" spans="1:14" ht="36" customHeight="1" thickTop="1" thickBot="1" x14ac:dyDescent="0.3">
      <c r="A149" s="600" t="s">
        <v>174</v>
      </c>
      <c r="B149" s="601"/>
      <c r="C149" s="601"/>
      <c r="D149" s="601"/>
      <c r="E149" s="533"/>
      <c r="F149" s="534"/>
      <c r="G149" s="280"/>
      <c r="H149" s="281"/>
      <c r="I149" s="280"/>
      <c r="J149" s="281"/>
      <c r="K149" s="280"/>
      <c r="L149" s="281"/>
      <c r="M149" s="289">
        <f t="shared" ref="M149:M154" si="0">SUM(E149:L149)</f>
        <v>0</v>
      </c>
      <c r="N149" s="290"/>
    </row>
    <row r="150" spans="1:14" ht="36" customHeight="1" thickTop="1" thickBot="1" x14ac:dyDescent="0.3">
      <c r="A150" s="600" t="s">
        <v>296</v>
      </c>
      <c r="B150" s="601"/>
      <c r="C150" s="601"/>
      <c r="D150" s="601"/>
      <c r="E150" s="526"/>
      <c r="F150" s="526"/>
      <c r="G150" s="287"/>
      <c r="H150" s="288"/>
      <c r="I150" s="287"/>
      <c r="J150" s="288"/>
      <c r="K150" s="287"/>
      <c r="L150" s="288"/>
      <c r="M150" s="497">
        <f t="shared" si="0"/>
        <v>0</v>
      </c>
      <c r="N150" s="511"/>
    </row>
    <row r="151" spans="1:14" ht="36" customHeight="1" thickTop="1" thickBot="1" x14ac:dyDescent="0.3">
      <c r="A151" s="600" t="s">
        <v>297</v>
      </c>
      <c r="B151" s="601"/>
      <c r="C151" s="601"/>
      <c r="D151" s="601"/>
      <c r="E151" s="533"/>
      <c r="F151" s="534"/>
      <c r="G151" s="280"/>
      <c r="H151" s="281"/>
      <c r="I151" s="280"/>
      <c r="J151" s="281"/>
      <c r="K151" s="280"/>
      <c r="L151" s="281"/>
      <c r="M151" s="289">
        <f t="shared" si="0"/>
        <v>0</v>
      </c>
      <c r="N151" s="290"/>
    </row>
    <row r="152" spans="1:14" ht="36" customHeight="1" thickTop="1" thickBot="1" x14ac:dyDescent="0.3">
      <c r="A152" s="600" t="s">
        <v>298</v>
      </c>
      <c r="B152" s="601"/>
      <c r="C152" s="601"/>
      <c r="D152" s="601"/>
      <c r="E152" s="526"/>
      <c r="F152" s="526"/>
      <c r="G152" s="287"/>
      <c r="H152" s="288"/>
      <c r="I152" s="287"/>
      <c r="J152" s="288"/>
      <c r="K152" s="287"/>
      <c r="L152" s="288"/>
      <c r="M152" s="497">
        <f t="shared" si="0"/>
        <v>0</v>
      </c>
      <c r="N152" s="511"/>
    </row>
    <row r="153" spans="1:14" ht="31.95" customHeight="1" thickTop="1" thickBot="1" x14ac:dyDescent="0.3">
      <c r="A153" s="687" t="s">
        <v>358</v>
      </c>
      <c r="B153" s="688"/>
      <c r="C153" s="688"/>
      <c r="D153" s="688"/>
      <c r="E153" s="504"/>
      <c r="F153" s="504"/>
      <c r="G153" s="280"/>
      <c r="H153" s="281"/>
      <c r="I153" s="280"/>
      <c r="J153" s="281"/>
      <c r="K153" s="280"/>
      <c r="L153" s="281"/>
      <c r="M153" s="289">
        <f t="shared" si="0"/>
        <v>0</v>
      </c>
      <c r="N153" s="290"/>
    </row>
    <row r="154" spans="1:14" ht="27" customHeight="1" thickBot="1" x14ac:dyDescent="0.3">
      <c r="A154" s="512" t="s">
        <v>352</v>
      </c>
      <c r="B154" s="513"/>
      <c r="C154" s="513"/>
      <c r="D154" s="513"/>
      <c r="E154" s="526"/>
      <c r="F154" s="526"/>
      <c r="G154" s="287"/>
      <c r="H154" s="288"/>
      <c r="I154" s="287"/>
      <c r="J154" s="288"/>
      <c r="K154" s="287"/>
      <c r="L154" s="288"/>
      <c r="M154" s="497">
        <f t="shared" si="0"/>
        <v>0</v>
      </c>
      <c r="N154" s="511"/>
    </row>
    <row r="155" spans="1:14" ht="27" customHeight="1" thickTop="1" thickBot="1" x14ac:dyDescent="0.3">
      <c r="A155" s="517" t="s">
        <v>122</v>
      </c>
      <c r="B155" s="518"/>
      <c r="C155" s="518"/>
      <c r="D155" s="519"/>
      <c r="E155" s="681"/>
      <c r="F155" s="682"/>
      <c r="G155" s="280"/>
      <c r="H155" s="281"/>
      <c r="I155" s="280"/>
      <c r="J155" s="281"/>
      <c r="K155" s="280"/>
      <c r="L155" s="281"/>
      <c r="M155" s="289">
        <f>SUM(E155:L155)</f>
        <v>0</v>
      </c>
      <c r="N155" s="290"/>
    </row>
    <row r="156" spans="1:14" ht="27" customHeight="1" thickBot="1" x14ac:dyDescent="0.3">
      <c r="A156" s="597" t="s">
        <v>123</v>
      </c>
      <c r="B156" s="598"/>
      <c r="C156" s="598"/>
      <c r="D156" s="599"/>
      <c r="E156" s="287"/>
      <c r="F156" s="288"/>
      <c r="G156" s="287"/>
      <c r="H156" s="288"/>
      <c r="I156" s="287"/>
      <c r="J156" s="288"/>
      <c r="K156" s="287"/>
      <c r="L156" s="288"/>
      <c r="M156" s="497">
        <f>SUM(E156:L156)</f>
        <v>0</v>
      </c>
      <c r="N156" s="511"/>
    </row>
    <row r="157" spans="1:14" ht="36" customHeight="1" thickTop="1" thickBot="1" x14ac:dyDescent="0.3">
      <c r="A157" s="284" t="s">
        <v>124</v>
      </c>
      <c r="B157" s="285"/>
      <c r="C157" s="285"/>
      <c r="D157" s="286"/>
      <c r="E157" s="280"/>
      <c r="F157" s="281"/>
      <c r="G157" s="280"/>
      <c r="H157" s="281"/>
      <c r="I157" s="280"/>
      <c r="J157" s="281"/>
      <c r="K157" s="280"/>
      <c r="L157" s="281"/>
      <c r="M157" s="289">
        <f>SUM(E157:L157)</f>
        <v>0</v>
      </c>
      <c r="N157" s="290"/>
    </row>
    <row r="158" spans="1:14" ht="36" customHeight="1" thickTop="1" thickBot="1" x14ac:dyDescent="0.3">
      <c r="A158" s="284" t="s">
        <v>125</v>
      </c>
      <c r="B158" s="285"/>
      <c r="C158" s="285"/>
      <c r="D158" s="286"/>
      <c r="E158" s="287"/>
      <c r="F158" s="288"/>
      <c r="G158" s="287"/>
      <c r="H158" s="288"/>
      <c r="I158" s="287"/>
      <c r="J158" s="288"/>
      <c r="K158" s="287"/>
      <c r="L158" s="288"/>
      <c r="M158" s="497">
        <f>SUM(E158:L158)</f>
        <v>0</v>
      </c>
      <c r="N158" s="511"/>
    </row>
    <row r="159" spans="1:14" ht="31.95" customHeight="1" thickTop="1" thickBot="1" x14ac:dyDescent="0.3">
      <c r="A159" s="687" t="s">
        <v>126</v>
      </c>
      <c r="B159" s="688"/>
      <c r="C159" s="688"/>
      <c r="D159" s="688"/>
      <c r="E159" s="289">
        <f>SUM(E149,E151,E153,E155,E157)</f>
        <v>0</v>
      </c>
      <c r="F159" s="514"/>
      <c r="G159" s="289">
        <f>SUM(G149,G151,G153,G155,G157)</f>
        <v>0</v>
      </c>
      <c r="H159" s="514"/>
      <c r="I159" s="289">
        <f>SUM(I149,I151,I153,I155,I157)</f>
        <v>0</v>
      </c>
      <c r="J159" s="514"/>
      <c r="K159" s="289">
        <f>SUM(K149,K151,K153,K155,K157)</f>
        <v>0</v>
      </c>
      <c r="L159" s="514"/>
      <c r="M159" s="289">
        <f>SUM(M149,M151,M153,M155,M157)</f>
        <v>0</v>
      </c>
      <c r="N159" s="290"/>
    </row>
    <row r="160" spans="1:14" ht="27" customHeight="1" thickBot="1" x14ac:dyDescent="0.3">
      <c r="A160" s="512" t="s">
        <v>127</v>
      </c>
      <c r="B160" s="513"/>
      <c r="C160" s="513"/>
      <c r="D160" s="513"/>
      <c r="E160" s="497">
        <f>SUM(E150,E152,E154,E156,E158)</f>
        <v>0</v>
      </c>
      <c r="F160" s="498"/>
      <c r="G160" s="497">
        <f>SUM(G150,G152,G154,G156,G158)</f>
        <v>0</v>
      </c>
      <c r="H160" s="498"/>
      <c r="I160" s="497">
        <f>SUM(I150,I152,I154,I156,I158)</f>
        <v>0</v>
      </c>
      <c r="J160" s="498"/>
      <c r="K160" s="497">
        <f>SUM(K150,K152,K154,K156,K158)</f>
        <v>0</v>
      </c>
      <c r="L160" s="498"/>
      <c r="M160" s="497">
        <f>SUM(M150,M152,M154,M156,M158)</f>
        <v>0</v>
      </c>
      <c r="N160" s="511"/>
    </row>
    <row r="161" spans="1:18" ht="27" customHeight="1" thickTop="1" x14ac:dyDescent="0.25">
      <c r="A161" s="172"/>
      <c r="B161" s="172"/>
      <c r="C161" s="172"/>
      <c r="D161" s="172"/>
      <c r="E161" s="173"/>
      <c r="F161" s="173"/>
      <c r="G161" s="173"/>
      <c r="H161" s="173"/>
      <c r="I161" s="173"/>
      <c r="J161" s="173"/>
      <c r="K161" s="173"/>
      <c r="L161" s="173"/>
      <c r="M161" s="173"/>
      <c r="N161" s="173"/>
    </row>
    <row r="162" spans="1:18" ht="27" customHeight="1" x14ac:dyDescent="0.25">
      <c r="A162" s="172"/>
      <c r="B162" s="172"/>
      <c r="C162" s="172"/>
      <c r="D162" s="172"/>
      <c r="E162" s="173"/>
      <c r="F162" s="173"/>
      <c r="G162" s="173"/>
      <c r="H162" s="173"/>
      <c r="I162" s="173"/>
      <c r="J162" s="173"/>
      <c r="K162" s="173"/>
      <c r="L162" s="173"/>
      <c r="M162" s="173"/>
      <c r="N162" s="173"/>
    </row>
    <row r="163" spans="1:18" ht="27" customHeight="1" x14ac:dyDescent="0.25">
      <c r="A163" s="172"/>
      <c r="B163" s="172"/>
      <c r="C163" s="172"/>
      <c r="D163" s="172"/>
      <c r="E163" s="173"/>
      <c r="F163" s="173"/>
      <c r="G163" s="173"/>
      <c r="H163" s="173"/>
      <c r="I163" s="173"/>
      <c r="J163" s="173"/>
      <c r="K163" s="173"/>
      <c r="L163" s="173"/>
      <c r="M163" s="173"/>
      <c r="N163" s="173"/>
    </row>
    <row r="164" spans="1:18" ht="27" customHeight="1" x14ac:dyDescent="0.25">
      <c r="A164" s="172"/>
      <c r="B164" s="172"/>
      <c r="C164" s="172"/>
      <c r="D164" s="172"/>
      <c r="E164" s="173"/>
      <c r="F164" s="173"/>
      <c r="G164" s="173"/>
      <c r="H164" s="173"/>
      <c r="I164" s="173"/>
      <c r="J164" s="173"/>
      <c r="K164" s="173"/>
      <c r="L164" s="173"/>
      <c r="M164" s="173"/>
      <c r="N164" s="173"/>
    </row>
    <row r="165" spans="1:18" ht="27" customHeight="1" x14ac:dyDescent="0.25">
      <c r="A165" s="172"/>
      <c r="B165" s="172"/>
      <c r="C165" s="172"/>
      <c r="D165" s="172"/>
      <c r="E165" s="173"/>
      <c r="F165" s="173"/>
      <c r="G165" s="173"/>
      <c r="H165" s="173"/>
      <c r="I165" s="173"/>
      <c r="J165" s="173"/>
      <c r="K165" s="173"/>
      <c r="L165" s="173"/>
      <c r="M165" s="173"/>
      <c r="N165" s="173"/>
    </row>
    <row r="166" spans="1:18" ht="27" customHeight="1" x14ac:dyDescent="0.25">
      <c r="A166" s="172"/>
      <c r="B166" s="172"/>
      <c r="C166" s="172"/>
      <c r="D166" s="172"/>
      <c r="E166" s="173"/>
      <c r="F166" s="173"/>
      <c r="G166" s="173"/>
      <c r="H166" s="173"/>
      <c r="I166" s="173"/>
      <c r="J166" s="173"/>
      <c r="K166" s="173"/>
      <c r="L166" s="173"/>
      <c r="M166" s="173"/>
      <c r="N166" s="173"/>
    </row>
    <row r="167" spans="1:18" ht="27" customHeight="1" x14ac:dyDescent="0.25">
      <c r="A167" s="172"/>
      <c r="B167" s="172"/>
      <c r="C167" s="172"/>
      <c r="D167" s="172"/>
      <c r="E167" s="173"/>
      <c r="F167" s="173"/>
      <c r="G167" s="173"/>
      <c r="H167" s="173"/>
      <c r="I167" s="173"/>
      <c r="J167" s="173"/>
      <c r="K167" s="173"/>
      <c r="L167" s="173"/>
      <c r="M167" s="173"/>
      <c r="N167" s="173"/>
    </row>
    <row r="168" spans="1:18" ht="27" customHeight="1" x14ac:dyDescent="0.25">
      <c r="A168" s="172"/>
      <c r="B168" s="172"/>
      <c r="C168" s="172"/>
      <c r="D168" s="172"/>
      <c r="E168" s="173"/>
      <c r="F168" s="173"/>
      <c r="G168" s="173"/>
      <c r="H168" s="173"/>
      <c r="I168" s="173"/>
      <c r="J168" s="173"/>
      <c r="K168" s="173"/>
      <c r="L168" s="173"/>
      <c r="M168" s="173"/>
      <c r="N168" s="173"/>
    </row>
    <row r="169" spans="1:18" ht="27" customHeight="1" x14ac:dyDescent="0.25">
      <c r="A169" s="172"/>
      <c r="B169" s="172"/>
      <c r="C169" s="172"/>
      <c r="D169" s="172"/>
      <c r="E169" s="173"/>
      <c r="F169" s="173"/>
      <c r="G169" s="173"/>
      <c r="H169" s="173"/>
      <c r="I169" s="173"/>
      <c r="J169" s="173"/>
      <c r="K169" s="173"/>
      <c r="L169" s="173"/>
      <c r="M169" s="173"/>
      <c r="N169" s="173"/>
    </row>
    <row r="170" spans="1:18" ht="27" customHeight="1" x14ac:dyDescent="0.25">
      <c r="A170" s="172"/>
      <c r="B170" s="172"/>
      <c r="C170" s="172"/>
      <c r="D170" s="172"/>
      <c r="E170" s="173"/>
      <c r="F170" s="173"/>
      <c r="G170" s="173"/>
      <c r="H170" s="173"/>
      <c r="I170" s="173"/>
      <c r="J170" s="173"/>
      <c r="K170" s="173"/>
      <c r="L170" s="173"/>
      <c r="M170" s="173"/>
      <c r="N170" s="173"/>
    </row>
    <row r="171" spans="1:18" ht="27" customHeight="1" x14ac:dyDescent="0.25">
      <c r="A171" s="172"/>
      <c r="B171" s="172"/>
      <c r="C171" s="172"/>
      <c r="D171" s="172"/>
      <c r="E171" s="173"/>
      <c r="F171" s="173"/>
      <c r="G171" s="173"/>
      <c r="H171" s="173"/>
      <c r="I171" s="173"/>
      <c r="J171" s="173"/>
      <c r="K171" s="173"/>
      <c r="L171" s="173"/>
      <c r="M171" s="173"/>
      <c r="N171" s="173"/>
    </row>
    <row r="172" spans="1:18" ht="27" customHeight="1" x14ac:dyDescent="0.25">
      <c r="A172" s="172"/>
      <c r="B172" s="172"/>
      <c r="C172" s="172"/>
      <c r="D172" s="172"/>
      <c r="E172" s="173"/>
      <c r="F172" s="173"/>
      <c r="G172" s="173"/>
      <c r="H172" s="173"/>
      <c r="I172" s="173"/>
      <c r="J172" s="173"/>
      <c r="K172" s="173"/>
      <c r="L172" s="173"/>
      <c r="M172" s="173"/>
      <c r="N172" s="173"/>
    </row>
    <row r="173" spans="1:18" ht="15" customHeight="1" x14ac:dyDescent="0.25">
      <c r="A173" s="172"/>
      <c r="B173" s="172"/>
      <c r="C173" s="172"/>
      <c r="D173" s="172"/>
      <c r="E173" s="173"/>
      <c r="F173" s="173"/>
      <c r="G173" s="173"/>
      <c r="H173" s="173"/>
      <c r="I173" s="173"/>
      <c r="J173" s="173"/>
      <c r="K173" s="173"/>
      <c r="L173" s="173"/>
      <c r="M173" s="173"/>
      <c r="N173" s="173"/>
    </row>
    <row r="174" spans="1:18" ht="24.75" customHeight="1" x14ac:dyDescent="0.25">
      <c r="A174" s="602" t="s">
        <v>1396</v>
      </c>
      <c r="B174" s="602"/>
      <c r="C174" s="602"/>
      <c r="D174" s="602"/>
      <c r="E174" s="602"/>
      <c r="F174" s="602"/>
      <c r="G174" s="602"/>
      <c r="H174" s="602"/>
      <c r="I174" s="602"/>
      <c r="J174" s="602"/>
      <c r="K174" s="602"/>
      <c r="L174" s="602"/>
      <c r="M174" s="602"/>
      <c r="N174" s="602"/>
    </row>
    <row r="175" spans="1:18" ht="93.6" customHeight="1" thickBot="1" x14ac:dyDescent="0.3">
      <c r="A175" s="661" t="s">
        <v>1465</v>
      </c>
      <c r="B175" s="661"/>
      <c r="C175" s="661"/>
      <c r="D175" s="661"/>
      <c r="E175" s="661"/>
      <c r="F175" s="661"/>
      <c r="G175" s="661"/>
      <c r="H175" s="661"/>
      <c r="I175" s="661"/>
      <c r="J175" s="661"/>
      <c r="K175" s="661"/>
      <c r="L175" s="661"/>
      <c r="M175" s="661"/>
      <c r="N175" s="661"/>
      <c r="O175" s="3"/>
      <c r="R175"/>
    </row>
    <row r="176" spans="1:18" ht="19.95" customHeight="1" x14ac:dyDescent="0.25">
      <c r="A176" s="501" t="s">
        <v>1374</v>
      </c>
      <c r="B176" s="502"/>
      <c r="C176" s="502"/>
      <c r="D176" s="502"/>
      <c r="E176" s="502"/>
      <c r="F176" s="502"/>
      <c r="G176" s="502"/>
      <c r="H176" s="502"/>
      <c r="I176" s="502"/>
      <c r="J176" s="502"/>
      <c r="K176" s="502"/>
      <c r="L176" s="502"/>
      <c r="M176" s="503"/>
      <c r="N176" s="220"/>
      <c r="O176" s="3"/>
      <c r="R176"/>
    </row>
    <row r="177" spans="1:18" s="223" customFormat="1" ht="19.95" customHeight="1" x14ac:dyDescent="0.25">
      <c r="A177" s="274" t="s">
        <v>1380</v>
      </c>
      <c r="B177" s="275"/>
      <c r="C177" s="275"/>
      <c r="D177" s="275"/>
      <c r="E177" s="275"/>
      <c r="F177" s="275"/>
      <c r="G177" s="275"/>
      <c r="H177" s="275"/>
      <c r="I177" s="275"/>
      <c r="J177" s="275"/>
      <c r="K177" s="275"/>
      <c r="L177" s="275"/>
      <c r="M177" s="276"/>
      <c r="N177" s="61"/>
      <c r="O177" s="221"/>
      <c r="P177" s="222"/>
      <c r="Q177" s="222"/>
    </row>
    <row r="178" spans="1:18" s="223" customFormat="1" ht="33" customHeight="1" thickBot="1" x14ac:dyDescent="0.3">
      <c r="A178" s="277" t="s">
        <v>1384</v>
      </c>
      <c r="B178" s="278"/>
      <c r="C178" s="278"/>
      <c r="D178" s="278"/>
      <c r="E178" s="278"/>
      <c r="F178" s="278"/>
      <c r="G178" s="278"/>
      <c r="H178" s="278"/>
      <c r="I178" s="278"/>
      <c r="J178" s="278"/>
      <c r="K178" s="278"/>
      <c r="L178" s="278"/>
      <c r="M178" s="279"/>
      <c r="N178" s="17"/>
      <c r="O178" s="221"/>
      <c r="P178" s="222"/>
      <c r="Q178" s="222"/>
    </row>
    <row r="179" spans="1:18" ht="19.95" customHeight="1" x14ac:dyDescent="0.25">
      <c r="A179" s="501" t="s">
        <v>1375</v>
      </c>
      <c r="B179" s="502"/>
      <c r="C179" s="502"/>
      <c r="D179" s="502"/>
      <c r="E179" s="502"/>
      <c r="F179" s="502"/>
      <c r="G179" s="502"/>
      <c r="H179" s="502"/>
      <c r="I179" s="502"/>
      <c r="J179" s="502"/>
      <c r="K179" s="502"/>
      <c r="L179" s="502"/>
      <c r="M179" s="503"/>
      <c r="N179" s="220"/>
      <c r="O179" s="3"/>
      <c r="R179"/>
    </row>
    <row r="180" spans="1:18" s="223" customFormat="1" ht="38.4" customHeight="1" x14ac:dyDescent="0.25">
      <c r="A180" s="266" t="s">
        <v>1379</v>
      </c>
      <c r="B180" s="267"/>
      <c r="C180" s="267"/>
      <c r="D180" s="267"/>
      <c r="E180" s="267"/>
      <c r="F180" s="267"/>
      <c r="G180" s="267"/>
      <c r="H180" s="267"/>
      <c r="I180" s="267"/>
      <c r="J180" s="267"/>
      <c r="K180" s="267"/>
      <c r="L180" s="267"/>
      <c r="M180" s="268"/>
      <c r="N180" s="61"/>
      <c r="O180" s="221"/>
      <c r="P180" s="222"/>
      <c r="Q180" s="222"/>
    </row>
    <row r="181" spans="1:18" s="223" customFormat="1" ht="32.4" customHeight="1" thickBot="1" x14ac:dyDescent="0.3">
      <c r="A181" s="277" t="s">
        <v>1381</v>
      </c>
      <c r="B181" s="278"/>
      <c r="C181" s="278"/>
      <c r="D181" s="278"/>
      <c r="E181" s="278"/>
      <c r="F181" s="278"/>
      <c r="G181" s="278"/>
      <c r="H181" s="278"/>
      <c r="I181" s="278"/>
      <c r="J181" s="278"/>
      <c r="K181" s="278"/>
      <c r="L181" s="278"/>
      <c r="M181" s="279"/>
      <c r="N181" s="17"/>
      <c r="O181" s="221"/>
      <c r="P181" s="222"/>
      <c r="Q181" s="222"/>
    </row>
    <row r="182" spans="1:18" s="223" customFormat="1" ht="32.4" customHeight="1" x14ac:dyDescent="0.25">
      <c r="A182" s="231"/>
      <c r="B182" s="231"/>
      <c r="C182" s="231"/>
      <c r="D182" s="231"/>
      <c r="E182" s="231"/>
      <c r="F182" s="231"/>
      <c r="G182" s="231"/>
      <c r="H182" s="231"/>
      <c r="I182" s="231"/>
      <c r="J182" s="231"/>
      <c r="K182" s="231"/>
      <c r="L182" s="231"/>
      <c r="M182" s="231"/>
      <c r="N182" s="240"/>
      <c r="O182" s="221"/>
      <c r="P182" s="222"/>
      <c r="Q182" s="222"/>
    </row>
    <row r="183" spans="1:18" s="223" customFormat="1" ht="19.95" customHeight="1" thickBot="1" x14ac:dyDescent="0.3">
      <c r="A183" s="231"/>
      <c r="B183" s="231"/>
      <c r="C183" s="231"/>
      <c r="D183" s="230"/>
      <c r="E183" s="230"/>
      <c r="F183" s="230"/>
      <c r="G183" s="230"/>
      <c r="H183" s="230"/>
      <c r="I183" s="231"/>
      <c r="J183" s="231"/>
      <c r="K183" s="231"/>
      <c r="L183" s="231"/>
      <c r="M183" s="231"/>
      <c r="N183" s="229"/>
      <c r="O183" s="221"/>
      <c r="P183" s="222"/>
      <c r="Q183" s="222"/>
    </row>
    <row r="184" spans="1:18" ht="33" customHeight="1" thickBot="1" x14ac:dyDescent="0.35">
      <c r="A184" s="3"/>
      <c r="B184" s="3"/>
      <c r="C184" s="3"/>
      <c r="D184" s="508" t="s">
        <v>21</v>
      </c>
      <c r="E184" s="509"/>
      <c r="F184" s="509"/>
      <c r="G184" s="509"/>
      <c r="H184" s="510"/>
      <c r="I184" s="617" t="s">
        <v>55</v>
      </c>
      <c r="J184" s="618"/>
      <c r="K184" s="77"/>
      <c r="L184" s="77"/>
      <c r="M184" s="77"/>
      <c r="N184" s="3"/>
      <c r="O184" s="3"/>
      <c r="R184"/>
    </row>
    <row r="185" spans="1:18" ht="15" customHeight="1" thickBot="1" x14ac:dyDescent="0.3">
      <c r="A185" s="91"/>
      <c r="B185" s="91"/>
      <c r="C185" s="91"/>
      <c r="D185" s="505" t="s">
        <v>1276</v>
      </c>
      <c r="E185" s="506"/>
      <c r="F185" s="506"/>
      <c r="G185" s="506"/>
      <c r="H185" s="507"/>
      <c r="I185" s="619"/>
      <c r="J185" s="620"/>
      <c r="K185" s="92"/>
      <c r="L185" s="123"/>
      <c r="M185" s="123"/>
      <c r="N185" s="123"/>
      <c r="O185" s="91"/>
      <c r="P185" s="3"/>
      <c r="Q185" s="3"/>
    </row>
    <row r="186" spans="1:18" s="91" customFormat="1" ht="15" customHeight="1" thickBot="1" x14ac:dyDescent="0.3">
      <c r="D186" s="505" t="s">
        <v>366</v>
      </c>
      <c r="E186" s="506"/>
      <c r="F186" s="506"/>
      <c r="G186" s="506"/>
      <c r="H186" s="507"/>
      <c r="I186" s="488"/>
      <c r="J186" s="489"/>
      <c r="K186" s="92"/>
      <c r="L186" s="123"/>
      <c r="M186" s="123"/>
      <c r="N186" s="123"/>
    </row>
    <row r="187" spans="1:18" s="91" customFormat="1" ht="15" customHeight="1" thickBot="1" x14ac:dyDescent="0.3">
      <c r="D187" s="505" t="s">
        <v>368</v>
      </c>
      <c r="E187" s="506"/>
      <c r="F187" s="506"/>
      <c r="G187" s="506"/>
      <c r="H187" s="507"/>
      <c r="I187" s="488"/>
      <c r="J187" s="489"/>
      <c r="K187" s="92"/>
      <c r="L187" s="123"/>
      <c r="M187" s="123"/>
      <c r="N187" s="123"/>
    </row>
    <row r="188" spans="1:18" s="91" customFormat="1" ht="15" customHeight="1" thickBot="1" x14ac:dyDescent="0.3">
      <c r="D188" s="203" t="s">
        <v>1382</v>
      </c>
      <c r="E188" s="201"/>
      <c r="F188" s="201"/>
      <c r="G188" s="201"/>
      <c r="H188" s="202"/>
      <c r="I188" s="488"/>
      <c r="J188" s="489"/>
      <c r="K188" s="92"/>
      <c r="L188" s="123"/>
      <c r="M188" s="123"/>
      <c r="N188" s="123"/>
    </row>
    <row r="189" spans="1:18" s="91" customFormat="1" ht="15" customHeight="1" thickBot="1" x14ac:dyDescent="0.3">
      <c r="D189" s="480" t="s">
        <v>1383</v>
      </c>
      <c r="E189" s="506"/>
      <c r="F189" s="506"/>
      <c r="G189" s="506"/>
      <c r="H189" s="507"/>
      <c r="I189" s="488"/>
      <c r="J189" s="489"/>
      <c r="K189" s="92"/>
      <c r="L189" s="123"/>
      <c r="M189" s="123"/>
      <c r="N189" s="123"/>
    </row>
    <row r="190" spans="1:18" s="91" customFormat="1" ht="15" customHeight="1" thickBot="1" x14ac:dyDescent="0.3">
      <c r="D190" s="233" t="s">
        <v>1397</v>
      </c>
      <c r="E190" s="234"/>
      <c r="F190" s="234"/>
      <c r="G190" s="234"/>
      <c r="H190" s="235"/>
      <c r="I190" s="685"/>
      <c r="J190" s="686"/>
      <c r="K190" s="92"/>
      <c r="L190" s="123"/>
      <c r="M190" s="123"/>
      <c r="N190" s="123"/>
    </row>
    <row r="191" spans="1:18" s="91" customFormat="1" ht="15" customHeight="1" thickBot="1" x14ac:dyDescent="0.3">
      <c r="D191" s="505" t="s">
        <v>1277</v>
      </c>
      <c r="E191" s="506"/>
      <c r="F191" s="506"/>
      <c r="G191" s="506"/>
      <c r="H191" s="507"/>
      <c r="I191" s="488"/>
      <c r="J191" s="489"/>
      <c r="K191" s="92"/>
      <c r="L191" s="123"/>
      <c r="M191" s="123"/>
      <c r="N191" s="123"/>
    </row>
    <row r="192" spans="1:18" s="91" customFormat="1" ht="15" customHeight="1" thickBot="1" x14ac:dyDescent="0.3">
      <c r="D192" s="505" t="s">
        <v>1274</v>
      </c>
      <c r="E192" s="506"/>
      <c r="F192" s="506"/>
      <c r="G192" s="506"/>
      <c r="H192" s="507"/>
      <c r="I192" s="488"/>
      <c r="J192" s="489"/>
      <c r="K192" s="92"/>
      <c r="L192" s="123"/>
      <c r="M192" s="123"/>
      <c r="N192" s="123"/>
    </row>
    <row r="193" spans="1:14" s="91" customFormat="1" ht="15" customHeight="1" thickBot="1" x14ac:dyDescent="0.3">
      <c r="D193" s="505" t="s">
        <v>1278</v>
      </c>
      <c r="E193" s="506"/>
      <c r="F193" s="506"/>
      <c r="G193" s="506"/>
      <c r="H193" s="507"/>
      <c r="I193" s="488"/>
      <c r="J193" s="489"/>
      <c r="K193" s="92"/>
      <c r="L193" s="123"/>
      <c r="M193" s="123"/>
      <c r="N193" s="123"/>
    </row>
    <row r="194" spans="1:14" s="91" customFormat="1" ht="15" customHeight="1" thickBot="1" x14ac:dyDescent="0.3">
      <c r="D194" s="505" t="s">
        <v>9</v>
      </c>
      <c r="E194" s="506"/>
      <c r="F194" s="506"/>
      <c r="G194" s="506"/>
      <c r="H194" s="507"/>
      <c r="I194" s="488"/>
      <c r="J194" s="489"/>
      <c r="K194" s="92"/>
      <c r="L194" s="123"/>
      <c r="M194" s="123"/>
      <c r="N194" s="123"/>
    </row>
    <row r="195" spans="1:14" s="91" customFormat="1" ht="15" customHeight="1" thickBot="1" x14ac:dyDescent="0.3">
      <c r="D195" s="203" t="s">
        <v>1348</v>
      </c>
      <c r="E195" s="201"/>
      <c r="F195" s="201"/>
      <c r="G195" s="201"/>
      <c r="H195" s="202"/>
      <c r="I195" s="488"/>
      <c r="J195" s="489"/>
      <c r="K195" s="92"/>
      <c r="L195" s="123"/>
      <c r="M195" s="123"/>
      <c r="N195" s="123"/>
    </row>
    <row r="196" spans="1:14" s="91" customFormat="1" ht="15" customHeight="1" thickBot="1" x14ac:dyDescent="0.3">
      <c r="D196" s="480" t="s">
        <v>1349</v>
      </c>
      <c r="E196" s="506"/>
      <c r="F196" s="506"/>
      <c r="G196" s="506"/>
      <c r="H196" s="507"/>
      <c r="I196" s="488"/>
      <c r="J196" s="489"/>
      <c r="K196" s="92"/>
      <c r="L196" s="123"/>
      <c r="M196" s="123"/>
      <c r="N196" s="123"/>
    </row>
    <row r="197" spans="1:14" s="91" customFormat="1" ht="15" customHeight="1" thickBot="1" x14ac:dyDescent="0.3">
      <c r="D197" s="505" t="s">
        <v>10</v>
      </c>
      <c r="E197" s="506"/>
      <c r="F197" s="506"/>
      <c r="G197" s="506"/>
      <c r="H197" s="507"/>
      <c r="I197" s="488"/>
      <c r="J197" s="489"/>
      <c r="K197" s="92"/>
      <c r="L197" s="123"/>
      <c r="M197" s="123"/>
      <c r="N197" s="123"/>
    </row>
    <row r="198" spans="1:14" s="91" customFormat="1" ht="15" customHeight="1" thickBot="1" x14ac:dyDescent="0.3">
      <c r="D198" s="505" t="s">
        <v>1279</v>
      </c>
      <c r="E198" s="506"/>
      <c r="F198" s="506"/>
      <c r="G198" s="506"/>
      <c r="H198" s="507"/>
      <c r="I198" s="488"/>
      <c r="J198" s="489"/>
      <c r="K198" s="92"/>
      <c r="L198" s="123"/>
      <c r="M198" s="123"/>
      <c r="N198" s="123"/>
    </row>
    <row r="199" spans="1:14" s="91" customFormat="1" ht="15" customHeight="1" thickBot="1" x14ac:dyDescent="0.3">
      <c r="D199" s="480" t="s">
        <v>1364</v>
      </c>
      <c r="E199" s="506"/>
      <c r="F199" s="506"/>
      <c r="G199" s="506"/>
      <c r="H199" s="507"/>
      <c r="I199" s="488"/>
      <c r="J199" s="489"/>
      <c r="K199" s="92"/>
      <c r="L199" s="123"/>
      <c r="M199" s="123"/>
      <c r="N199" s="123"/>
    </row>
    <row r="200" spans="1:14" s="91" customFormat="1" ht="15" customHeight="1" thickBot="1" x14ac:dyDescent="0.3">
      <c r="D200" s="480" t="s">
        <v>11</v>
      </c>
      <c r="E200" s="506"/>
      <c r="F200" s="506"/>
      <c r="G200" s="506"/>
      <c r="H200" s="507"/>
      <c r="I200" s="488"/>
      <c r="J200" s="489"/>
      <c r="K200" s="92"/>
      <c r="L200" s="123"/>
      <c r="M200" s="123"/>
      <c r="N200" s="123"/>
    </row>
    <row r="201" spans="1:14" s="91" customFormat="1" ht="15" customHeight="1" thickBot="1" x14ac:dyDescent="0.3">
      <c r="D201" s="200" t="s">
        <v>1437</v>
      </c>
      <c r="E201" s="493"/>
      <c r="F201" s="494"/>
      <c r="G201" s="494"/>
      <c r="H201" s="495"/>
      <c r="I201" s="488"/>
      <c r="J201" s="489"/>
      <c r="K201" s="92"/>
      <c r="L201" s="123"/>
      <c r="M201" s="123"/>
      <c r="N201" s="123"/>
    </row>
    <row r="202" spans="1:14" s="91" customFormat="1" ht="15" customHeight="1" thickBot="1" x14ac:dyDescent="0.3">
      <c r="D202" s="200" t="s">
        <v>1438</v>
      </c>
      <c r="E202" s="493"/>
      <c r="F202" s="494"/>
      <c r="G202" s="494"/>
      <c r="H202" s="495"/>
      <c r="I202" s="488"/>
      <c r="J202" s="489"/>
      <c r="K202" s="92"/>
      <c r="L202" s="123"/>
      <c r="M202" s="123"/>
      <c r="N202" s="123"/>
    </row>
    <row r="203" spans="1:14" s="91" customFormat="1" ht="15" customHeight="1" thickBot="1" x14ac:dyDescent="0.3">
      <c r="D203" s="200" t="s">
        <v>1439</v>
      </c>
      <c r="E203" s="493"/>
      <c r="F203" s="494"/>
      <c r="G203" s="494"/>
      <c r="H203" s="495"/>
      <c r="I203" s="488"/>
      <c r="J203" s="489"/>
      <c r="K203" s="92"/>
      <c r="L203" s="123"/>
      <c r="M203" s="123"/>
      <c r="N203" s="123"/>
    </row>
    <row r="204" spans="1:14" s="91" customFormat="1" ht="15" customHeight="1" thickBot="1" x14ac:dyDescent="0.3">
      <c r="D204" s="93" t="s">
        <v>55</v>
      </c>
      <c r="E204" s="94"/>
      <c r="F204" s="94"/>
      <c r="G204" s="94"/>
      <c r="H204" s="94"/>
      <c r="I204" s="499">
        <f>SUM(I185:J203)</f>
        <v>0</v>
      </c>
      <c r="J204" s="500"/>
      <c r="K204" s="92"/>
      <c r="L204" s="123"/>
      <c r="M204" s="123"/>
      <c r="N204" s="123"/>
    </row>
    <row r="205" spans="1:14" s="91" customFormat="1" ht="15" customHeight="1" x14ac:dyDescent="0.25">
      <c r="A205" s="77"/>
      <c r="B205" s="77"/>
      <c r="C205" s="77"/>
      <c r="D205" s="77"/>
      <c r="E205" s="77"/>
      <c r="F205" s="77"/>
      <c r="G205" s="77"/>
      <c r="H205" s="77"/>
      <c r="I205" s="77"/>
      <c r="J205" s="77"/>
      <c r="K205" s="77"/>
      <c r="L205" s="77"/>
      <c r="M205" s="77"/>
      <c r="N205" s="77"/>
    </row>
    <row r="206" spans="1:14" ht="17.25" customHeight="1" x14ac:dyDescent="0.25">
      <c r="A206" s="696" t="s">
        <v>1417</v>
      </c>
      <c r="B206" s="696"/>
      <c r="C206" s="696"/>
      <c r="D206" s="696"/>
      <c r="E206" s="696"/>
      <c r="F206" s="696"/>
      <c r="G206" s="696"/>
      <c r="H206" s="696"/>
      <c r="I206" s="696"/>
      <c r="J206" s="696"/>
      <c r="K206" s="696"/>
      <c r="L206" s="696"/>
      <c r="M206" s="696"/>
      <c r="N206" s="696"/>
    </row>
    <row r="207" spans="1:14" ht="66" customHeight="1" x14ac:dyDescent="0.25">
      <c r="A207" s="679" t="s">
        <v>1447</v>
      </c>
      <c r="B207" s="680"/>
      <c r="C207" s="680"/>
      <c r="D207" s="680"/>
      <c r="E207" s="680"/>
      <c r="F207" s="680"/>
      <c r="G207" s="680"/>
      <c r="H207" s="680"/>
      <c r="I207" s="680"/>
      <c r="J207" s="680"/>
      <c r="K207" s="680"/>
      <c r="L207" s="680"/>
      <c r="M207" s="680"/>
      <c r="N207" s="680"/>
    </row>
    <row r="208" spans="1:14" ht="33" customHeight="1" thickBot="1" x14ac:dyDescent="0.3">
      <c r="A208" s="241"/>
      <c r="B208" s="242"/>
      <c r="C208" s="242"/>
      <c r="D208" s="242"/>
      <c r="E208" s="242"/>
      <c r="F208" s="242"/>
      <c r="G208" s="242"/>
      <c r="H208" s="242"/>
      <c r="I208" s="242"/>
      <c r="J208" s="242"/>
      <c r="K208" s="242"/>
      <c r="L208" s="242"/>
      <c r="M208" s="242"/>
      <c r="N208" s="242"/>
    </row>
    <row r="209" spans="1:14" ht="79.95" customHeight="1" thickBot="1" x14ac:dyDescent="0.35">
      <c r="A209" s="9"/>
      <c r="B209" s="9"/>
      <c r="C209" s="484" t="s">
        <v>334</v>
      </c>
      <c r="D209" s="485"/>
      <c r="E209" s="485"/>
      <c r="F209" s="485"/>
      <c r="G209" s="485"/>
      <c r="H209" s="485"/>
      <c r="I209" s="486"/>
      <c r="J209" s="384" t="s">
        <v>1373</v>
      </c>
      <c r="K209" s="385"/>
      <c r="L209" s="9"/>
      <c r="M209" s="9"/>
      <c r="N209" s="9"/>
    </row>
    <row r="210" spans="1:14" ht="15" customHeight="1" thickBot="1" x14ac:dyDescent="0.35">
      <c r="A210" s="9"/>
      <c r="B210" s="9"/>
      <c r="C210" s="484" t="s">
        <v>332</v>
      </c>
      <c r="D210" s="485"/>
      <c r="E210" s="485"/>
      <c r="F210" s="485"/>
      <c r="G210" s="485"/>
      <c r="H210" s="485"/>
      <c r="I210" s="485"/>
      <c r="J210" s="485"/>
      <c r="K210" s="486"/>
      <c r="L210" s="9"/>
      <c r="M210" s="9"/>
      <c r="N210" s="9"/>
    </row>
    <row r="211" spans="1:14" ht="15" customHeight="1" thickBot="1" x14ac:dyDescent="0.3">
      <c r="A211" s="9"/>
      <c r="B211" s="9"/>
      <c r="C211" s="389" t="s">
        <v>2</v>
      </c>
      <c r="D211" s="390"/>
      <c r="E211" s="390"/>
      <c r="F211" s="390"/>
      <c r="G211" s="390"/>
      <c r="H211" s="390"/>
      <c r="I211" s="391"/>
      <c r="J211" s="248"/>
      <c r="K211" s="250"/>
      <c r="L211" s="9"/>
      <c r="M211" s="9"/>
      <c r="N211" s="9"/>
    </row>
    <row r="212" spans="1:14" ht="15" customHeight="1" thickBot="1" x14ac:dyDescent="0.3">
      <c r="A212" s="9"/>
      <c r="B212" s="9"/>
      <c r="C212" s="389" t="s">
        <v>742</v>
      </c>
      <c r="D212" s="390"/>
      <c r="E212" s="390"/>
      <c r="F212" s="390"/>
      <c r="G212" s="390"/>
      <c r="H212" s="390"/>
      <c r="I212" s="391"/>
      <c r="J212" s="248"/>
      <c r="K212" s="250"/>
      <c r="L212" s="9"/>
      <c r="M212" s="9"/>
      <c r="N212" s="9"/>
    </row>
    <row r="213" spans="1:14" ht="15" customHeight="1" thickBot="1" x14ac:dyDescent="0.3">
      <c r="A213" s="9"/>
      <c r="B213" s="9"/>
      <c r="C213" s="389" t="s">
        <v>743</v>
      </c>
      <c r="D213" s="390"/>
      <c r="E213" s="390"/>
      <c r="F213" s="390"/>
      <c r="G213" s="390"/>
      <c r="H213" s="390"/>
      <c r="I213" s="391"/>
      <c r="J213" s="248"/>
      <c r="K213" s="250"/>
      <c r="L213" s="9"/>
      <c r="M213" s="9"/>
      <c r="N213" s="9"/>
    </row>
    <row r="214" spans="1:14" ht="15" customHeight="1" thickBot="1" x14ac:dyDescent="0.3">
      <c r="A214" s="9"/>
      <c r="B214" s="9"/>
      <c r="C214" s="386" t="s">
        <v>744</v>
      </c>
      <c r="D214" s="387"/>
      <c r="E214" s="387"/>
      <c r="F214" s="387"/>
      <c r="G214" s="387"/>
      <c r="H214" s="387"/>
      <c r="I214" s="388"/>
      <c r="J214" s="248"/>
      <c r="K214" s="250"/>
      <c r="L214" s="9"/>
      <c r="M214" s="9"/>
      <c r="N214" s="9"/>
    </row>
    <row r="215" spans="1:14" ht="15" customHeight="1" thickBot="1" x14ac:dyDescent="0.3">
      <c r="A215" s="9"/>
      <c r="B215" s="9"/>
      <c r="C215" s="389" t="s">
        <v>745</v>
      </c>
      <c r="D215" s="390"/>
      <c r="E215" s="390"/>
      <c r="F215" s="390"/>
      <c r="G215" s="390"/>
      <c r="H215" s="390"/>
      <c r="I215" s="391"/>
      <c r="J215" s="248"/>
      <c r="K215" s="250"/>
      <c r="L215" s="9"/>
      <c r="M215" s="9"/>
      <c r="N215" s="9"/>
    </row>
    <row r="216" spans="1:14" ht="15" customHeight="1" thickBot="1" x14ac:dyDescent="0.3">
      <c r="A216" s="9"/>
      <c r="B216" s="9"/>
      <c r="C216" s="389" t="s">
        <v>746</v>
      </c>
      <c r="D216" s="390"/>
      <c r="E216" s="390"/>
      <c r="F216" s="390"/>
      <c r="G216" s="390"/>
      <c r="H216" s="390"/>
      <c r="I216" s="391"/>
      <c r="J216" s="248"/>
      <c r="K216" s="250"/>
      <c r="L216" s="9"/>
      <c r="M216" s="9"/>
      <c r="N216" s="9"/>
    </row>
    <row r="217" spans="1:14" ht="15" customHeight="1" thickBot="1" x14ac:dyDescent="0.3">
      <c r="A217" s="9"/>
      <c r="B217" s="9"/>
      <c r="C217" s="389" t="s">
        <v>747</v>
      </c>
      <c r="D217" s="390"/>
      <c r="E217" s="391"/>
      <c r="F217" s="395"/>
      <c r="G217" s="396"/>
      <c r="H217" s="396"/>
      <c r="I217" s="397"/>
      <c r="J217" s="490"/>
      <c r="K217" s="491"/>
      <c r="L217" s="9"/>
      <c r="M217" s="9"/>
      <c r="N217" s="9"/>
    </row>
    <row r="218" spans="1:14" ht="15" customHeight="1" thickBot="1" x14ac:dyDescent="0.3">
      <c r="A218" s="9"/>
      <c r="B218" s="9"/>
      <c r="C218" s="389" t="s">
        <v>747</v>
      </c>
      <c r="D218" s="390"/>
      <c r="E218" s="391"/>
      <c r="F218" s="395"/>
      <c r="G218" s="396"/>
      <c r="H218" s="396"/>
      <c r="I218" s="397"/>
      <c r="J218" s="490"/>
      <c r="K218" s="491"/>
      <c r="L218" s="9"/>
      <c r="M218" s="9"/>
      <c r="N218" s="9"/>
    </row>
    <row r="219" spans="1:14" ht="15" customHeight="1" thickBot="1" x14ac:dyDescent="0.3">
      <c r="A219" s="9"/>
      <c r="B219" s="9"/>
      <c r="C219" s="389" t="s">
        <v>747</v>
      </c>
      <c r="D219" s="390"/>
      <c r="E219" s="391"/>
      <c r="F219" s="395"/>
      <c r="G219" s="396"/>
      <c r="H219" s="396"/>
      <c r="I219" s="397"/>
      <c r="J219" s="490"/>
      <c r="K219" s="491"/>
      <c r="L219" s="9"/>
      <c r="M219" s="9"/>
      <c r="N219" s="9"/>
    </row>
    <row r="220" spans="1:14" ht="15" customHeight="1" thickBot="1" x14ac:dyDescent="0.3">
      <c r="A220" s="9"/>
      <c r="B220" s="9"/>
      <c r="C220" s="389" t="s">
        <v>333</v>
      </c>
      <c r="D220" s="390"/>
      <c r="E220" s="390"/>
      <c r="F220" s="390"/>
      <c r="G220" s="390"/>
      <c r="H220" s="390"/>
      <c r="I220" s="391"/>
      <c r="J220" s="478">
        <f>SUM(J211:K219)</f>
        <v>0</v>
      </c>
      <c r="K220" s="479"/>
      <c r="L220" s="9"/>
      <c r="M220" s="9"/>
      <c r="N220" s="9"/>
    </row>
    <row r="221" spans="1:14" ht="15" customHeight="1" thickBot="1" x14ac:dyDescent="0.3">
      <c r="A221" s="9"/>
      <c r="B221" s="9"/>
      <c r="C221" s="392" t="s">
        <v>331</v>
      </c>
      <c r="D221" s="393"/>
      <c r="E221" s="393"/>
      <c r="F221" s="393"/>
      <c r="G221" s="393"/>
      <c r="H221" s="393"/>
      <c r="I221" s="393"/>
      <c r="J221" s="393"/>
      <c r="K221" s="394"/>
      <c r="L221" s="9"/>
      <c r="M221" s="9"/>
      <c r="N221" s="9"/>
    </row>
    <row r="222" spans="1:14" ht="15" customHeight="1" thickBot="1" x14ac:dyDescent="0.3">
      <c r="A222" s="3"/>
      <c r="B222" s="3"/>
      <c r="C222" s="389" t="s">
        <v>0</v>
      </c>
      <c r="D222" s="390"/>
      <c r="E222" s="390"/>
      <c r="F222" s="390"/>
      <c r="G222" s="390"/>
      <c r="H222" s="390"/>
      <c r="I222" s="391"/>
      <c r="J222" s="248"/>
      <c r="K222" s="250"/>
      <c r="L222" s="3"/>
      <c r="M222" s="3"/>
      <c r="N222" s="77"/>
    </row>
    <row r="223" spans="1:14" ht="15" customHeight="1" thickBot="1" x14ac:dyDescent="0.3">
      <c r="A223" s="3"/>
      <c r="B223" s="3"/>
      <c r="C223" s="389" t="s">
        <v>1</v>
      </c>
      <c r="D223" s="390"/>
      <c r="E223" s="390"/>
      <c r="F223" s="390"/>
      <c r="G223" s="390"/>
      <c r="H223" s="390"/>
      <c r="I223" s="391"/>
      <c r="J223" s="248"/>
      <c r="K223" s="250"/>
      <c r="L223" s="3"/>
      <c r="M223" s="3"/>
      <c r="N223" s="77"/>
    </row>
    <row r="224" spans="1:14" ht="15" customHeight="1" thickBot="1" x14ac:dyDescent="0.3">
      <c r="A224" s="3"/>
      <c r="B224" s="3"/>
      <c r="C224" s="389" t="s">
        <v>751</v>
      </c>
      <c r="D224" s="390"/>
      <c r="E224" s="390"/>
      <c r="F224" s="390"/>
      <c r="G224" s="390"/>
      <c r="H224" s="390"/>
      <c r="I224" s="391"/>
      <c r="J224" s="248"/>
      <c r="K224" s="250"/>
      <c r="L224" s="3"/>
      <c r="M224" s="3"/>
      <c r="N224" s="77"/>
    </row>
    <row r="225" spans="1:17" ht="15" customHeight="1" thickBot="1" x14ac:dyDescent="0.3">
      <c r="A225" s="3"/>
      <c r="B225" s="3"/>
      <c r="C225" s="389" t="s">
        <v>369</v>
      </c>
      <c r="D225" s="390"/>
      <c r="E225" s="390"/>
      <c r="F225" s="390"/>
      <c r="G225" s="390"/>
      <c r="H225" s="390"/>
      <c r="I225" s="391"/>
      <c r="J225" s="248"/>
      <c r="K225" s="250"/>
      <c r="L225" s="3"/>
      <c r="M225" s="3"/>
      <c r="N225" s="77"/>
    </row>
    <row r="226" spans="1:17" ht="15" customHeight="1" thickBot="1" x14ac:dyDescent="0.3">
      <c r="A226" s="3"/>
      <c r="B226" s="3"/>
      <c r="C226" s="389" t="s">
        <v>748</v>
      </c>
      <c r="D226" s="390"/>
      <c r="E226" s="390"/>
      <c r="F226" s="390"/>
      <c r="G226" s="390"/>
      <c r="H226" s="390"/>
      <c r="I226" s="391"/>
      <c r="J226" s="248"/>
      <c r="K226" s="250"/>
      <c r="L226" s="3"/>
      <c r="M226" s="3"/>
      <c r="N226" s="77"/>
    </row>
    <row r="227" spans="1:17" ht="15" customHeight="1" thickBot="1" x14ac:dyDescent="0.3">
      <c r="A227" s="3"/>
      <c r="B227" s="3"/>
      <c r="C227" s="389" t="s">
        <v>749</v>
      </c>
      <c r="D227" s="390"/>
      <c r="E227" s="390"/>
      <c r="F227" s="390"/>
      <c r="G227" s="390"/>
      <c r="H227" s="390"/>
      <c r="I227" s="391"/>
      <c r="J227" s="248"/>
      <c r="K227" s="250"/>
      <c r="L227" s="3"/>
      <c r="M227" s="3"/>
      <c r="N227" s="77"/>
    </row>
    <row r="228" spans="1:17" ht="15" customHeight="1" thickBot="1" x14ac:dyDescent="0.3">
      <c r="A228" s="3"/>
      <c r="B228" s="3"/>
      <c r="C228" s="389" t="s">
        <v>1272</v>
      </c>
      <c r="D228" s="390"/>
      <c r="E228" s="390"/>
      <c r="F228" s="390"/>
      <c r="G228" s="390"/>
      <c r="H228" s="390"/>
      <c r="I228" s="391"/>
      <c r="J228" s="248"/>
      <c r="K228" s="250"/>
      <c r="L228" s="3"/>
      <c r="M228" s="3"/>
      <c r="N228" s="77"/>
    </row>
    <row r="229" spans="1:17" ht="15" customHeight="1" thickBot="1" x14ac:dyDescent="0.3">
      <c r="A229" s="3"/>
      <c r="B229" s="3"/>
      <c r="C229" s="389" t="s">
        <v>142</v>
      </c>
      <c r="D229" s="390"/>
      <c r="E229" s="390"/>
      <c r="F229" s="390"/>
      <c r="G229" s="390"/>
      <c r="H229" s="390"/>
      <c r="I229" s="391"/>
      <c r="J229" s="248"/>
      <c r="K229" s="250"/>
      <c r="L229" s="3"/>
      <c r="M229" s="3"/>
      <c r="N229" s="77"/>
      <c r="Q229" s="3"/>
    </row>
    <row r="230" spans="1:17" ht="15" customHeight="1" thickBot="1" x14ac:dyDescent="0.3">
      <c r="A230" s="3"/>
      <c r="B230" s="3"/>
      <c r="C230" s="389" t="s">
        <v>130</v>
      </c>
      <c r="D230" s="390"/>
      <c r="E230" s="390"/>
      <c r="F230" s="390"/>
      <c r="G230" s="390"/>
      <c r="H230" s="390"/>
      <c r="I230" s="391"/>
      <c r="J230" s="248"/>
      <c r="K230" s="250"/>
      <c r="L230" s="3"/>
      <c r="M230" s="3"/>
      <c r="N230" s="77"/>
      <c r="Q230" s="3"/>
    </row>
    <row r="231" spans="1:17" ht="15" customHeight="1" thickBot="1" x14ac:dyDescent="0.3">
      <c r="A231" s="3"/>
      <c r="B231" s="3"/>
      <c r="C231" s="389" t="s">
        <v>337</v>
      </c>
      <c r="D231" s="390"/>
      <c r="E231" s="390"/>
      <c r="F231" s="390"/>
      <c r="G231" s="390"/>
      <c r="H231" s="390"/>
      <c r="I231" s="391"/>
      <c r="J231" s="248"/>
      <c r="K231" s="250"/>
      <c r="L231" s="3"/>
      <c r="M231" s="3"/>
      <c r="N231" s="77"/>
      <c r="Q231" s="3"/>
    </row>
    <row r="232" spans="1:17" ht="15" customHeight="1" thickBot="1" x14ac:dyDescent="0.3">
      <c r="A232" s="3"/>
      <c r="B232" s="3"/>
      <c r="C232" s="389" t="s">
        <v>750</v>
      </c>
      <c r="D232" s="390"/>
      <c r="E232" s="391"/>
      <c r="F232" s="465"/>
      <c r="G232" s="466"/>
      <c r="H232" s="466"/>
      <c r="I232" s="467"/>
      <c r="J232" s="248"/>
      <c r="K232" s="250"/>
      <c r="L232" s="3"/>
      <c r="M232" s="3"/>
      <c r="N232" s="77"/>
      <c r="Q232" s="3"/>
    </row>
    <row r="233" spans="1:17" ht="15" customHeight="1" thickBot="1" x14ac:dyDescent="0.3">
      <c r="A233" s="3"/>
      <c r="B233" s="3"/>
      <c r="C233" s="389" t="s">
        <v>750</v>
      </c>
      <c r="D233" s="390"/>
      <c r="E233" s="391"/>
      <c r="F233" s="465"/>
      <c r="G233" s="466"/>
      <c r="H233" s="466"/>
      <c r="I233" s="467"/>
      <c r="J233" s="248"/>
      <c r="K233" s="250"/>
      <c r="L233" s="3"/>
      <c r="M233" s="3"/>
      <c r="N233" s="77"/>
      <c r="Q233" s="3"/>
    </row>
    <row r="234" spans="1:17" ht="15" customHeight="1" thickBot="1" x14ac:dyDescent="0.3">
      <c r="A234" s="3"/>
      <c r="B234" s="3"/>
      <c r="C234" s="389" t="s">
        <v>750</v>
      </c>
      <c r="D234" s="390"/>
      <c r="E234" s="391"/>
      <c r="F234" s="465"/>
      <c r="G234" s="466"/>
      <c r="H234" s="466"/>
      <c r="I234" s="467"/>
      <c r="J234" s="248"/>
      <c r="K234" s="250"/>
      <c r="L234" s="3"/>
      <c r="M234" s="3"/>
      <c r="N234" s="77"/>
      <c r="Q234" s="3"/>
    </row>
    <row r="235" spans="1:17" ht="15" customHeight="1" thickBot="1" x14ac:dyDescent="0.3">
      <c r="A235" s="3"/>
      <c r="B235" s="3"/>
      <c r="C235" s="389" t="s">
        <v>333</v>
      </c>
      <c r="D235" s="390"/>
      <c r="E235" s="390"/>
      <c r="F235" s="390"/>
      <c r="G235" s="390"/>
      <c r="H235" s="390"/>
      <c r="I235" s="391"/>
      <c r="J235" s="478">
        <f>SUM(J222:K234)</f>
        <v>0</v>
      </c>
      <c r="K235" s="479"/>
      <c r="L235" s="3"/>
      <c r="M235" s="3"/>
      <c r="N235" s="77"/>
      <c r="Q235" s="3"/>
    </row>
    <row r="236" spans="1:17" ht="15" customHeight="1" thickBot="1" x14ac:dyDescent="0.3">
      <c r="A236" s="3"/>
      <c r="B236" s="3"/>
      <c r="C236" s="389" t="s">
        <v>917</v>
      </c>
      <c r="D236" s="390"/>
      <c r="E236" s="390"/>
      <c r="F236" s="390"/>
      <c r="G236" s="390"/>
      <c r="H236" s="390"/>
      <c r="I236" s="391"/>
      <c r="J236" s="571">
        <f>SUM(J220,J235)</f>
        <v>0</v>
      </c>
      <c r="K236" s="572"/>
      <c r="L236" s="3"/>
      <c r="M236" s="3"/>
      <c r="N236" s="77"/>
      <c r="Q236" s="3"/>
    </row>
    <row r="237" spans="1:17" ht="17.399999999999999" customHeight="1" x14ac:dyDescent="0.25">
      <c r="A237" s="3"/>
      <c r="B237" s="3"/>
      <c r="C237" s="3"/>
      <c r="D237" s="3"/>
      <c r="E237" s="3"/>
      <c r="F237" s="3"/>
      <c r="G237" s="3"/>
      <c r="H237" s="3"/>
      <c r="I237" s="3"/>
      <c r="J237" s="3"/>
      <c r="K237" s="3"/>
      <c r="L237" s="3"/>
      <c r="M237" s="3"/>
      <c r="N237" s="77"/>
      <c r="Q237" s="3"/>
    </row>
    <row r="238" spans="1:17" ht="6.75" customHeight="1" x14ac:dyDescent="0.25">
      <c r="A238" s="3"/>
      <c r="B238" s="3"/>
      <c r="C238" s="3"/>
      <c r="D238" s="3"/>
      <c r="E238" s="3"/>
      <c r="F238" s="3"/>
      <c r="G238" s="3"/>
      <c r="H238" s="3"/>
      <c r="I238" s="3"/>
      <c r="J238" s="3"/>
      <c r="K238" s="3"/>
      <c r="L238" s="3"/>
      <c r="M238" s="3"/>
      <c r="N238" s="77"/>
      <c r="Q238" s="3"/>
    </row>
    <row r="239" spans="1:17" ht="17.399999999999999" customHeight="1" x14ac:dyDescent="0.25">
      <c r="A239" s="3"/>
      <c r="B239" s="3"/>
      <c r="C239" s="3"/>
      <c r="D239" s="3"/>
      <c r="E239" s="3"/>
      <c r="F239" s="3"/>
      <c r="G239" s="3"/>
      <c r="H239" s="3"/>
      <c r="I239" s="3"/>
      <c r="J239" s="3"/>
      <c r="K239" s="3"/>
      <c r="L239" s="3"/>
      <c r="M239" s="3"/>
      <c r="N239" s="77"/>
      <c r="Q239" s="3"/>
    </row>
    <row r="240" spans="1:17" ht="17.25" customHeight="1" x14ac:dyDescent="0.25">
      <c r="A240" s="690" t="s">
        <v>396</v>
      </c>
      <c r="B240" s="690"/>
      <c r="C240" s="690"/>
      <c r="D240" s="690"/>
      <c r="E240" s="690"/>
      <c r="F240" s="690"/>
      <c r="G240" s="690"/>
      <c r="H240" s="690"/>
      <c r="I240" s="690"/>
      <c r="J240" s="690"/>
      <c r="K240" s="690"/>
      <c r="L240" s="690"/>
      <c r="M240" s="690"/>
      <c r="N240" s="690"/>
      <c r="Q240" s="3"/>
    </row>
    <row r="241" spans="1:17" ht="12.75" customHeight="1" x14ac:dyDescent="0.25">
      <c r="A241" s="690"/>
      <c r="B241" s="690"/>
      <c r="C241" s="690"/>
      <c r="D241" s="690"/>
      <c r="E241" s="690"/>
      <c r="F241" s="690"/>
      <c r="G241" s="690"/>
      <c r="H241" s="690"/>
      <c r="I241" s="690"/>
      <c r="J241" s="690"/>
      <c r="K241" s="690"/>
      <c r="L241" s="690"/>
      <c r="M241" s="690"/>
      <c r="N241" s="690"/>
      <c r="Q241" s="3"/>
    </row>
    <row r="242" spans="1:17" ht="25.5" customHeight="1" x14ac:dyDescent="0.25">
      <c r="A242" s="496" t="s">
        <v>1407</v>
      </c>
      <c r="B242" s="496"/>
      <c r="C242" s="496"/>
      <c r="D242" s="496"/>
      <c r="E242" s="496"/>
      <c r="F242" s="496"/>
      <c r="G242" s="496"/>
      <c r="H242" s="496"/>
      <c r="I242" s="496"/>
      <c r="J242" s="496"/>
      <c r="K242" s="496"/>
      <c r="L242" s="496"/>
      <c r="M242" s="496"/>
      <c r="N242" s="496"/>
      <c r="Q242" s="3"/>
    </row>
    <row r="243" spans="1:17" ht="90.6" customHeight="1" thickBot="1" x14ac:dyDescent="0.3">
      <c r="A243" s="615" t="s">
        <v>1436</v>
      </c>
      <c r="B243" s="616"/>
      <c r="C243" s="616"/>
      <c r="D243" s="616"/>
      <c r="E243" s="616"/>
      <c r="F243" s="616"/>
      <c r="G243" s="616"/>
      <c r="H243" s="616"/>
      <c r="I243" s="616"/>
      <c r="J243" s="616"/>
      <c r="K243" s="616"/>
      <c r="L243" s="616"/>
      <c r="M243" s="616"/>
      <c r="N243" s="616"/>
      <c r="O243" s="113"/>
      <c r="Q243" s="3"/>
    </row>
    <row r="244" spans="1:17" s="99" customFormat="1" ht="30.75" customHeight="1" thickBot="1" x14ac:dyDescent="0.3">
      <c r="A244" s="591" t="s">
        <v>1419</v>
      </c>
      <c r="B244" s="592"/>
      <c r="C244" s="592"/>
      <c r="D244" s="592"/>
      <c r="E244" s="592"/>
      <c r="F244" s="592"/>
      <c r="G244" s="592"/>
      <c r="H244" s="592"/>
      <c r="I244" s="592"/>
      <c r="J244" s="592"/>
      <c r="K244" s="593"/>
      <c r="L244" s="515"/>
      <c r="M244" s="516"/>
      <c r="N244" s="100"/>
      <c r="O244" s="114"/>
      <c r="P244" s="60"/>
    </row>
    <row r="245" spans="1:17" ht="23.25" customHeight="1" x14ac:dyDescent="0.25">
      <c r="A245" s="492" t="s">
        <v>1416</v>
      </c>
      <c r="B245" s="492"/>
      <c r="C245" s="492"/>
      <c r="D245" s="492"/>
      <c r="E245" s="492"/>
      <c r="F245" s="492"/>
      <c r="G245" s="492"/>
      <c r="H245" s="492"/>
      <c r="I245" s="492"/>
      <c r="J245" s="492"/>
      <c r="K245" s="492"/>
      <c r="L245" s="492"/>
      <c r="M245" s="492"/>
      <c r="N245" s="492"/>
      <c r="Q245" s="3"/>
    </row>
    <row r="246" spans="1:17" ht="49.5" customHeight="1" x14ac:dyDescent="0.25">
      <c r="A246" s="683" t="s">
        <v>1444</v>
      </c>
      <c r="B246" s="684"/>
      <c r="C246" s="684"/>
      <c r="D246" s="684"/>
      <c r="E246" s="684"/>
      <c r="F246" s="684"/>
      <c r="G246" s="684"/>
      <c r="H246" s="684"/>
      <c r="I246" s="684"/>
      <c r="J246" s="684"/>
      <c r="K246" s="684"/>
      <c r="L246" s="684"/>
      <c r="M246" s="684"/>
      <c r="N246" s="684"/>
      <c r="Q246" s="3"/>
    </row>
    <row r="247" spans="1:17" ht="12.75" customHeight="1" thickBot="1" x14ac:dyDescent="0.3">
      <c r="A247" s="3"/>
      <c r="C247" s="4"/>
      <c r="D247" s="2"/>
      <c r="E247" s="2"/>
      <c r="F247" s="2"/>
      <c r="G247" s="2"/>
      <c r="H247" s="2"/>
      <c r="I247" s="40"/>
      <c r="J247" s="40"/>
      <c r="K247" s="40"/>
      <c r="L247" s="40"/>
      <c r="Q247" s="3"/>
    </row>
    <row r="248" spans="1:17" ht="48" customHeight="1" thickBot="1" x14ac:dyDescent="0.35">
      <c r="A248" s="77"/>
      <c r="B248" s="77"/>
      <c r="C248" s="484" t="s">
        <v>334</v>
      </c>
      <c r="D248" s="485"/>
      <c r="E248" s="485"/>
      <c r="F248" s="485"/>
      <c r="G248" s="485"/>
      <c r="H248" s="485"/>
      <c r="I248" s="486"/>
      <c r="J248" s="384" t="s">
        <v>1144</v>
      </c>
      <c r="K248" s="483"/>
      <c r="L248" s="385"/>
      <c r="M248" s="77"/>
      <c r="N248" s="77"/>
      <c r="Q248" s="3"/>
    </row>
    <row r="249" spans="1:17" ht="15" customHeight="1" thickBot="1" x14ac:dyDescent="0.35">
      <c r="A249" s="77"/>
      <c r="B249" s="77"/>
      <c r="C249" s="484" t="s">
        <v>162</v>
      </c>
      <c r="D249" s="485"/>
      <c r="E249" s="485"/>
      <c r="F249" s="485"/>
      <c r="G249" s="485"/>
      <c r="H249" s="485"/>
      <c r="I249" s="485"/>
      <c r="J249" s="485"/>
      <c r="K249" s="485"/>
      <c r="L249" s="486"/>
      <c r="M249" s="77"/>
      <c r="N249" s="77"/>
    </row>
    <row r="250" spans="1:17" ht="15" customHeight="1" thickBot="1" x14ac:dyDescent="0.3">
      <c r="A250" s="77"/>
      <c r="B250" s="77"/>
      <c r="C250" s="480" t="s">
        <v>2</v>
      </c>
      <c r="D250" s="481"/>
      <c r="E250" s="481"/>
      <c r="F250" s="481"/>
      <c r="G250" s="481"/>
      <c r="H250" s="481"/>
      <c r="I250" s="482"/>
      <c r="J250" s="248"/>
      <c r="K250" s="249"/>
      <c r="L250" s="250"/>
      <c r="M250" s="77"/>
      <c r="N250" s="77"/>
    </row>
    <row r="251" spans="1:17" ht="15" customHeight="1" thickBot="1" x14ac:dyDescent="0.3">
      <c r="A251" s="77"/>
      <c r="B251" s="77"/>
      <c r="C251" s="389" t="s">
        <v>742</v>
      </c>
      <c r="D251" s="390"/>
      <c r="E251" s="390"/>
      <c r="F251" s="390"/>
      <c r="G251" s="390"/>
      <c r="H251" s="390"/>
      <c r="I251" s="391"/>
      <c r="J251" s="248"/>
      <c r="K251" s="249"/>
      <c r="L251" s="250"/>
      <c r="M251" s="77"/>
      <c r="N251" s="77"/>
    </row>
    <row r="252" spans="1:17" ht="15" customHeight="1" thickBot="1" x14ac:dyDescent="0.3">
      <c r="A252" s="77"/>
      <c r="B252" s="77"/>
      <c r="C252" s="389" t="s">
        <v>743</v>
      </c>
      <c r="D252" s="390"/>
      <c r="E252" s="390"/>
      <c r="F252" s="390"/>
      <c r="G252" s="390"/>
      <c r="H252" s="390"/>
      <c r="I252" s="391"/>
      <c r="J252" s="248"/>
      <c r="K252" s="249"/>
      <c r="L252" s="250"/>
      <c r="M252" s="77"/>
      <c r="N252" s="77"/>
    </row>
    <row r="253" spans="1:17" ht="15" customHeight="1" thickBot="1" x14ac:dyDescent="0.3">
      <c r="A253" s="77"/>
      <c r="B253" s="77"/>
      <c r="C253" s="389" t="s">
        <v>744</v>
      </c>
      <c r="D253" s="390"/>
      <c r="E253" s="390"/>
      <c r="F253" s="390"/>
      <c r="G253" s="390"/>
      <c r="H253" s="390"/>
      <c r="I253" s="391"/>
      <c r="J253" s="248"/>
      <c r="K253" s="249"/>
      <c r="L253" s="250"/>
      <c r="M253" s="77"/>
      <c r="N253" s="77"/>
    </row>
    <row r="254" spans="1:17" ht="15" customHeight="1" thickBot="1" x14ac:dyDescent="0.3">
      <c r="A254" s="77"/>
      <c r="B254" s="77"/>
      <c r="C254" s="389" t="s">
        <v>745</v>
      </c>
      <c r="D254" s="390"/>
      <c r="E254" s="390"/>
      <c r="F254" s="390"/>
      <c r="G254" s="390"/>
      <c r="H254" s="390"/>
      <c r="I254" s="391"/>
      <c r="J254" s="248"/>
      <c r="K254" s="249"/>
      <c r="L254" s="250"/>
      <c r="M254" s="77"/>
      <c r="N254" s="77"/>
    </row>
    <row r="255" spans="1:17" ht="15" customHeight="1" thickBot="1" x14ac:dyDescent="0.3">
      <c r="A255" s="77"/>
      <c r="B255" s="77"/>
      <c r="C255" s="389" t="s">
        <v>746</v>
      </c>
      <c r="D255" s="390"/>
      <c r="E255" s="390"/>
      <c r="F255" s="390"/>
      <c r="G255" s="390"/>
      <c r="H255" s="390"/>
      <c r="I255" s="391"/>
      <c r="J255" s="248"/>
      <c r="K255" s="249"/>
      <c r="L255" s="250"/>
      <c r="M255" s="77"/>
      <c r="N255" s="77"/>
    </row>
    <row r="256" spans="1:17" ht="15" customHeight="1" thickBot="1" x14ac:dyDescent="0.3">
      <c r="A256" s="77"/>
      <c r="B256" s="77"/>
      <c r="C256" s="389" t="s">
        <v>747</v>
      </c>
      <c r="D256" s="390"/>
      <c r="E256" s="391"/>
      <c r="F256" s="395"/>
      <c r="G256" s="396"/>
      <c r="H256" s="396"/>
      <c r="I256" s="397"/>
      <c r="J256" s="248"/>
      <c r="K256" s="249"/>
      <c r="L256" s="250"/>
      <c r="M256" s="77"/>
      <c r="N256" s="77"/>
    </row>
    <row r="257" spans="1:14" ht="15" customHeight="1" thickBot="1" x14ac:dyDescent="0.3">
      <c r="A257" s="77"/>
      <c r="B257" s="77"/>
      <c r="C257" s="389" t="s">
        <v>747</v>
      </c>
      <c r="D257" s="390"/>
      <c r="E257" s="391"/>
      <c r="F257" s="395"/>
      <c r="G257" s="396"/>
      <c r="H257" s="396"/>
      <c r="I257" s="397"/>
      <c r="J257" s="248"/>
      <c r="K257" s="249"/>
      <c r="L257" s="250"/>
      <c r="M257" s="77"/>
      <c r="N257" s="77"/>
    </row>
    <row r="258" spans="1:14" ht="15" customHeight="1" thickBot="1" x14ac:dyDescent="0.3">
      <c r="A258" s="77"/>
      <c r="B258" s="77"/>
      <c r="C258" s="389" t="s">
        <v>747</v>
      </c>
      <c r="D258" s="390"/>
      <c r="E258" s="391"/>
      <c r="F258" s="395"/>
      <c r="G258" s="396"/>
      <c r="H258" s="396"/>
      <c r="I258" s="397"/>
      <c r="J258" s="248"/>
      <c r="K258" s="249"/>
      <c r="L258" s="250"/>
      <c r="M258" s="77"/>
      <c r="N258" s="77"/>
    </row>
    <row r="259" spans="1:14" ht="14.4" thickBot="1" x14ac:dyDescent="0.3">
      <c r="A259" s="77"/>
      <c r="B259" s="77"/>
      <c r="C259" s="389" t="s">
        <v>333</v>
      </c>
      <c r="D259" s="390"/>
      <c r="E259" s="390"/>
      <c r="F259" s="390"/>
      <c r="G259" s="390"/>
      <c r="H259" s="390"/>
      <c r="I259" s="391"/>
      <c r="J259" s="478">
        <f>SUM(J250:L258)</f>
        <v>0</v>
      </c>
      <c r="K259" s="487"/>
      <c r="L259" s="479"/>
      <c r="M259" s="77"/>
      <c r="N259" s="77"/>
    </row>
    <row r="260" spans="1:14" ht="15" customHeight="1" thickBot="1" x14ac:dyDescent="0.3">
      <c r="A260" s="77"/>
      <c r="B260" s="77"/>
      <c r="C260" s="392" t="s">
        <v>331</v>
      </c>
      <c r="D260" s="393"/>
      <c r="E260" s="393"/>
      <c r="F260" s="393"/>
      <c r="G260" s="393"/>
      <c r="H260" s="393"/>
      <c r="I260" s="393"/>
      <c r="J260" s="393"/>
      <c r="K260" s="393"/>
      <c r="L260" s="394"/>
      <c r="M260" s="77"/>
      <c r="N260" s="77"/>
    </row>
    <row r="261" spans="1:14" ht="15" customHeight="1" thickBot="1" x14ac:dyDescent="0.3">
      <c r="A261" s="77"/>
      <c r="B261" s="77"/>
      <c r="C261" s="389" t="s">
        <v>0</v>
      </c>
      <c r="D261" s="390"/>
      <c r="E261" s="390"/>
      <c r="F261" s="390"/>
      <c r="G261" s="390"/>
      <c r="H261" s="390"/>
      <c r="I261" s="391"/>
      <c r="J261" s="248"/>
      <c r="K261" s="249"/>
      <c r="L261" s="250"/>
      <c r="M261" s="77"/>
      <c r="N261" s="77"/>
    </row>
    <row r="262" spans="1:14" ht="15" customHeight="1" thickBot="1" x14ac:dyDescent="0.3">
      <c r="A262" s="77"/>
      <c r="B262" s="77"/>
      <c r="C262" s="389" t="s">
        <v>1</v>
      </c>
      <c r="D262" s="390"/>
      <c r="E262" s="390"/>
      <c r="F262" s="390"/>
      <c r="G262" s="390"/>
      <c r="H262" s="390"/>
      <c r="I262" s="391"/>
      <c r="J262" s="248"/>
      <c r="K262" s="249"/>
      <c r="L262" s="250"/>
      <c r="M262" s="77"/>
      <c r="N262" s="77"/>
    </row>
    <row r="263" spans="1:14" ht="15" customHeight="1" thickBot="1" x14ac:dyDescent="0.3">
      <c r="A263" s="77"/>
      <c r="B263" s="77"/>
      <c r="C263" s="389" t="s">
        <v>751</v>
      </c>
      <c r="D263" s="390"/>
      <c r="E263" s="390"/>
      <c r="F263" s="390"/>
      <c r="G263" s="390"/>
      <c r="H263" s="390"/>
      <c r="I263" s="391"/>
      <c r="J263" s="248"/>
      <c r="K263" s="249"/>
      <c r="L263" s="250"/>
      <c r="M263" s="77"/>
      <c r="N263" s="77"/>
    </row>
    <row r="264" spans="1:14" ht="15" customHeight="1" thickBot="1" x14ac:dyDescent="0.3">
      <c r="A264" s="77"/>
      <c r="B264" s="77"/>
      <c r="C264" s="389" t="s">
        <v>369</v>
      </c>
      <c r="D264" s="390"/>
      <c r="E264" s="390"/>
      <c r="F264" s="390"/>
      <c r="G264" s="390"/>
      <c r="H264" s="390"/>
      <c r="I264" s="391"/>
      <c r="J264" s="248"/>
      <c r="K264" s="249"/>
      <c r="L264" s="250"/>
      <c r="M264" s="77"/>
      <c r="N264" s="77"/>
    </row>
    <row r="265" spans="1:14" ht="15" customHeight="1" thickBot="1" x14ac:dyDescent="0.3">
      <c r="A265" s="77"/>
      <c r="B265" s="77"/>
      <c r="C265" s="389" t="s">
        <v>748</v>
      </c>
      <c r="D265" s="390"/>
      <c r="E265" s="390"/>
      <c r="F265" s="390"/>
      <c r="G265" s="390"/>
      <c r="H265" s="390"/>
      <c r="I265" s="391"/>
      <c r="J265" s="248"/>
      <c r="K265" s="249"/>
      <c r="L265" s="250"/>
      <c r="M265" s="77"/>
      <c r="N265" s="77"/>
    </row>
    <row r="266" spans="1:14" ht="15" customHeight="1" thickBot="1" x14ac:dyDescent="0.3">
      <c r="A266" s="77"/>
      <c r="B266" s="77"/>
      <c r="C266" s="389" t="s">
        <v>749</v>
      </c>
      <c r="D266" s="390"/>
      <c r="E266" s="390"/>
      <c r="F266" s="390"/>
      <c r="G266" s="390"/>
      <c r="H266" s="390"/>
      <c r="I266" s="391"/>
      <c r="J266" s="248"/>
      <c r="K266" s="249"/>
      <c r="L266" s="250"/>
      <c r="M266" s="77"/>
      <c r="N266" s="77"/>
    </row>
    <row r="267" spans="1:14" ht="15" customHeight="1" thickBot="1" x14ac:dyDescent="0.3">
      <c r="A267" s="77"/>
      <c r="B267" s="77"/>
      <c r="C267" s="389" t="s">
        <v>1272</v>
      </c>
      <c r="D267" s="390"/>
      <c r="E267" s="390"/>
      <c r="F267" s="390"/>
      <c r="G267" s="390"/>
      <c r="H267" s="390"/>
      <c r="I267" s="391"/>
      <c r="J267" s="248"/>
      <c r="K267" s="249"/>
      <c r="L267" s="250"/>
      <c r="M267" s="77"/>
      <c r="N267" s="77"/>
    </row>
    <row r="268" spans="1:14" ht="15" customHeight="1" thickBot="1" x14ac:dyDescent="0.3">
      <c r="A268" s="77"/>
      <c r="B268" s="77"/>
      <c r="C268" s="389" t="s">
        <v>142</v>
      </c>
      <c r="D268" s="390"/>
      <c r="E268" s="390"/>
      <c r="F268" s="390"/>
      <c r="G268" s="390"/>
      <c r="H268" s="390"/>
      <c r="I268" s="391"/>
      <c r="J268" s="248"/>
      <c r="K268" s="249"/>
      <c r="L268" s="250"/>
      <c r="M268" s="77"/>
      <c r="N268" s="77"/>
    </row>
    <row r="269" spans="1:14" ht="15" customHeight="1" thickBot="1" x14ac:dyDescent="0.3">
      <c r="A269" s="77"/>
      <c r="B269" s="77"/>
      <c r="C269" s="389" t="s">
        <v>130</v>
      </c>
      <c r="D269" s="390"/>
      <c r="E269" s="390"/>
      <c r="F269" s="390"/>
      <c r="G269" s="390"/>
      <c r="H269" s="390"/>
      <c r="I269" s="391"/>
      <c r="J269" s="248"/>
      <c r="K269" s="249"/>
      <c r="L269" s="250"/>
      <c r="M269" s="77"/>
      <c r="N269" s="77"/>
    </row>
    <row r="270" spans="1:14" ht="14.1" customHeight="1" thickBot="1" x14ac:dyDescent="0.3">
      <c r="A270" s="77"/>
      <c r="B270" s="77"/>
      <c r="C270" s="389" t="s">
        <v>337</v>
      </c>
      <c r="D270" s="390"/>
      <c r="E270" s="390"/>
      <c r="F270" s="390"/>
      <c r="G270" s="390"/>
      <c r="H270" s="390"/>
      <c r="I270" s="391"/>
      <c r="J270" s="248"/>
      <c r="K270" s="249"/>
      <c r="L270" s="250"/>
      <c r="M270" s="77"/>
      <c r="N270" s="77"/>
    </row>
    <row r="271" spans="1:14" ht="14.1" customHeight="1" thickBot="1" x14ac:dyDescent="0.3">
      <c r="A271" s="77"/>
      <c r="B271" s="77"/>
      <c r="C271" s="389" t="s">
        <v>750</v>
      </c>
      <c r="D271" s="390"/>
      <c r="E271" s="391"/>
      <c r="F271" s="465"/>
      <c r="G271" s="466"/>
      <c r="H271" s="466"/>
      <c r="I271" s="467"/>
      <c r="J271" s="248"/>
      <c r="K271" s="249"/>
      <c r="L271" s="250"/>
      <c r="M271" s="77"/>
      <c r="N271" s="77"/>
    </row>
    <row r="272" spans="1:14" ht="14.1" customHeight="1" thickBot="1" x14ac:dyDescent="0.3">
      <c r="A272" s="77"/>
      <c r="B272" s="77"/>
      <c r="C272" s="389" t="s">
        <v>750</v>
      </c>
      <c r="D272" s="390"/>
      <c r="E272" s="391"/>
      <c r="F272" s="465"/>
      <c r="G272" s="466"/>
      <c r="H272" s="466"/>
      <c r="I272" s="467"/>
      <c r="J272" s="248"/>
      <c r="K272" s="249"/>
      <c r="L272" s="250"/>
      <c r="M272" s="77"/>
      <c r="N272" s="77"/>
    </row>
    <row r="273" spans="1:18" ht="14.1" customHeight="1" thickBot="1" x14ac:dyDescent="0.3">
      <c r="A273" s="77"/>
      <c r="B273" s="77"/>
      <c r="C273" s="389" t="s">
        <v>750</v>
      </c>
      <c r="D273" s="390"/>
      <c r="E273" s="391"/>
      <c r="F273" s="465"/>
      <c r="G273" s="466"/>
      <c r="H273" s="466"/>
      <c r="I273" s="467"/>
      <c r="J273" s="248"/>
      <c r="K273" s="249"/>
      <c r="L273" s="250"/>
      <c r="M273" s="77"/>
      <c r="N273" s="77"/>
    </row>
    <row r="274" spans="1:18" ht="14.1" customHeight="1" thickBot="1" x14ac:dyDescent="0.3">
      <c r="A274" s="77"/>
      <c r="B274" s="77"/>
      <c r="C274" s="389" t="s">
        <v>333</v>
      </c>
      <c r="D274" s="390"/>
      <c r="E274" s="390"/>
      <c r="F274" s="390"/>
      <c r="G274" s="390"/>
      <c r="H274" s="390"/>
      <c r="I274" s="391"/>
      <c r="J274" s="478">
        <f>SUM(J261:L273)</f>
        <v>0</v>
      </c>
      <c r="K274" s="487"/>
      <c r="L274" s="479"/>
      <c r="M274" s="77"/>
      <c r="N274" s="77"/>
    </row>
    <row r="275" spans="1:18" ht="14.1" customHeight="1" thickBot="1" x14ac:dyDescent="0.3">
      <c r="A275" s="77"/>
      <c r="B275" s="77"/>
      <c r="C275" s="389" t="s">
        <v>917</v>
      </c>
      <c r="D275" s="390"/>
      <c r="E275" s="390"/>
      <c r="F275" s="390"/>
      <c r="G275" s="390"/>
      <c r="H275" s="390"/>
      <c r="I275" s="391"/>
      <c r="J275" s="571">
        <f>SUM(J259,J274)</f>
        <v>0</v>
      </c>
      <c r="K275" s="698"/>
      <c r="L275" s="572"/>
      <c r="M275" s="77"/>
      <c r="N275" s="77"/>
    </row>
    <row r="276" spans="1:18" ht="12" customHeight="1" x14ac:dyDescent="0.25">
      <c r="A276" s="77"/>
      <c r="B276" s="77"/>
      <c r="C276" s="77"/>
      <c r="D276" s="77"/>
      <c r="E276" s="77"/>
      <c r="F276" s="77"/>
      <c r="G276" s="77"/>
      <c r="H276" s="77"/>
      <c r="I276" s="77"/>
      <c r="J276" s="77"/>
      <c r="K276" s="77"/>
      <c r="L276" s="77"/>
      <c r="M276" s="77"/>
      <c r="N276" s="77"/>
    </row>
    <row r="277" spans="1:18" ht="6" customHeight="1" x14ac:dyDescent="0.25"/>
    <row r="278" spans="1:18" ht="9" customHeight="1" x14ac:dyDescent="0.25">
      <c r="O278" s="89"/>
      <c r="P278" s="77"/>
      <c r="R278"/>
    </row>
    <row r="279" spans="1:18" ht="3.75" customHeight="1" x14ac:dyDescent="0.25">
      <c r="P279" s="77"/>
      <c r="R279"/>
    </row>
    <row r="280" spans="1:18" ht="13.5" hidden="1" customHeight="1" x14ac:dyDescent="0.25">
      <c r="P280" s="3"/>
      <c r="Q280" s="3"/>
    </row>
    <row r="281" spans="1:18" ht="34.950000000000003" customHeight="1" x14ac:dyDescent="0.25">
      <c r="A281" s="602" t="s">
        <v>1350</v>
      </c>
      <c r="B281" s="602"/>
      <c r="C281" s="602"/>
      <c r="D281" s="602"/>
      <c r="E281" s="602"/>
      <c r="F281" s="602"/>
      <c r="G281" s="602"/>
      <c r="H281" s="602"/>
      <c r="I281" s="602"/>
      <c r="J281" s="602"/>
      <c r="K281" s="602"/>
      <c r="L281" s="602"/>
      <c r="M281" s="602"/>
      <c r="N281" s="602"/>
      <c r="P281" s="3"/>
      <c r="Q281" s="3"/>
    </row>
    <row r="282" spans="1:18" ht="14.1" customHeight="1" x14ac:dyDescent="0.25">
      <c r="P282" s="3"/>
      <c r="Q282" s="3"/>
    </row>
    <row r="283" spans="1:18" ht="14.1" customHeight="1" x14ac:dyDescent="0.3">
      <c r="A283" s="697" t="s">
        <v>1445</v>
      </c>
      <c r="B283" s="697"/>
      <c r="C283" s="697"/>
      <c r="D283" s="697"/>
      <c r="E283" s="697"/>
      <c r="F283" s="697"/>
      <c r="G283" s="697"/>
      <c r="H283" s="697"/>
      <c r="I283" s="697"/>
      <c r="J283" s="697"/>
      <c r="K283" s="697"/>
      <c r="L283" s="697"/>
      <c r="M283" s="697"/>
      <c r="N283" s="697"/>
      <c r="P283" s="3"/>
      <c r="Q283" s="3"/>
    </row>
    <row r="285" spans="1:18" ht="14.1" customHeight="1" thickBot="1" x14ac:dyDescent="0.3">
      <c r="A285" s="468" t="s">
        <v>32</v>
      </c>
      <c r="B285" s="468"/>
      <c r="C285" s="468"/>
      <c r="D285" s="468"/>
      <c r="E285" s="468"/>
      <c r="F285" s="468"/>
      <c r="G285" s="468"/>
      <c r="H285" s="468"/>
      <c r="I285" s="468"/>
      <c r="J285" s="468"/>
      <c r="K285" s="468"/>
      <c r="L285" s="468"/>
      <c r="M285" s="468"/>
      <c r="N285" s="468"/>
      <c r="P285" s="3"/>
      <c r="Q285" s="3"/>
    </row>
    <row r="286" spans="1:18" ht="14.1" customHeight="1" thickBot="1" x14ac:dyDescent="0.3">
      <c r="A286" s="3"/>
      <c r="B286" s="3"/>
      <c r="C286" s="3"/>
      <c r="D286" s="24" t="s">
        <v>1140</v>
      </c>
      <c r="E286" s="25"/>
      <c r="F286" s="25"/>
      <c r="G286" s="25"/>
      <c r="H286" s="25"/>
      <c r="I286" s="25"/>
      <c r="J286" s="456"/>
      <c r="K286" s="457"/>
      <c r="L286" s="38"/>
      <c r="M286" s="77"/>
      <c r="N286" s="77"/>
      <c r="P286" s="3"/>
      <c r="Q286" s="3"/>
    </row>
    <row r="287" spans="1:18" ht="14.1" customHeight="1" thickBot="1" x14ac:dyDescent="0.3">
      <c r="A287" s="3"/>
      <c r="B287" s="3"/>
      <c r="C287" s="3"/>
      <c r="D287" s="24" t="s">
        <v>1141</v>
      </c>
      <c r="E287" s="25"/>
      <c r="F287" s="25"/>
      <c r="G287" s="25"/>
      <c r="H287" s="25"/>
      <c r="I287" s="25"/>
      <c r="J287" s="456"/>
      <c r="K287" s="457"/>
      <c r="L287" s="38"/>
      <c r="M287" s="77"/>
      <c r="N287" s="77"/>
      <c r="P287" s="3"/>
      <c r="Q287" s="3"/>
    </row>
    <row r="288" spans="1:18" ht="14.1" customHeight="1" thickBot="1" x14ac:dyDescent="0.3">
      <c r="A288" s="3"/>
      <c r="B288" s="3"/>
      <c r="C288" s="3"/>
      <c r="D288" s="24" t="s">
        <v>1142</v>
      </c>
      <c r="E288" s="26"/>
      <c r="F288" s="147"/>
      <c r="G288" s="148"/>
      <c r="H288" s="148"/>
      <c r="I288" s="149"/>
      <c r="J288" s="456"/>
      <c r="K288" s="457"/>
      <c r="L288" s="38"/>
      <c r="M288" s="77"/>
      <c r="N288" s="77"/>
      <c r="P288" s="3"/>
      <c r="Q288" s="3"/>
    </row>
    <row r="289" spans="1:17" ht="14.1" customHeight="1" thickBot="1" x14ac:dyDescent="0.3">
      <c r="A289" s="3"/>
      <c r="B289" s="3"/>
      <c r="C289" s="3"/>
      <c r="D289" s="20" t="s">
        <v>917</v>
      </c>
      <c r="E289" s="119"/>
      <c r="F289" s="119"/>
      <c r="G289" s="119"/>
      <c r="H289" s="119"/>
      <c r="I289" s="120"/>
      <c r="J289" s="458">
        <f>SUM(J286:K288)</f>
        <v>0</v>
      </c>
      <c r="K289" s="459"/>
      <c r="L289" s="38"/>
      <c r="M289" s="77"/>
      <c r="N289" s="77"/>
      <c r="P289" s="3"/>
      <c r="Q289" s="3"/>
    </row>
    <row r="291" spans="1:17" ht="14.1" customHeight="1" x14ac:dyDescent="0.25">
      <c r="A291" s="3"/>
      <c r="B291" s="3"/>
      <c r="C291" s="3"/>
      <c r="D291" s="2"/>
      <c r="E291" s="2"/>
      <c r="F291" s="2"/>
      <c r="G291" s="2"/>
      <c r="H291" s="2"/>
      <c r="I291" s="2"/>
      <c r="J291" s="365"/>
      <c r="K291" s="365"/>
      <c r="L291" s="38"/>
      <c r="M291" s="77"/>
      <c r="N291" s="77"/>
      <c r="P291" s="3"/>
      <c r="Q291" s="3"/>
    </row>
    <row r="292" spans="1:17" ht="14.1" customHeight="1" x14ac:dyDescent="0.25">
      <c r="A292" s="3"/>
      <c r="B292" s="3"/>
      <c r="C292" s="3"/>
      <c r="D292" s="2"/>
      <c r="E292" s="64"/>
      <c r="F292" s="594"/>
      <c r="G292" s="594"/>
      <c r="H292" s="594"/>
      <c r="I292" s="594"/>
      <c r="J292" s="365"/>
      <c r="K292" s="365"/>
      <c r="L292" s="38"/>
      <c r="M292" s="77"/>
      <c r="N292" s="77"/>
      <c r="P292" s="3"/>
      <c r="Q292" s="3"/>
    </row>
    <row r="293" spans="1:17" ht="16.2" customHeight="1" x14ac:dyDescent="0.25">
      <c r="A293" s="3"/>
      <c r="B293" s="3"/>
      <c r="C293" s="3"/>
      <c r="D293" s="4"/>
      <c r="E293" s="4"/>
      <c r="F293" s="4"/>
      <c r="G293" s="4"/>
      <c r="H293" s="4"/>
      <c r="I293" s="4"/>
      <c r="J293" s="699"/>
      <c r="K293" s="699"/>
      <c r="L293" s="38"/>
      <c r="M293" s="77"/>
      <c r="N293" s="77"/>
      <c r="O293" s="3"/>
      <c r="P293" s="3"/>
      <c r="Q293" s="3"/>
    </row>
    <row r="294" spans="1:17" ht="15.6" x14ac:dyDescent="0.25">
      <c r="A294" s="89"/>
      <c r="B294" s="89"/>
      <c r="C294" s="89"/>
      <c r="D294" s="89"/>
      <c r="E294" s="89"/>
      <c r="F294" s="89"/>
      <c r="G294" s="89"/>
      <c r="H294" s="89"/>
      <c r="I294" s="89"/>
      <c r="J294" s="89"/>
      <c r="K294" s="89"/>
      <c r="L294" s="89"/>
      <c r="M294" s="89"/>
      <c r="N294" s="89"/>
    </row>
    <row r="295" spans="1:17" ht="15.6" x14ac:dyDescent="0.25">
      <c r="A295" s="364" t="s">
        <v>299</v>
      </c>
      <c r="B295" s="364"/>
      <c r="C295" s="364"/>
      <c r="D295" s="364"/>
      <c r="E295" s="364"/>
      <c r="F295" s="364"/>
      <c r="G295" s="364"/>
      <c r="H295" s="364"/>
      <c r="I295" s="364"/>
      <c r="J295" s="364"/>
      <c r="K295" s="364"/>
      <c r="L295" s="364"/>
      <c r="M295" s="364"/>
      <c r="N295" s="364"/>
    </row>
    <row r="296" spans="1:17" ht="15.6" x14ac:dyDescent="0.25">
      <c r="A296" s="364" t="s">
        <v>1398</v>
      </c>
      <c r="B296" s="364"/>
      <c r="C296" s="364"/>
      <c r="D296" s="364"/>
      <c r="E296" s="364"/>
      <c r="F296" s="364"/>
      <c r="G296" s="364"/>
      <c r="H296" s="364"/>
      <c r="I296" s="364"/>
      <c r="J296" s="364"/>
      <c r="K296" s="364"/>
      <c r="L296" s="364"/>
      <c r="M296" s="364"/>
      <c r="N296" s="364"/>
    </row>
    <row r="297" spans="1:17" ht="12.75" customHeight="1" x14ac:dyDescent="0.25">
      <c r="A297" s="10"/>
      <c r="B297" s="10"/>
      <c r="C297" s="10"/>
      <c r="D297" s="10"/>
      <c r="E297" s="10"/>
      <c r="F297" s="10"/>
      <c r="G297" s="10"/>
      <c r="H297" s="10"/>
      <c r="I297" s="10"/>
      <c r="J297" s="10"/>
      <c r="K297" s="10"/>
      <c r="L297" s="10"/>
      <c r="M297" s="10"/>
      <c r="N297" s="10"/>
    </row>
    <row r="298" spans="1:17" ht="32.25" customHeight="1" x14ac:dyDescent="0.25">
      <c r="A298" s="523" t="s">
        <v>1435</v>
      </c>
      <c r="B298" s="523"/>
      <c r="C298" s="523"/>
      <c r="D298" s="523"/>
      <c r="E298" s="523"/>
      <c r="F298" s="523"/>
      <c r="G298" s="523"/>
      <c r="H298" s="523"/>
      <c r="I298" s="523"/>
      <c r="J298" s="523"/>
      <c r="K298" s="523"/>
      <c r="L298" s="523"/>
      <c r="M298" s="523"/>
      <c r="N298" s="523"/>
    </row>
    <row r="299" spans="1:17" ht="7.5" customHeight="1" x14ac:dyDescent="0.25">
      <c r="A299" s="2"/>
      <c r="B299" s="2"/>
      <c r="C299" s="2"/>
      <c r="D299" s="2"/>
      <c r="E299" s="2"/>
      <c r="F299" s="2"/>
      <c r="G299" s="2"/>
      <c r="H299" s="2"/>
      <c r="I299" s="2"/>
      <c r="J299" s="2"/>
      <c r="K299" s="2"/>
      <c r="L299" s="2"/>
      <c r="M299" s="2"/>
      <c r="N299" s="2"/>
    </row>
    <row r="300" spans="1:17" ht="13.8" x14ac:dyDescent="0.25">
      <c r="A300" s="468" t="s">
        <v>283</v>
      </c>
      <c r="B300" s="468"/>
      <c r="C300" s="468"/>
      <c r="D300" s="468"/>
      <c r="E300" s="468"/>
      <c r="F300" s="468"/>
      <c r="G300" s="468"/>
      <c r="H300" s="468"/>
      <c r="I300" s="468"/>
      <c r="J300" s="468"/>
      <c r="K300" s="468"/>
      <c r="L300" s="468"/>
      <c r="M300" s="468"/>
      <c r="N300" s="468"/>
    </row>
    <row r="301" spans="1:17" ht="7.5" customHeight="1" thickBot="1" x14ac:dyDescent="0.3">
      <c r="A301" s="23"/>
      <c r="B301" s="23"/>
      <c r="C301" s="23"/>
      <c r="D301" s="23"/>
      <c r="E301" s="23"/>
      <c r="F301" s="23"/>
      <c r="G301" s="23"/>
      <c r="H301" s="23"/>
      <c r="I301" s="23"/>
      <c r="J301" s="23"/>
      <c r="K301" s="23"/>
      <c r="L301" s="23"/>
      <c r="M301" s="23"/>
      <c r="N301" s="23"/>
    </row>
    <row r="302" spans="1:17" ht="15.75" customHeight="1" thickBot="1" x14ac:dyDescent="0.35">
      <c r="A302" s="3"/>
      <c r="B302" s="3"/>
      <c r="C302" s="3"/>
      <c r="D302" s="508" t="s">
        <v>295</v>
      </c>
      <c r="E302" s="509"/>
      <c r="F302" s="509"/>
      <c r="G302" s="509"/>
      <c r="H302" s="510"/>
      <c r="I302" s="677" t="s">
        <v>917</v>
      </c>
      <c r="J302" s="678"/>
      <c r="K302" s="35"/>
      <c r="L302" s="77"/>
      <c r="M302" s="77"/>
      <c r="N302" s="77"/>
      <c r="O302" s="3"/>
      <c r="P302" s="3"/>
      <c r="Q302" s="3"/>
    </row>
    <row r="303" spans="1:17" ht="15.75" customHeight="1" thickBot="1" x14ac:dyDescent="0.3">
      <c r="A303" s="3"/>
      <c r="B303" s="3"/>
      <c r="C303" s="3"/>
      <c r="D303" s="24" t="s">
        <v>377</v>
      </c>
      <c r="E303" s="25"/>
      <c r="F303" s="25"/>
      <c r="G303" s="25"/>
      <c r="H303" s="25"/>
      <c r="I303" s="463"/>
      <c r="J303" s="464"/>
      <c r="K303" s="38"/>
      <c r="L303" s="77"/>
      <c r="M303" s="77"/>
      <c r="N303" s="77"/>
      <c r="O303" s="3"/>
      <c r="P303" s="3"/>
      <c r="Q303" s="3"/>
    </row>
    <row r="304" spans="1:17" ht="15.75" customHeight="1" thickBot="1" x14ac:dyDescent="0.3">
      <c r="A304" s="3"/>
      <c r="B304" s="3"/>
      <c r="C304" s="3"/>
      <c r="D304" s="24" t="s">
        <v>378</v>
      </c>
      <c r="E304" s="25"/>
      <c r="F304" s="25"/>
      <c r="G304" s="25"/>
      <c r="H304" s="25"/>
      <c r="I304" s="463"/>
      <c r="J304" s="464"/>
      <c r="K304" s="38"/>
      <c r="L304" s="77"/>
      <c r="M304" s="77"/>
      <c r="N304" s="77"/>
      <c r="O304" s="3"/>
      <c r="P304" s="3"/>
      <c r="Q304" s="3"/>
    </row>
    <row r="305" spans="1:17" ht="15.75" customHeight="1" thickBot="1" x14ac:dyDescent="0.3">
      <c r="A305" s="3"/>
      <c r="B305" s="3"/>
      <c r="C305" s="3"/>
      <c r="D305" s="24" t="s">
        <v>379</v>
      </c>
      <c r="E305" s="25"/>
      <c r="F305" s="25"/>
      <c r="G305" s="25"/>
      <c r="H305" s="25"/>
      <c r="I305" s="463"/>
      <c r="J305" s="464"/>
      <c r="K305" s="38"/>
      <c r="L305" s="77"/>
      <c r="M305" s="77"/>
      <c r="N305" s="77"/>
      <c r="O305" s="3"/>
      <c r="P305" s="3"/>
      <c r="Q305" s="3"/>
    </row>
    <row r="306" spans="1:17" ht="15.75" customHeight="1" thickBot="1" x14ac:dyDescent="0.3">
      <c r="A306" s="3"/>
      <c r="B306" s="3"/>
      <c r="C306" s="3"/>
      <c r="D306" s="24" t="s">
        <v>380</v>
      </c>
      <c r="E306" s="25"/>
      <c r="F306" s="25"/>
      <c r="G306" s="25"/>
      <c r="H306" s="25"/>
      <c r="I306" s="463"/>
      <c r="J306" s="464"/>
      <c r="K306" s="38"/>
      <c r="L306" s="77"/>
      <c r="M306" s="77"/>
      <c r="N306" s="77"/>
      <c r="O306" s="3"/>
      <c r="P306" s="3"/>
      <c r="Q306" s="3"/>
    </row>
    <row r="307" spans="1:17" ht="15.75" customHeight="1" thickBot="1" x14ac:dyDescent="0.3">
      <c r="A307" s="3"/>
      <c r="B307" s="3"/>
      <c r="C307" s="3"/>
      <c r="D307" s="24" t="s">
        <v>359</v>
      </c>
      <c r="E307" s="25"/>
      <c r="F307" s="25"/>
      <c r="G307" s="25"/>
      <c r="H307" s="25"/>
      <c r="I307" s="463"/>
      <c r="J307" s="464"/>
      <c r="K307" s="38"/>
      <c r="L307" s="77"/>
      <c r="M307" s="77"/>
      <c r="N307" s="77"/>
      <c r="O307" s="3"/>
      <c r="P307" s="3"/>
      <c r="Q307" s="3"/>
    </row>
    <row r="308" spans="1:17" ht="15.75" customHeight="1" thickBot="1" x14ac:dyDescent="0.3">
      <c r="A308" s="3"/>
      <c r="B308" s="3"/>
      <c r="C308" s="3"/>
      <c r="D308" s="24" t="s">
        <v>381</v>
      </c>
      <c r="E308" s="25"/>
      <c r="F308" s="25"/>
      <c r="G308" s="25"/>
      <c r="H308" s="25"/>
      <c r="I308" s="463"/>
      <c r="J308" s="464"/>
      <c r="K308" s="38"/>
      <c r="L308" s="77"/>
      <c r="M308" s="77"/>
      <c r="N308" s="77"/>
      <c r="O308" s="3"/>
      <c r="P308" s="3"/>
      <c r="Q308" s="3"/>
    </row>
    <row r="309" spans="1:17" ht="15.75" customHeight="1" thickBot="1" x14ac:dyDescent="0.3">
      <c r="A309" s="3"/>
      <c r="B309" s="3"/>
      <c r="C309" s="3"/>
      <c r="D309" s="24" t="s">
        <v>382</v>
      </c>
      <c r="E309" s="25"/>
      <c r="F309" s="25"/>
      <c r="G309" s="25"/>
      <c r="H309" s="25"/>
      <c r="I309" s="463"/>
      <c r="J309" s="464"/>
      <c r="K309" s="38"/>
      <c r="L309" s="77"/>
      <c r="M309" s="77"/>
      <c r="N309" s="77"/>
      <c r="O309" s="3"/>
      <c r="P309" s="3"/>
      <c r="Q309" s="3"/>
    </row>
    <row r="310" spans="1:17" ht="15.75" customHeight="1" thickBot="1" x14ac:dyDescent="0.3">
      <c r="A310" s="3"/>
      <c r="B310" s="3"/>
      <c r="C310" s="3"/>
      <c r="D310" s="24" t="s">
        <v>353</v>
      </c>
      <c r="E310" s="25"/>
      <c r="F310" s="25"/>
      <c r="G310" s="25"/>
      <c r="H310" s="25"/>
      <c r="I310" s="463"/>
      <c r="J310" s="464"/>
      <c r="K310" s="38"/>
      <c r="L310" s="77"/>
      <c r="M310" s="5"/>
      <c r="N310" s="77"/>
      <c r="O310" s="3"/>
      <c r="P310" s="3"/>
      <c r="Q310" s="3"/>
    </row>
    <row r="311" spans="1:17" ht="15.75" customHeight="1" thickBot="1" x14ac:dyDescent="0.3">
      <c r="A311" s="3"/>
      <c r="B311" s="3"/>
      <c r="C311" s="3"/>
      <c r="D311" s="24" t="s">
        <v>354</v>
      </c>
      <c r="E311" s="25"/>
      <c r="F311" s="25"/>
      <c r="G311" s="25"/>
      <c r="H311" s="25"/>
      <c r="I311" s="463"/>
      <c r="J311" s="464"/>
      <c r="K311" s="38"/>
      <c r="L311" s="77"/>
      <c r="M311" s="77"/>
      <c r="N311" s="77"/>
      <c r="Q311" s="3"/>
    </row>
    <row r="312" spans="1:17" ht="15.75" customHeight="1" thickBot="1" x14ac:dyDescent="0.3">
      <c r="A312" s="3"/>
      <c r="B312" s="3"/>
      <c r="C312" s="3"/>
      <c r="D312" s="24" t="s">
        <v>355</v>
      </c>
      <c r="E312" s="25"/>
      <c r="F312" s="25"/>
      <c r="G312" s="25"/>
      <c r="H312" s="25"/>
      <c r="I312" s="463"/>
      <c r="J312" s="464"/>
      <c r="K312" s="38"/>
      <c r="L312" s="77"/>
      <c r="M312" s="77"/>
      <c r="N312" s="77"/>
      <c r="O312" s="3"/>
      <c r="P312" s="3"/>
      <c r="Q312" s="3"/>
    </row>
    <row r="313" spans="1:17" ht="15.75" customHeight="1" thickBot="1" x14ac:dyDescent="0.3">
      <c r="A313" s="3"/>
      <c r="B313" s="3"/>
      <c r="C313" s="3"/>
      <c r="D313" s="24" t="s">
        <v>356</v>
      </c>
      <c r="E313" s="25"/>
      <c r="F313" s="460"/>
      <c r="G313" s="461"/>
      <c r="H313" s="462"/>
      <c r="I313" s="463"/>
      <c r="J313" s="464"/>
      <c r="K313" s="38"/>
      <c r="L313" s="77"/>
      <c r="M313" s="77"/>
      <c r="N313" s="77"/>
      <c r="O313" s="3"/>
      <c r="P313" s="3"/>
      <c r="Q313" s="3"/>
    </row>
    <row r="314" spans="1:17" ht="15.75" customHeight="1" thickBot="1" x14ac:dyDescent="0.3">
      <c r="A314" s="3"/>
      <c r="B314" s="3"/>
      <c r="C314" s="3"/>
      <c r="D314" s="20" t="s">
        <v>55</v>
      </c>
      <c r="E314" s="25"/>
      <c r="F314" s="25"/>
      <c r="G314" s="25"/>
      <c r="H314" s="25"/>
      <c r="I314" s="595">
        <f>SUM(I303:J313)</f>
        <v>0</v>
      </c>
      <c r="J314" s="596"/>
      <c r="K314" s="77"/>
      <c r="L314" s="77"/>
      <c r="M314" s="77"/>
      <c r="N314" s="77"/>
      <c r="O314" s="3"/>
      <c r="P314" s="3"/>
      <c r="Q314" s="3"/>
    </row>
    <row r="315" spans="1:17" ht="15.75" customHeight="1" x14ac:dyDescent="0.25">
      <c r="A315" s="3"/>
      <c r="B315" s="3"/>
      <c r="C315" s="3"/>
      <c r="D315" s="4"/>
      <c r="E315" s="2"/>
      <c r="F315" s="2"/>
      <c r="G315" s="2"/>
      <c r="H315" s="2"/>
      <c r="I315" s="90"/>
      <c r="J315" s="90"/>
      <c r="K315" s="77"/>
      <c r="L315" s="77"/>
      <c r="M315" s="77"/>
      <c r="N315" s="77"/>
      <c r="O315" s="3"/>
      <c r="P315" s="3"/>
      <c r="Q315" s="3"/>
    </row>
    <row r="316" spans="1:17" ht="21" customHeight="1" x14ac:dyDescent="0.25">
      <c r="A316" s="29"/>
      <c r="B316" s="29"/>
      <c r="C316" s="29"/>
      <c r="D316" s="29"/>
      <c r="E316" s="29"/>
      <c r="F316" s="29"/>
      <c r="G316" s="29"/>
      <c r="H316" s="29"/>
      <c r="I316" s="29"/>
      <c r="J316" s="29"/>
      <c r="K316" s="10"/>
      <c r="L316" s="5"/>
      <c r="M316" s="27"/>
      <c r="N316" s="27"/>
      <c r="O316" s="3"/>
      <c r="P316" s="3"/>
      <c r="Q316" s="3"/>
    </row>
    <row r="317" spans="1:17" ht="19.2" customHeight="1" x14ac:dyDescent="0.25">
      <c r="A317" s="364" t="s">
        <v>1399</v>
      </c>
      <c r="B317" s="364"/>
      <c r="C317" s="364"/>
      <c r="D317" s="364"/>
      <c r="E317" s="364"/>
      <c r="F317" s="364"/>
      <c r="G317" s="364"/>
      <c r="H317" s="364"/>
      <c r="I317" s="364"/>
      <c r="J317" s="364"/>
      <c r="K317" s="364"/>
      <c r="L317" s="364"/>
      <c r="M317" s="364"/>
      <c r="N317" s="364"/>
    </row>
    <row r="318" spans="1:17" s="98" customFormat="1" ht="16.2" customHeight="1" thickBot="1" x14ac:dyDescent="0.3">
      <c r="A318" s="10"/>
      <c r="B318" s="10"/>
      <c r="C318" s="10"/>
      <c r="D318" s="10"/>
      <c r="E318" s="10"/>
      <c r="F318" s="10"/>
      <c r="G318" s="10"/>
      <c r="H318" s="10"/>
      <c r="I318" s="10"/>
      <c r="J318" s="10"/>
      <c r="K318" s="10"/>
      <c r="L318" s="10"/>
      <c r="M318" s="30"/>
      <c r="N318" s="30"/>
      <c r="O318" s="115"/>
      <c r="P318" s="97"/>
      <c r="Q318" s="97"/>
    </row>
    <row r="319" spans="1:17" ht="16.2" customHeight="1" thickBot="1" x14ac:dyDescent="0.3">
      <c r="A319" s="656" t="s">
        <v>1446</v>
      </c>
      <c r="B319" s="436"/>
      <c r="C319" s="436"/>
      <c r="D319" s="436"/>
      <c r="E319" s="436"/>
      <c r="F319" s="436"/>
      <c r="G319" s="436"/>
      <c r="H319" s="436"/>
      <c r="I319" s="436"/>
      <c r="J319" s="436"/>
      <c r="K319" s="436"/>
      <c r="L319" s="437"/>
      <c r="M319" s="31"/>
      <c r="N319" s="53"/>
    </row>
    <row r="320" spans="1:17" ht="16.2" customHeight="1" thickBot="1" x14ac:dyDescent="0.3">
      <c r="A320" s="5"/>
      <c r="B320" s="10"/>
      <c r="C320" s="10"/>
      <c r="D320" s="10"/>
      <c r="E320" s="10"/>
      <c r="F320" s="10"/>
      <c r="G320" s="10"/>
      <c r="H320" s="10"/>
      <c r="I320" s="10"/>
      <c r="J320" s="10"/>
      <c r="K320" s="10"/>
      <c r="L320" s="10"/>
      <c r="M320" s="30"/>
      <c r="N320" s="30"/>
    </row>
    <row r="321" spans="1:14" ht="16.2" customHeight="1" thickBot="1" x14ac:dyDescent="0.3">
      <c r="A321" s="435" t="s">
        <v>1434</v>
      </c>
      <c r="B321" s="436"/>
      <c r="C321" s="436"/>
      <c r="D321" s="436"/>
      <c r="E321" s="436"/>
      <c r="F321" s="436"/>
      <c r="G321" s="436"/>
      <c r="H321" s="436"/>
      <c r="I321" s="436"/>
      <c r="J321" s="436"/>
      <c r="K321" s="436"/>
      <c r="L321" s="437"/>
      <c r="M321" s="21"/>
      <c r="N321" s="36"/>
    </row>
    <row r="322" spans="1:14" ht="16.2" customHeight="1" thickBot="1" x14ac:dyDescent="0.3">
      <c r="A322" s="2"/>
      <c r="B322" s="10"/>
      <c r="C322" s="10"/>
      <c r="D322" s="10"/>
      <c r="E322" s="10"/>
      <c r="F322" s="10"/>
      <c r="G322" s="10"/>
      <c r="H322" s="10"/>
      <c r="I322" s="10"/>
      <c r="J322" s="10"/>
      <c r="K322" s="10"/>
      <c r="L322" s="10"/>
      <c r="M322" s="27"/>
      <c r="N322" s="27"/>
    </row>
    <row r="323" spans="1:14" ht="16.2" customHeight="1" thickBot="1" x14ac:dyDescent="0.3">
      <c r="A323" s="435" t="s">
        <v>1145</v>
      </c>
      <c r="B323" s="436"/>
      <c r="C323" s="436"/>
      <c r="D323" s="436"/>
      <c r="E323" s="436"/>
      <c r="F323" s="436"/>
      <c r="G323" s="436"/>
      <c r="H323" s="436"/>
      <c r="I323" s="436"/>
      <c r="J323" s="436"/>
      <c r="K323" s="436"/>
      <c r="L323" s="437"/>
      <c r="M323" s="52">
        <f>IF(M319&gt;0,M321/M319*1000,0)</f>
        <v>0</v>
      </c>
      <c r="N323" s="41"/>
    </row>
    <row r="324" spans="1:14" ht="16.2" customHeight="1" thickBot="1" x14ac:dyDescent="0.3">
      <c r="A324" s="2"/>
      <c r="B324" s="10"/>
      <c r="C324" s="10"/>
      <c r="D324" s="10"/>
      <c r="E324" s="10"/>
      <c r="F324" s="10"/>
      <c r="G324" s="10"/>
      <c r="H324" s="10"/>
      <c r="I324" s="10"/>
      <c r="J324" s="10"/>
      <c r="K324" s="10"/>
      <c r="L324" s="10"/>
      <c r="M324" s="27"/>
      <c r="N324" s="27"/>
    </row>
    <row r="325" spans="1:14" ht="16.2" customHeight="1" thickBot="1" x14ac:dyDescent="0.3">
      <c r="A325" s="435" t="s">
        <v>1430</v>
      </c>
      <c r="B325" s="435"/>
      <c r="C325" s="435"/>
      <c r="D325" s="435"/>
      <c r="E325" s="435"/>
      <c r="F325" s="435"/>
      <c r="G325" s="435"/>
      <c r="H325" s="435"/>
      <c r="I325" s="435"/>
      <c r="J325" s="435"/>
      <c r="K325" s="435"/>
      <c r="L325" s="652"/>
      <c r="M325" s="21"/>
      <c r="N325" s="36"/>
    </row>
    <row r="326" spans="1:14" ht="16.2" customHeight="1" thickBot="1" x14ac:dyDescent="0.3">
      <c r="A326" s="2"/>
      <c r="B326" s="10"/>
      <c r="C326" s="10"/>
      <c r="D326" s="10"/>
      <c r="E326" s="10"/>
      <c r="F326" s="10"/>
      <c r="G326" s="10"/>
      <c r="H326" s="10"/>
      <c r="I326" s="10"/>
      <c r="J326" s="10"/>
      <c r="K326" s="10"/>
      <c r="L326" s="10"/>
      <c r="M326" s="27"/>
      <c r="N326" s="27"/>
    </row>
    <row r="327" spans="1:14" ht="16.2" customHeight="1" thickBot="1" x14ac:dyDescent="0.3">
      <c r="A327" s="523" t="s">
        <v>1431</v>
      </c>
      <c r="B327" s="523"/>
      <c r="C327" s="523"/>
      <c r="D327" s="523"/>
      <c r="E327" s="523"/>
      <c r="F327" s="523"/>
      <c r="G327" s="523"/>
      <c r="H327" s="523"/>
      <c r="I327" s="523"/>
      <c r="J327" s="523"/>
      <c r="K327" s="523"/>
      <c r="L327" s="276"/>
      <c r="M327" s="21"/>
      <c r="N327" s="36"/>
    </row>
    <row r="328" spans="1:14" ht="16.2" customHeight="1" thickBot="1" x14ac:dyDescent="0.3">
      <c r="A328" s="10"/>
      <c r="B328" s="10"/>
      <c r="C328" s="10"/>
      <c r="D328" s="10"/>
      <c r="E328" s="10"/>
      <c r="F328" s="10"/>
      <c r="G328" s="10"/>
      <c r="H328" s="10"/>
      <c r="I328" s="10"/>
      <c r="J328" s="10"/>
      <c r="K328" s="10"/>
      <c r="L328" s="10"/>
      <c r="M328" s="28"/>
      <c r="N328" s="28"/>
    </row>
    <row r="329" spans="1:14" ht="16.2" customHeight="1" thickBot="1" x14ac:dyDescent="0.3">
      <c r="A329" s="523" t="s">
        <v>1432</v>
      </c>
      <c r="B329" s="644"/>
      <c r="C329" s="644"/>
      <c r="D329" s="644"/>
      <c r="E329" s="644"/>
      <c r="F329" s="644"/>
      <c r="G329" s="644"/>
      <c r="H329" s="644"/>
      <c r="I329" s="644"/>
      <c r="J329" s="644"/>
      <c r="K329" s="644"/>
      <c r="L329" s="645"/>
      <c r="M329" s="51">
        <f>IF(M325&gt;0,M327/M325,0)</f>
        <v>0</v>
      </c>
      <c r="N329" s="42"/>
    </row>
    <row r="330" spans="1:14" ht="16.2" customHeight="1" x14ac:dyDescent="0.25">
      <c r="A330" s="10"/>
      <c r="B330" s="10"/>
      <c r="C330" s="10"/>
      <c r="D330" s="10"/>
      <c r="E330" s="10"/>
      <c r="F330" s="10"/>
      <c r="G330" s="10"/>
      <c r="H330" s="10"/>
      <c r="I330" s="10"/>
      <c r="J330" s="10"/>
      <c r="K330" s="10"/>
      <c r="L330" s="10"/>
      <c r="M330" s="27"/>
      <c r="N330" s="27"/>
    </row>
    <row r="331" spans="1:14" ht="16.2" customHeight="1" thickBot="1" x14ac:dyDescent="0.3">
      <c r="A331" s="418" t="s">
        <v>837</v>
      </c>
      <c r="B331" s="653"/>
      <c r="C331" s="653"/>
      <c r="D331" s="653"/>
      <c r="E331" s="653"/>
      <c r="F331" s="653"/>
      <c r="G331" s="653"/>
      <c r="H331" s="653"/>
      <c r="I331" s="653"/>
      <c r="J331" s="653"/>
      <c r="K331" s="653"/>
      <c r="L331" s="654"/>
      <c r="M331" s="96"/>
      <c r="N331" s="36"/>
    </row>
    <row r="332" spans="1:14" ht="16.2" customHeight="1" thickBot="1" x14ac:dyDescent="0.3">
      <c r="A332" s="530" t="s">
        <v>365</v>
      </c>
      <c r="B332" s="530"/>
      <c r="C332" s="530"/>
      <c r="D332" s="530"/>
      <c r="E332" s="530"/>
      <c r="F332" s="530"/>
      <c r="G332" s="530"/>
      <c r="H332" s="530"/>
      <c r="I332" s="530"/>
      <c r="J332" s="530"/>
      <c r="K332" s="530"/>
      <c r="L332" s="530"/>
      <c r="M332" s="95"/>
      <c r="N332" s="36"/>
    </row>
    <row r="333" spans="1:14" ht="16.2" customHeight="1" thickBot="1" x14ac:dyDescent="0.3">
      <c r="A333" s="10"/>
      <c r="B333" s="10"/>
      <c r="C333" s="10"/>
      <c r="D333" s="10"/>
      <c r="E333" s="10"/>
      <c r="F333" s="10"/>
      <c r="G333" s="10"/>
      <c r="H333" s="10"/>
      <c r="I333" s="10"/>
      <c r="J333" s="10"/>
      <c r="K333" s="10"/>
      <c r="L333" s="10"/>
      <c r="M333" s="28"/>
      <c r="N333" s="28"/>
    </row>
    <row r="334" spans="1:14" ht="16.2" customHeight="1" thickBot="1" x14ac:dyDescent="0.3">
      <c r="A334" s="418" t="s">
        <v>1433</v>
      </c>
      <c r="B334" s="418"/>
      <c r="C334" s="418"/>
      <c r="D334" s="418"/>
      <c r="E334" s="418"/>
      <c r="F334" s="418"/>
      <c r="G334" s="418"/>
      <c r="H334" s="418"/>
      <c r="I334" s="418"/>
      <c r="J334" s="418"/>
      <c r="K334" s="418"/>
      <c r="L334" s="419"/>
      <c r="M334" s="82">
        <f>IF(M321&gt;0,M332/M321,0)</f>
        <v>0</v>
      </c>
      <c r="N334" s="41"/>
    </row>
    <row r="335" spans="1:14" ht="16.2" customHeight="1" x14ac:dyDescent="0.25">
      <c r="A335" s="418" t="s">
        <v>1400</v>
      </c>
      <c r="B335" s="418"/>
      <c r="C335" s="418"/>
      <c r="D335" s="418"/>
      <c r="E335" s="418"/>
      <c r="F335" s="74"/>
      <c r="G335" s="74"/>
      <c r="H335" s="74"/>
      <c r="I335" s="74"/>
      <c r="J335" s="74"/>
      <c r="L335" s="62"/>
      <c r="M335" s="55"/>
      <c r="N335" s="41"/>
    </row>
    <row r="336" spans="1:14" ht="16.5" customHeight="1" x14ac:dyDescent="0.25">
      <c r="A336" s="19"/>
      <c r="B336" s="19"/>
      <c r="C336" s="19"/>
      <c r="D336" s="19"/>
      <c r="E336" s="19"/>
      <c r="F336" s="19"/>
      <c r="G336" s="19"/>
      <c r="H336" s="19"/>
      <c r="I336" s="19"/>
      <c r="J336" s="19"/>
      <c r="K336" s="19"/>
      <c r="L336" s="10"/>
      <c r="M336" s="32"/>
      <c r="N336" s="32"/>
    </row>
    <row r="337" spans="1:14" ht="14.25" customHeight="1" x14ac:dyDescent="0.25">
      <c r="A337" s="2"/>
      <c r="B337" s="2"/>
      <c r="C337" s="2"/>
      <c r="D337" s="2"/>
      <c r="E337" s="2"/>
      <c r="F337" s="38"/>
      <c r="G337" s="38"/>
      <c r="H337" s="38"/>
      <c r="I337" s="38"/>
      <c r="J337" s="38"/>
      <c r="K337" s="38"/>
      <c r="L337" s="38"/>
      <c r="M337" s="38"/>
      <c r="N337" s="38"/>
    </row>
    <row r="338" spans="1:14" ht="13.8" x14ac:dyDescent="0.25">
      <c r="A338" s="10"/>
      <c r="B338" s="10"/>
      <c r="C338" s="10"/>
      <c r="D338" s="10"/>
      <c r="E338" s="10"/>
      <c r="F338" s="10"/>
      <c r="G338" s="10"/>
      <c r="H338" s="10"/>
      <c r="I338" s="10"/>
      <c r="J338" s="10"/>
      <c r="K338" s="10"/>
      <c r="L338" s="10"/>
      <c r="M338" s="10"/>
      <c r="N338" s="10"/>
    </row>
    <row r="339" spans="1:14" ht="15.75" customHeight="1" x14ac:dyDescent="0.25">
      <c r="A339" s="535" t="s">
        <v>1401</v>
      </c>
      <c r="B339" s="535"/>
      <c r="C339" s="535"/>
      <c r="D339" s="535"/>
      <c r="E339" s="535"/>
      <c r="F339" s="535"/>
      <c r="G339" s="535"/>
      <c r="H339" s="535"/>
      <c r="I339" s="535"/>
      <c r="J339" s="535"/>
      <c r="K339" s="535"/>
      <c r="L339" s="535"/>
      <c r="M339" s="535"/>
      <c r="N339" s="535"/>
    </row>
    <row r="340" spans="1:14" ht="11.25" customHeight="1" x14ac:dyDescent="0.25">
      <c r="A340" s="11"/>
      <c r="B340" s="10"/>
      <c r="C340" s="10"/>
      <c r="D340" s="10"/>
      <c r="E340" s="10"/>
      <c r="F340" s="10"/>
      <c r="G340" s="10"/>
      <c r="H340" s="10"/>
      <c r="I340" s="10"/>
      <c r="J340" s="10"/>
      <c r="K340" s="10"/>
      <c r="L340" s="10"/>
      <c r="M340" s="10"/>
      <c r="N340" s="10"/>
    </row>
    <row r="341" spans="1:14" ht="31.95" customHeight="1" x14ac:dyDescent="0.25">
      <c r="A341" s="655" t="s">
        <v>1427</v>
      </c>
      <c r="B341" s="655"/>
      <c r="C341" s="655"/>
      <c r="D341" s="655"/>
      <c r="E341" s="655"/>
      <c r="F341" s="655"/>
      <c r="G341" s="655"/>
      <c r="H341" s="655"/>
      <c r="I341" s="655"/>
      <c r="J341" s="655"/>
      <c r="K341" s="655"/>
      <c r="L341" s="655"/>
      <c r="M341" s="655"/>
      <c r="N341" s="655"/>
    </row>
    <row r="342" spans="1:14" ht="12" customHeight="1" x14ac:dyDescent="0.25">
      <c r="A342" s="56"/>
      <c r="B342" s="56"/>
      <c r="C342" s="56"/>
      <c r="D342" s="56"/>
      <c r="E342" s="56"/>
      <c r="F342" s="56"/>
      <c r="G342" s="56"/>
      <c r="H342" s="56"/>
      <c r="I342" s="56"/>
      <c r="J342" s="56"/>
      <c r="K342" s="56"/>
      <c r="L342" s="56"/>
      <c r="M342" s="56"/>
    </row>
    <row r="343" spans="1:14" ht="31.95" customHeight="1" x14ac:dyDescent="0.25">
      <c r="A343" s="655" t="s">
        <v>1428</v>
      </c>
      <c r="B343" s="655"/>
      <c r="C343" s="655"/>
      <c r="D343" s="655"/>
      <c r="E343" s="655"/>
      <c r="F343" s="655"/>
      <c r="G343" s="655"/>
      <c r="H343" s="655"/>
      <c r="I343" s="655"/>
      <c r="J343" s="655"/>
      <c r="K343" s="655"/>
      <c r="L343" s="655"/>
      <c r="M343" s="655"/>
      <c r="N343" s="655"/>
    </row>
    <row r="344" spans="1:14" ht="12" customHeight="1" x14ac:dyDescent="0.25">
      <c r="A344" s="56"/>
      <c r="B344" s="56"/>
      <c r="C344" s="56"/>
      <c r="D344" s="56"/>
      <c r="E344" s="56"/>
      <c r="F344" s="56"/>
      <c r="G344" s="56"/>
      <c r="H344" s="56"/>
      <c r="I344" s="56"/>
      <c r="J344" s="56"/>
      <c r="K344" s="56"/>
      <c r="L344" s="56"/>
      <c r="M344" s="56"/>
    </row>
    <row r="345" spans="1:14" ht="34.950000000000003" customHeight="1" x14ac:dyDescent="0.25">
      <c r="A345" s="523" t="s">
        <v>1429</v>
      </c>
      <c r="B345" s="523"/>
      <c r="C345" s="523"/>
      <c r="D345" s="523"/>
      <c r="E345" s="523"/>
      <c r="F345" s="523"/>
      <c r="G345" s="523"/>
      <c r="H345" s="523"/>
      <c r="I345" s="523"/>
      <c r="J345" s="523"/>
      <c r="K345" s="523"/>
      <c r="L345" s="523"/>
      <c r="M345" s="523"/>
      <c r="N345" s="523"/>
    </row>
    <row r="346" spans="1:14" ht="18" customHeight="1" thickBot="1" x14ac:dyDescent="0.3">
      <c r="A346" s="10"/>
      <c r="B346" s="5"/>
      <c r="C346" s="10"/>
      <c r="D346" s="10"/>
      <c r="E346" s="10"/>
      <c r="F346" s="10"/>
      <c r="G346" s="10"/>
      <c r="H346" s="10"/>
      <c r="I346" s="10"/>
      <c r="J346" s="10"/>
      <c r="K346" s="10"/>
      <c r="L346" s="10"/>
    </row>
    <row r="347" spans="1:14" ht="15.75" customHeight="1" thickBot="1" x14ac:dyDescent="0.35">
      <c r="A347" s="484" t="s">
        <v>1137</v>
      </c>
      <c r="B347" s="485"/>
      <c r="C347" s="485"/>
      <c r="D347" s="485"/>
      <c r="E347" s="485"/>
      <c r="F347" s="485"/>
      <c r="G347" s="485"/>
      <c r="H347" s="485"/>
      <c r="I347" s="485"/>
      <c r="J347" s="485"/>
      <c r="K347" s="485"/>
      <c r="L347" s="485"/>
      <c r="M347" s="486"/>
      <c r="N347" s="88"/>
    </row>
    <row r="348" spans="1:14" ht="15.75" customHeight="1" x14ac:dyDescent="0.25">
      <c r="A348" s="646" t="s">
        <v>1154</v>
      </c>
      <c r="B348" s="647"/>
      <c r="C348" s="647"/>
      <c r="D348" s="647"/>
      <c r="E348" s="648"/>
      <c r="F348" s="573" t="s">
        <v>1155</v>
      </c>
      <c r="G348" s="575"/>
      <c r="H348" s="573" t="s">
        <v>1156</v>
      </c>
      <c r="I348" s="575"/>
      <c r="J348" s="573" t="s">
        <v>1157</v>
      </c>
      <c r="K348" s="575"/>
      <c r="L348" s="691" t="s">
        <v>1158</v>
      </c>
      <c r="M348" s="692"/>
      <c r="N348" s="39"/>
    </row>
    <row r="349" spans="1:14" ht="15.75" customHeight="1" thickBot="1" x14ac:dyDescent="0.3">
      <c r="A349" s="649"/>
      <c r="B349" s="650"/>
      <c r="C349" s="650"/>
      <c r="D349" s="650"/>
      <c r="E349" s="651"/>
      <c r="F349" s="675" t="s">
        <v>1159</v>
      </c>
      <c r="G349" s="676"/>
      <c r="H349" s="675" t="s">
        <v>1160</v>
      </c>
      <c r="I349" s="676"/>
      <c r="J349" s="675" t="s">
        <v>1160</v>
      </c>
      <c r="K349" s="676"/>
      <c r="L349" s="657" t="s">
        <v>1160</v>
      </c>
      <c r="M349" s="658"/>
      <c r="N349" s="39"/>
    </row>
    <row r="350" spans="1:14" ht="15.75" customHeight="1" thickBot="1" x14ac:dyDescent="0.3">
      <c r="A350" s="588" t="s">
        <v>1161</v>
      </c>
      <c r="B350" s="589"/>
      <c r="C350" s="589"/>
      <c r="D350" s="589"/>
      <c r="E350" s="590"/>
      <c r="F350" s="248"/>
      <c r="G350" s="250"/>
      <c r="H350" s="248"/>
      <c r="I350" s="250"/>
      <c r="J350" s="248"/>
      <c r="K350" s="250"/>
      <c r="L350" s="248"/>
      <c r="M350" s="250"/>
      <c r="N350" s="18"/>
    </row>
    <row r="351" spans="1:14" ht="15.75" customHeight="1" thickBot="1" x14ac:dyDescent="0.3">
      <c r="A351" s="588" t="s">
        <v>1162</v>
      </c>
      <c r="B351" s="589"/>
      <c r="C351" s="589"/>
      <c r="D351" s="589"/>
      <c r="E351" s="590"/>
      <c r="F351" s="248"/>
      <c r="G351" s="250"/>
      <c r="H351" s="248"/>
      <c r="I351" s="250"/>
      <c r="J351" s="248"/>
      <c r="K351" s="250"/>
      <c r="L351" s="248"/>
      <c r="M351" s="250"/>
      <c r="N351" s="18"/>
    </row>
    <row r="352" spans="1:14" ht="15.75" customHeight="1" thickBot="1" x14ac:dyDescent="0.3">
      <c r="A352" s="588" t="s">
        <v>1163</v>
      </c>
      <c r="B352" s="589"/>
      <c r="C352" s="589"/>
      <c r="D352" s="589"/>
      <c r="E352" s="590"/>
      <c r="F352" s="248"/>
      <c r="G352" s="250"/>
      <c r="H352" s="248"/>
      <c r="I352" s="250"/>
      <c r="J352" s="248"/>
      <c r="K352" s="250"/>
      <c r="L352" s="248"/>
      <c r="M352" s="250"/>
      <c r="N352" s="18"/>
    </row>
    <row r="353" spans="1:14" ht="15.75" customHeight="1" thickBot="1" x14ac:dyDescent="0.3">
      <c r="A353" s="588" t="s">
        <v>1164</v>
      </c>
      <c r="B353" s="589"/>
      <c r="C353" s="589"/>
      <c r="D353" s="589"/>
      <c r="E353" s="590"/>
      <c r="F353" s="248"/>
      <c r="G353" s="250"/>
      <c r="H353" s="248"/>
      <c r="I353" s="250"/>
      <c r="J353" s="248"/>
      <c r="K353" s="250"/>
      <c r="L353" s="248"/>
      <c r="M353" s="250"/>
      <c r="N353" s="18"/>
    </row>
    <row r="354" spans="1:14" ht="15.75" customHeight="1" thickBot="1" x14ac:dyDescent="0.3">
      <c r="A354" s="588" t="s">
        <v>1173</v>
      </c>
      <c r="B354" s="589"/>
      <c r="C354" s="589"/>
      <c r="D354" s="589"/>
      <c r="E354" s="590"/>
      <c r="F354" s="248"/>
      <c r="G354" s="250"/>
      <c r="H354" s="248"/>
      <c r="I354" s="250"/>
      <c r="J354" s="248"/>
      <c r="K354" s="250"/>
      <c r="L354" s="248"/>
      <c r="M354" s="250"/>
      <c r="N354" s="18"/>
    </row>
    <row r="355" spans="1:14" ht="15.75" customHeight="1" thickBot="1" x14ac:dyDescent="0.3">
      <c r="A355" s="588" t="s">
        <v>1174</v>
      </c>
      <c r="B355" s="589"/>
      <c r="C355" s="589"/>
      <c r="D355" s="589"/>
      <c r="E355" s="590"/>
      <c r="F355" s="248"/>
      <c r="G355" s="250"/>
      <c r="H355" s="248"/>
      <c r="I355" s="250"/>
      <c r="J355" s="248"/>
      <c r="K355" s="250"/>
      <c r="L355" s="248"/>
      <c r="M355" s="250"/>
      <c r="N355" s="18"/>
    </row>
    <row r="356" spans="1:14" ht="15.75" customHeight="1" thickBot="1" x14ac:dyDescent="0.3">
      <c r="A356" s="588" t="s">
        <v>1165</v>
      </c>
      <c r="B356" s="589"/>
      <c r="C356" s="589"/>
      <c r="D356" s="589"/>
      <c r="E356" s="590"/>
      <c r="F356" s="248"/>
      <c r="G356" s="250"/>
      <c r="H356" s="248"/>
      <c r="I356" s="250"/>
      <c r="J356" s="248"/>
      <c r="K356" s="250"/>
      <c r="L356" s="248"/>
      <c r="M356" s="250"/>
      <c r="N356" s="18"/>
    </row>
    <row r="357" spans="1:14" ht="15.75" customHeight="1" thickBot="1" x14ac:dyDescent="0.3">
      <c r="A357" s="576" t="s">
        <v>1166</v>
      </c>
      <c r="B357" s="577"/>
      <c r="C357" s="577"/>
      <c r="D357" s="577"/>
      <c r="E357" s="578"/>
      <c r="F357" s="248"/>
      <c r="G357" s="250"/>
      <c r="H357" s="248"/>
      <c r="I357" s="250"/>
      <c r="J357" s="248"/>
      <c r="K357" s="250"/>
      <c r="L357" s="248"/>
      <c r="M357" s="250"/>
      <c r="N357" s="18"/>
    </row>
    <row r="358" spans="1:14" ht="15.75" customHeight="1" thickBot="1" x14ac:dyDescent="0.3">
      <c r="A358" s="576" t="s">
        <v>1167</v>
      </c>
      <c r="B358" s="577"/>
      <c r="C358" s="577"/>
      <c r="D358" s="577"/>
      <c r="E358" s="578"/>
      <c r="F358" s="248"/>
      <c r="G358" s="250"/>
      <c r="H358" s="248"/>
      <c r="I358" s="250"/>
      <c r="J358" s="248"/>
      <c r="K358" s="250"/>
      <c r="L358" s="248"/>
      <c r="M358" s="250"/>
      <c r="N358" s="18"/>
    </row>
    <row r="359" spans="1:14" ht="15.75" customHeight="1" thickBot="1" x14ac:dyDescent="0.3">
      <c r="A359" s="576" t="s">
        <v>1186</v>
      </c>
      <c r="B359" s="577"/>
      <c r="C359" s="577"/>
      <c r="D359" s="577"/>
      <c r="E359" s="578"/>
      <c r="F359" s="248"/>
      <c r="G359" s="250"/>
      <c r="H359" s="248"/>
      <c r="I359" s="250"/>
      <c r="J359" s="248"/>
      <c r="K359" s="250"/>
      <c r="L359" s="248"/>
      <c r="M359" s="250"/>
      <c r="N359" s="18"/>
    </row>
    <row r="360" spans="1:14" ht="15.75" customHeight="1" thickBot="1" x14ac:dyDescent="0.3">
      <c r="A360" s="576" t="s">
        <v>1168</v>
      </c>
      <c r="B360" s="577"/>
      <c r="C360" s="577"/>
      <c r="D360" s="577"/>
      <c r="E360" s="578"/>
      <c r="F360" s="248"/>
      <c r="G360" s="250"/>
      <c r="H360" s="248"/>
      <c r="I360" s="250"/>
      <c r="J360" s="248"/>
      <c r="K360" s="250"/>
      <c r="L360" s="248"/>
      <c r="M360" s="250"/>
      <c r="N360" s="18"/>
    </row>
    <row r="361" spans="1:14" ht="15.75" customHeight="1" thickBot="1" x14ac:dyDescent="0.3">
      <c r="A361" s="576" t="s">
        <v>131</v>
      </c>
      <c r="B361" s="577"/>
      <c r="C361" s="577"/>
      <c r="D361" s="577"/>
      <c r="E361" s="578"/>
      <c r="F361" s="248"/>
      <c r="G361" s="250"/>
      <c r="H361" s="248"/>
      <c r="I361" s="250"/>
      <c r="J361" s="248"/>
      <c r="K361" s="250"/>
      <c r="L361" s="248"/>
      <c r="M361" s="250"/>
      <c r="N361" s="18"/>
    </row>
    <row r="362" spans="1:14" ht="15.75" customHeight="1" thickBot="1" x14ac:dyDescent="0.3">
      <c r="A362" s="576" t="s">
        <v>132</v>
      </c>
      <c r="B362" s="577"/>
      <c r="C362" s="577"/>
      <c r="D362" s="577"/>
      <c r="E362" s="578"/>
      <c r="F362" s="248"/>
      <c r="G362" s="250"/>
      <c r="H362" s="248"/>
      <c r="I362" s="250"/>
      <c r="J362" s="248"/>
      <c r="K362" s="250"/>
      <c r="L362" s="248"/>
      <c r="M362" s="250"/>
      <c r="N362" s="18"/>
    </row>
    <row r="363" spans="1:14" ht="15.75" customHeight="1" thickBot="1" x14ac:dyDescent="0.3">
      <c r="A363" s="576" t="s">
        <v>133</v>
      </c>
      <c r="B363" s="577"/>
      <c r="C363" s="577"/>
      <c r="D363" s="577"/>
      <c r="E363" s="578"/>
      <c r="F363" s="248"/>
      <c r="G363" s="250"/>
      <c r="H363" s="248"/>
      <c r="I363" s="250"/>
      <c r="J363" s="248"/>
      <c r="K363" s="250"/>
      <c r="L363" s="248"/>
      <c r="M363" s="250"/>
      <c r="N363" s="18"/>
    </row>
    <row r="364" spans="1:14" ht="15.75" customHeight="1" thickBot="1" x14ac:dyDescent="0.3">
      <c r="A364" s="576" t="s">
        <v>134</v>
      </c>
      <c r="B364" s="577"/>
      <c r="C364" s="577"/>
      <c r="D364" s="577"/>
      <c r="E364" s="578"/>
      <c r="F364" s="248"/>
      <c r="G364" s="250"/>
      <c r="H364" s="248"/>
      <c r="I364" s="250"/>
      <c r="J364" s="248"/>
      <c r="K364" s="250"/>
      <c r="L364" s="248"/>
      <c r="M364" s="250"/>
      <c r="N364" s="18"/>
    </row>
    <row r="365" spans="1:14" ht="15.75" customHeight="1" thickBot="1" x14ac:dyDescent="0.3">
      <c r="A365" s="576" t="s">
        <v>128</v>
      </c>
      <c r="B365" s="577"/>
      <c r="C365" s="577"/>
      <c r="D365" s="577"/>
      <c r="E365" s="578"/>
      <c r="F365" s="248"/>
      <c r="G365" s="250"/>
      <c r="H365" s="248"/>
      <c r="I365" s="250"/>
      <c r="J365" s="248"/>
      <c r="K365" s="250"/>
      <c r="L365" s="248"/>
      <c r="M365" s="250"/>
      <c r="N365" s="18"/>
    </row>
    <row r="366" spans="1:14" ht="15.75" customHeight="1" thickBot="1" x14ac:dyDescent="0.3">
      <c r="A366" s="576" t="s">
        <v>121</v>
      </c>
      <c r="B366" s="577"/>
      <c r="C366" s="577"/>
      <c r="D366" s="577"/>
      <c r="E366" s="578"/>
      <c r="F366" s="248"/>
      <c r="G366" s="250"/>
      <c r="H366" s="248"/>
      <c r="I366" s="250"/>
      <c r="J366" s="248"/>
      <c r="K366" s="250"/>
      <c r="L366" s="248"/>
      <c r="M366" s="250"/>
      <c r="N366" s="18"/>
    </row>
    <row r="367" spans="1:14" ht="15.75" customHeight="1" thickBot="1" x14ac:dyDescent="0.3">
      <c r="A367" s="389" t="s">
        <v>55</v>
      </c>
      <c r="B367" s="390"/>
      <c r="C367" s="390"/>
      <c r="D367" s="390"/>
      <c r="E367" s="391"/>
      <c r="F367" s="571">
        <f>SUM(F350:G366)</f>
        <v>0</v>
      </c>
      <c r="G367" s="572"/>
      <c r="H367" s="571">
        <f>SUM(H350:I366)</f>
        <v>0</v>
      </c>
      <c r="I367" s="572"/>
      <c r="J367" s="571">
        <f>SUM(J350:K366)</f>
        <v>0</v>
      </c>
      <c r="K367" s="572"/>
      <c r="L367" s="571">
        <f>SUM(L350:M366)</f>
        <v>0</v>
      </c>
      <c r="M367" s="572"/>
      <c r="N367" s="40"/>
    </row>
    <row r="368" spans="1:14" ht="18" customHeight="1" thickBot="1" x14ac:dyDescent="0.3">
      <c r="A368" s="22"/>
      <c r="B368" s="22"/>
      <c r="C368" s="22"/>
      <c r="D368" s="22"/>
      <c r="E368" s="22"/>
      <c r="F368" s="87"/>
      <c r="G368" s="87"/>
      <c r="H368" s="87"/>
      <c r="I368" s="87"/>
      <c r="J368" s="87"/>
      <c r="K368" s="87"/>
      <c r="L368" s="87"/>
      <c r="M368" s="87"/>
      <c r="N368" s="40"/>
    </row>
    <row r="369" spans="1:14" ht="15.75" customHeight="1" thickBot="1" x14ac:dyDescent="0.35">
      <c r="A369" s="484" t="s">
        <v>1138</v>
      </c>
      <c r="B369" s="485"/>
      <c r="C369" s="485"/>
      <c r="D369" s="485"/>
      <c r="E369" s="485"/>
      <c r="F369" s="485"/>
      <c r="G369" s="485"/>
      <c r="H369" s="485"/>
      <c r="I369" s="485"/>
      <c r="J369" s="485"/>
      <c r="K369" s="485"/>
      <c r="L369" s="485"/>
      <c r="M369" s="486"/>
    </row>
    <row r="370" spans="1:14" ht="15.75" customHeight="1" x14ac:dyDescent="0.25">
      <c r="A370" s="646" t="s">
        <v>1154</v>
      </c>
      <c r="B370" s="647"/>
      <c r="C370" s="647"/>
      <c r="D370" s="647"/>
      <c r="E370" s="648"/>
      <c r="F370" s="573" t="s">
        <v>1185</v>
      </c>
      <c r="G370" s="575"/>
      <c r="H370" s="573" t="s">
        <v>1156</v>
      </c>
      <c r="I370" s="575"/>
      <c r="J370" s="607" t="s">
        <v>1157</v>
      </c>
      <c r="K370" s="608"/>
      <c r="L370" s="772" t="s">
        <v>1158</v>
      </c>
      <c r="M370" s="773"/>
      <c r="N370" s="39"/>
    </row>
    <row r="371" spans="1:14" ht="15.75" customHeight="1" thickBot="1" x14ac:dyDescent="0.3">
      <c r="A371" s="649"/>
      <c r="B371" s="650"/>
      <c r="C371" s="650"/>
      <c r="D371" s="650"/>
      <c r="E371" s="651"/>
      <c r="F371" s="675" t="s">
        <v>740</v>
      </c>
      <c r="G371" s="676"/>
      <c r="H371" s="675" t="s">
        <v>1160</v>
      </c>
      <c r="I371" s="676"/>
      <c r="J371" s="605" t="s">
        <v>1160</v>
      </c>
      <c r="K371" s="606"/>
      <c r="L371" s="801" t="s">
        <v>1160</v>
      </c>
      <c r="M371" s="802"/>
      <c r="N371" s="39"/>
    </row>
    <row r="372" spans="1:14" ht="15.75" customHeight="1" thickBot="1" x14ac:dyDescent="0.3">
      <c r="A372" s="588" t="s">
        <v>1161</v>
      </c>
      <c r="B372" s="589"/>
      <c r="C372" s="589"/>
      <c r="D372" s="589"/>
      <c r="E372" s="590"/>
      <c r="F372" s="248"/>
      <c r="G372" s="250"/>
      <c r="H372" s="248"/>
      <c r="I372" s="603"/>
      <c r="J372" s="604"/>
      <c r="K372" s="563"/>
      <c r="L372" s="562"/>
      <c r="M372" s="563"/>
      <c r="N372" s="18"/>
    </row>
    <row r="373" spans="1:14" ht="15.75" customHeight="1" thickBot="1" x14ac:dyDescent="0.3">
      <c r="A373" s="588" t="s">
        <v>1162</v>
      </c>
      <c r="B373" s="589"/>
      <c r="C373" s="589"/>
      <c r="D373" s="589"/>
      <c r="E373" s="590"/>
      <c r="F373" s="248"/>
      <c r="G373" s="250"/>
      <c r="H373" s="248"/>
      <c r="I373" s="250"/>
      <c r="J373" s="562"/>
      <c r="K373" s="563"/>
      <c r="L373" s="562"/>
      <c r="M373" s="563"/>
      <c r="N373" s="18"/>
    </row>
    <row r="374" spans="1:14" ht="15.75" customHeight="1" thickBot="1" x14ac:dyDescent="0.3">
      <c r="A374" s="588" t="s">
        <v>1163</v>
      </c>
      <c r="B374" s="589"/>
      <c r="C374" s="589"/>
      <c r="D374" s="589"/>
      <c r="E374" s="590"/>
      <c r="F374" s="248"/>
      <c r="G374" s="250"/>
      <c r="H374" s="248"/>
      <c r="I374" s="250"/>
      <c r="J374" s="562"/>
      <c r="K374" s="563"/>
      <c r="L374" s="562"/>
      <c r="M374" s="563"/>
      <c r="N374" s="18"/>
    </row>
    <row r="375" spans="1:14" ht="15.75" customHeight="1" thickBot="1" x14ac:dyDescent="0.3">
      <c r="A375" s="588" t="s">
        <v>1164</v>
      </c>
      <c r="B375" s="589"/>
      <c r="C375" s="589"/>
      <c r="D375" s="589"/>
      <c r="E375" s="590"/>
      <c r="F375" s="248"/>
      <c r="G375" s="250"/>
      <c r="H375" s="248"/>
      <c r="I375" s="250"/>
      <c r="J375" s="562"/>
      <c r="K375" s="563"/>
      <c r="L375" s="562"/>
      <c r="M375" s="563"/>
      <c r="N375" s="18"/>
    </row>
    <row r="376" spans="1:14" ht="15.75" customHeight="1" thickBot="1" x14ac:dyDescent="0.3">
      <c r="A376" s="588" t="s">
        <v>1173</v>
      </c>
      <c r="B376" s="589"/>
      <c r="C376" s="589"/>
      <c r="D376" s="589"/>
      <c r="E376" s="590"/>
      <c r="F376" s="248"/>
      <c r="G376" s="250"/>
      <c r="H376" s="248"/>
      <c r="I376" s="250"/>
      <c r="J376" s="562"/>
      <c r="K376" s="563"/>
      <c r="L376" s="562"/>
      <c r="M376" s="563"/>
      <c r="N376" s="18"/>
    </row>
    <row r="377" spans="1:14" ht="15.75" customHeight="1" thickBot="1" x14ac:dyDescent="0.3">
      <c r="A377" s="588" t="s">
        <v>1174</v>
      </c>
      <c r="B377" s="589"/>
      <c r="C377" s="589"/>
      <c r="D377" s="589"/>
      <c r="E377" s="590"/>
      <c r="F377" s="248"/>
      <c r="G377" s="250"/>
      <c r="H377" s="248"/>
      <c r="I377" s="250"/>
      <c r="J377" s="562"/>
      <c r="K377" s="563"/>
      <c r="L377" s="562"/>
      <c r="M377" s="563"/>
      <c r="N377" s="18"/>
    </row>
    <row r="378" spans="1:14" ht="15.75" customHeight="1" thickBot="1" x14ac:dyDescent="0.3">
      <c r="A378" s="588" t="s">
        <v>1165</v>
      </c>
      <c r="B378" s="589"/>
      <c r="C378" s="589"/>
      <c r="D378" s="589"/>
      <c r="E378" s="590"/>
      <c r="F378" s="248"/>
      <c r="G378" s="250"/>
      <c r="H378" s="248"/>
      <c r="I378" s="250"/>
      <c r="J378" s="562"/>
      <c r="K378" s="563"/>
      <c r="L378" s="562"/>
      <c r="M378" s="563"/>
      <c r="N378" s="18"/>
    </row>
    <row r="379" spans="1:14" ht="15.75" customHeight="1" thickBot="1" x14ac:dyDescent="0.3">
      <c r="A379" s="576" t="s">
        <v>1166</v>
      </c>
      <c r="B379" s="577"/>
      <c r="C379" s="577"/>
      <c r="D379" s="577"/>
      <c r="E379" s="578"/>
      <c r="F379" s="248"/>
      <c r="G379" s="250"/>
      <c r="H379" s="248"/>
      <c r="I379" s="250"/>
      <c r="J379" s="562"/>
      <c r="K379" s="563"/>
      <c r="L379" s="562"/>
      <c r="M379" s="563"/>
      <c r="N379" s="18"/>
    </row>
    <row r="380" spans="1:14" ht="15.75" customHeight="1" thickBot="1" x14ac:dyDescent="0.3">
      <c r="A380" s="576" t="s">
        <v>1167</v>
      </c>
      <c r="B380" s="577"/>
      <c r="C380" s="577"/>
      <c r="D380" s="577"/>
      <c r="E380" s="578"/>
      <c r="F380" s="248"/>
      <c r="G380" s="250"/>
      <c r="H380" s="248"/>
      <c r="I380" s="250"/>
      <c r="J380" s="562"/>
      <c r="K380" s="563"/>
      <c r="L380" s="562"/>
      <c r="M380" s="563"/>
      <c r="N380" s="18"/>
    </row>
    <row r="381" spans="1:14" ht="15.75" customHeight="1" thickBot="1" x14ac:dyDescent="0.3">
      <c r="A381" s="576" t="s">
        <v>1186</v>
      </c>
      <c r="B381" s="577"/>
      <c r="C381" s="577"/>
      <c r="D381" s="577"/>
      <c r="E381" s="578"/>
      <c r="F381" s="248"/>
      <c r="G381" s="250"/>
      <c r="H381" s="248"/>
      <c r="I381" s="250"/>
      <c r="J381" s="562"/>
      <c r="K381" s="563"/>
      <c r="L381" s="562"/>
      <c r="M381" s="563"/>
      <c r="N381" s="18"/>
    </row>
    <row r="382" spans="1:14" ht="15.75" customHeight="1" thickBot="1" x14ac:dyDescent="0.3">
      <c r="A382" s="576" t="s">
        <v>1168</v>
      </c>
      <c r="B382" s="577"/>
      <c r="C382" s="577"/>
      <c r="D382" s="577"/>
      <c r="E382" s="578"/>
      <c r="F382" s="248"/>
      <c r="G382" s="250"/>
      <c r="H382" s="248"/>
      <c r="I382" s="250"/>
      <c r="J382" s="562"/>
      <c r="K382" s="563"/>
      <c r="L382" s="562"/>
      <c r="M382" s="563"/>
      <c r="N382" s="18"/>
    </row>
    <row r="383" spans="1:14" ht="15.75" customHeight="1" thickBot="1" x14ac:dyDescent="0.3">
      <c r="A383" s="576" t="s">
        <v>131</v>
      </c>
      <c r="B383" s="577"/>
      <c r="C383" s="577"/>
      <c r="D383" s="577"/>
      <c r="E383" s="578"/>
      <c r="F383" s="248"/>
      <c r="G383" s="250"/>
      <c r="H383" s="248"/>
      <c r="I383" s="250"/>
      <c r="J383" s="562"/>
      <c r="K383" s="563"/>
      <c r="L383" s="562"/>
      <c r="M383" s="563"/>
      <c r="N383" s="18"/>
    </row>
    <row r="384" spans="1:14" ht="15.75" customHeight="1" thickBot="1" x14ac:dyDescent="0.3">
      <c r="A384" s="576" t="s">
        <v>132</v>
      </c>
      <c r="B384" s="577"/>
      <c r="C384" s="577"/>
      <c r="D384" s="577"/>
      <c r="E384" s="578"/>
      <c r="F384" s="248"/>
      <c r="G384" s="250"/>
      <c r="H384" s="248"/>
      <c r="I384" s="250"/>
      <c r="J384" s="562"/>
      <c r="K384" s="563"/>
      <c r="L384" s="562"/>
      <c r="M384" s="563"/>
      <c r="N384" s="18"/>
    </row>
    <row r="385" spans="1:17" ht="15.75" customHeight="1" thickBot="1" x14ac:dyDescent="0.3">
      <c r="A385" s="576" t="s">
        <v>133</v>
      </c>
      <c r="B385" s="577"/>
      <c r="C385" s="577"/>
      <c r="D385" s="577"/>
      <c r="E385" s="578"/>
      <c r="F385" s="248"/>
      <c r="G385" s="250"/>
      <c r="H385" s="248"/>
      <c r="I385" s="250"/>
      <c r="J385" s="562"/>
      <c r="K385" s="563"/>
      <c r="L385" s="562"/>
      <c r="M385" s="563"/>
      <c r="N385" s="18"/>
    </row>
    <row r="386" spans="1:17" ht="15.75" customHeight="1" thickBot="1" x14ac:dyDescent="0.3">
      <c r="A386" s="576" t="s">
        <v>134</v>
      </c>
      <c r="B386" s="577"/>
      <c r="C386" s="577"/>
      <c r="D386" s="577"/>
      <c r="E386" s="578"/>
      <c r="F386" s="248"/>
      <c r="G386" s="250"/>
      <c r="H386" s="248"/>
      <c r="I386" s="250"/>
      <c r="J386" s="562"/>
      <c r="K386" s="563"/>
      <c r="L386" s="562"/>
      <c r="M386" s="563"/>
      <c r="N386" s="18"/>
    </row>
    <row r="387" spans="1:17" ht="15.75" customHeight="1" thickBot="1" x14ac:dyDescent="0.3">
      <c r="A387" s="576" t="s">
        <v>128</v>
      </c>
      <c r="B387" s="577"/>
      <c r="C387" s="577"/>
      <c r="D387" s="577"/>
      <c r="E387" s="578"/>
      <c r="F387" s="248"/>
      <c r="G387" s="250"/>
      <c r="H387" s="248"/>
      <c r="I387" s="250"/>
      <c r="J387" s="562"/>
      <c r="K387" s="563"/>
      <c r="L387" s="562"/>
      <c r="M387" s="563"/>
      <c r="N387" s="18"/>
    </row>
    <row r="388" spans="1:17" ht="15.75" customHeight="1" thickBot="1" x14ac:dyDescent="0.3">
      <c r="A388" s="576" t="s">
        <v>121</v>
      </c>
      <c r="B388" s="577"/>
      <c r="C388" s="577"/>
      <c r="D388" s="577"/>
      <c r="E388" s="578"/>
      <c r="F388" s="248"/>
      <c r="G388" s="250"/>
      <c r="H388" s="248"/>
      <c r="I388" s="250"/>
      <c r="J388" s="562"/>
      <c r="K388" s="563"/>
      <c r="L388" s="562"/>
      <c r="M388" s="563"/>
      <c r="N388" s="18"/>
    </row>
    <row r="389" spans="1:17" ht="15.75" customHeight="1" thickBot="1" x14ac:dyDescent="0.3">
      <c r="A389" s="389" t="s">
        <v>55</v>
      </c>
      <c r="B389" s="390"/>
      <c r="C389" s="390"/>
      <c r="D389" s="390"/>
      <c r="E389" s="391"/>
      <c r="F389" s="571">
        <f>SUM(F372:G388)</f>
        <v>0</v>
      </c>
      <c r="G389" s="572"/>
      <c r="H389" s="571">
        <f>SUM(H372:I388)</f>
        <v>0</v>
      </c>
      <c r="I389" s="572"/>
      <c r="J389" s="564">
        <f>SUM(J372:K388)</f>
        <v>0</v>
      </c>
      <c r="K389" s="565"/>
      <c r="L389" s="564">
        <f>SUM(L372:M388)</f>
        <v>0</v>
      </c>
      <c r="M389" s="565"/>
      <c r="N389" s="40"/>
    </row>
    <row r="390" spans="1:17" ht="15.75" customHeight="1" x14ac:dyDescent="0.25">
      <c r="A390" s="16"/>
      <c r="B390" s="16"/>
      <c r="C390" s="16"/>
      <c r="D390" s="16"/>
      <c r="E390" s="16"/>
      <c r="F390" s="40"/>
      <c r="G390" s="40"/>
      <c r="H390" s="40"/>
      <c r="I390" s="40"/>
      <c r="J390" s="40"/>
      <c r="K390" s="40"/>
      <c r="L390" s="40"/>
      <c r="M390" s="40"/>
      <c r="N390" s="40"/>
    </row>
    <row r="391" spans="1:17" s="245" customFormat="1" ht="41.25" customHeight="1" x14ac:dyDescent="0.3">
      <c r="A391" s="760" t="s">
        <v>1464</v>
      </c>
      <c r="B391" s="760"/>
      <c r="C391" s="760"/>
      <c r="D391" s="760"/>
      <c r="E391" s="760"/>
      <c r="F391" s="760"/>
      <c r="G391" s="760"/>
      <c r="H391" s="760"/>
      <c r="I391" s="760"/>
      <c r="J391" s="760"/>
      <c r="K391" s="760"/>
      <c r="L391" s="760"/>
      <c r="M391" s="760"/>
      <c r="N391" s="760"/>
      <c r="O391" s="243"/>
      <c r="P391" s="244"/>
      <c r="Q391" s="244"/>
    </row>
    <row r="392" spans="1:17" ht="12.75" customHeight="1" x14ac:dyDescent="0.25">
      <c r="A392" s="5"/>
      <c r="B392" s="5"/>
      <c r="C392" s="5"/>
      <c r="D392" s="5"/>
      <c r="E392" s="5"/>
      <c r="F392" s="5"/>
      <c r="G392" s="5"/>
      <c r="H392" s="5"/>
      <c r="I392" s="5"/>
      <c r="J392" s="5"/>
      <c r="K392" s="5"/>
      <c r="L392" s="5"/>
      <c r="M392" s="5"/>
      <c r="N392" s="5"/>
    </row>
    <row r="393" spans="1:17" ht="15.6" x14ac:dyDescent="0.25">
      <c r="A393" s="364" t="s">
        <v>6</v>
      </c>
      <c r="B393" s="364"/>
      <c r="C393" s="364"/>
      <c r="D393" s="364"/>
      <c r="E393" s="364"/>
      <c r="F393" s="364"/>
      <c r="G393" s="364"/>
      <c r="H393" s="364"/>
      <c r="I393" s="364"/>
      <c r="J393" s="364"/>
      <c r="K393" s="364"/>
      <c r="L393" s="364"/>
      <c r="M393" s="364"/>
      <c r="N393" s="364"/>
    </row>
    <row r="394" spans="1:17" ht="9.75" customHeight="1" x14ac:dyDescent="0.25">
      <c r="A394" s="8"/>
      <c r="B394" s="8"/>
      <c r="C394" s="8"/>
      <c r="D394" s="8"/>
      <c r="E394" s="8"/>
      <c r="F394" s="8"/>
      <c r="G394" s="8"/>
      <c r="H394" s="8"/>
      <c r="I394" s="8"/>
      <c r="J394" s="8"/>
      <c r="K394" s="8"/>
      <c r="L394" s="8"/>
      <c r="M394" s="8"/>
      <c r="N394" s="8"/>
    </row>
    <row r="395" spans="1:17" ht="24.75" customHeight="1" x14ac:dyDescent="0.25">
      <c r="A395" s="468" t="s">
        <v>1402</v>
      </c>
      <c r="B395" s="468"/>
      <c r="C395" s="468"/>
      <c r="D395" s="468"/>
      <c r="E395" s="468"/>
      <c r="F395" s="468"/>
      <c r="G395" s="468"/>
      <c r="H395" s="468"/>
      <c r="I395" s="468"/>
      <c r="J395" s="468"/>
      <c r="K395" s="468"/>
      <c r="L395" s="468"/>
      <c r="M395" s="468"/>
      <c r="N395" s="468"/>
    </row>
    <row r="396" spans="1:17" ht="9.75" customHeight="1" x14ac:dyDescent="0.25">
      <c r="A396" s="3"/>
      <c r="B396" s="3"/>
      <c r="C396" s="3"/>
      <c r="D396" s="3"/>
      <c r="E396" s="3"/>
      <c r="F396" s="3"/>
      <c r="G396" s="3"/>
      <c r="H396" s="3"/>
      <c r="I396" s="3"/>
      <c r="J396" s="3"/>
      <c r="K396" s="3"/>
      <c r="L396" s="3"/>
      <c r="M396" s="3"/>
      <c r="N396" s="3"/>
    </row>
    <row r="397" spans="1:17" ht="54.75" customHeight="1" x14ac:dyDescent="0.25">
      <c r="A397" s="566" t="s">
        <v>1448</v>
      </c>
      <c r="B397" s="567"/>
      <c r="C397" s="567"/>
      <c r="D397" s="567"/>
      <c r="E397" s="567"/>
      <c r="F397" s="567"/>
      <c r="G397" s="567"/>
      <c r="H397" s="567"/>
      <c r="I397" s="567"/>
      <c r="J397" s="567"/>
      <c r="K397" s="567"/>
      <c r="L397" s="567"/>
      <c r="M397" s="567"/>
      <c r="N397" s="567"/>
    </row>
    <row r="398" spans="1:17" ht="90" customHeight="1" x14ac:dyDescent="0.25">
      <c r="A398" s="418" t="s">
        <v>1452</v>
      </c>
      <c r="B398" s="530"/>
      <c r="C398" s="530"/>
      <c r="D398" s="530"/>
      <c r="E398" s="530"/>
      <c r="F398" s="530"/>
      <c r="G398" s="530"/>
      <c r="H398" s="530"/>
      <c r="I398" s="530"/>
      <c r="J398" s="530"/>
      <c r="K398" s="530"/>
      <c r="L398" s="530"/>
      <c r="M398" s="530"/>
      <c r="N398" s="530"/>
    </row>
    <row r="399" spans="1:17" ht="12" customHeight="1" thickBot="1" x14ac:dyDescent="0.3">
      <c r="A399" s="19"/>
      <c r="B399" s="19"/>
      <c r="C399" s="19"/>
      <c r="D399" s="19"/>
      <c r="E399" s="19"/>
      <c r="F399" s="19"/>
      <c r="G399" s="19"/>
      <c r="H399" s="19"/>
      <c r="I399" s="19"/>
      <c r="J399" s="19"/>
      <c r="K399" s="19"/>
      <c r="L399" s="19"/>
      <c r="M399" s="19"/>
      <c r="N399" s="19"/>
    </row>
    <row r="400" spans="1:17" ht="37.5" customHeight="1" thickBot="1" x14ac:dyDescent="0.3">
      <c r="A400" s="3"/>
      <c r="B400" s="573" t="s">
        <v>351</v>
      </c>
      <c r="C400" s="574"/>
      <c r="D400" s="574"/>
      <c r="E400" s="575"/>
      <c r="F400" s="776" t="s">
        <v>140</v>
      </c>
      <c r="G400" s="777"/>
      <c r="H400" s="777"/>
      <c r="I400" s="778"/>
      <c r="J400" s="779" t="s">
        <v>54</v>
      </c>
      <c r="K400" s="780"/>
      <c r="L400" s="780"/>
      <c r="M400" s="781"/>
    </row>
    <row r="401" spans="1:13" ht="13.5" customHeight="1" x14ac:dyDescent="0.25">
      <c r="A401" s="3"/>
      <c r="B401" s="582" t="s">
        <v>119</v>
      </c>
      <c r="C401" s="583"/>
      <c r="D401" s="583"/>
      <c r="E401" s="584"/>
      <c r="F401" s="585"/>
      <c r="G401" s="586"/>
      <c r="H401" s="586"/>
      <c r="I401" s="587"/>
      <c r="J401" s="568"/>
      <c r="K401" s="569"/>
      <c r="L401" s="569"/>
      <c r="M401" s="570"/>
    </row>
    <row r="402" spans="1:13" ht="15.75" customHeight="1" x14ac:dyDescent="0.25">
      <c r="A402" s="3"/>
      <c r="B402" s="423" t="s">
        <v>120</v>
      </c>
      <c r="C402" s="424"/>
      <c r="D402" s="424"/>
      <c r="E402" s="425"/>
      <c r="F402" s="426"/>
      <c r="G402" s="427"/>
      <c r="H402" s="427"/>
      <c r="I402" s="428"/>
      <c r="J402" s="429"/>
      <c r="K402" s="430"/>
      <c r="L402" s="430"/>
      <c r="M402" s="431"/>
    </row>
    <row r="403" spans="1:13" ht="15.75" customHeight="1" x14ac:dyDescent="0.25">
      <c r="A403" s="3"/>
      <c r="B403" s="423" t="s">
        <v>1275</v>
      </c>
      <c r="C403" s="424"/>
      <c r="D403" s="424"/>
      <c r="E403" s="425"/>
      <c r="F403" s="579"/>
      <c r="G403" s="580"/>
      <c r="H403" s="580"/>
      <c r="I403" s="581"/>
      <c r="J403" s="798"/>
      <c r="K403" s="799"/>
      <c r="L403" s="799"/>
      <c r="M403" s="800"/>
    </row>
    <row r="404" spans="1:13" ht="15.75" customHeight="1" x14ac:dyDescent="0.25">
      <c r="A404" s="3"/>
      <c r="B404" s="423" t="s">
        <v>362</v>
      </c>
      <c r="C404" s="424"/>
      <c r="D404" s="424"/>
      <c r="E404" s="425"/>
      <c r="F404" s="426"/>
      <c r="G404" s="427"/>
      <c r="H404" s="427"/>
      <c r="I404" s="428"/>
      <c r="J404" s="429"/>
      <c r="K404" s="430"/>
      <c r="L404" s="430"/>
      <c r="M404" s="431"/>
    </row>
    <row r="405" spans="1:13" ht="15.75" customHeight="1" x14ac:dyDescent="0.25">
      <c r="A405" s="3"/>
      <c r="B405" s="423" t="s">
        <v>363</v>
      </c>
      <c r="C405" s="424"/>
      <c r="D405" s="424"/>
      <c r="E405" s="425"/>
      <c r="F405" s="426"/>
      <c r="G405" s="427"/>
      <c r="H405" s="427"/>
      <c r="I405" s="428"/>
      <c r="J405" s="429"/>
      <c r="K405" s="430"/>
      <c r="L405" s="430"/>
      <c r="M405" s="431"/>
    </row>
    <row r="406" spans="1:13" ht="15.75" customHeight="1" x14ac:dyDescent="0.25">
      <c r="A406" s="3"/>
      <c r="B406" s="423" t="s">
        <v>57</v>
      </c>
      <c r="C406" s="424"/>
      <c r="D406" s="424"/>
      <c r="E406" s="425"/>
      <c r="F406" s="426"/>
      <c r="G406" s="427"/>
      <c r="H406" s="427"/>
      <c r="I406" s="428"/>
      <c r="J406" s="429"/>
      <c r="K406" s="430"/>
      <c r="L406" s="430"/>
      <c r="M406" s="431"/>
    </row>
    <row r="407" spans="1:13" ht="15.75" customHeight="1" x14ac:dyDescent="0.25">
      <c r="A407" s="3"/>
      <c r="B407" s="423" t="s">
        <v>1146</v>
      </c>
      <c r="C407" s="424"/>
      <c r="D407" s="424"/>
      <c r="E407" s="425"/>
      <c r="F407" s="426"/>
      <c r="G407" s="427"/>
      <c r="H407" s="427"/>
      <c r="I407" s="428"/>
      <c r="J407" s="429"/>
      <c r="K407" s="430"/>
      <c r="L407" s="430"/>
      <c r="M407" s="431"/>
    </row>
    <row r="408" spans="1:13" ht="15.75" customHeight="1" x14ac:dyDescent="0.25">
      <c r="A408" s="3"/>
      <c r="B408" s="423" t="s">
        <v>1147</v>
      </c>
      <c r="C408" s="424"/>
      <c r="D408" s="424"/>
      <c r="E408" s="425"/>
      <c r="F408" s="426"/>
      <c r="G408" s="427"/>
      <c r="H408" s="427"/>
      <c r="I408" s="428"/>
      <c r="J408" s="429"/>
      <c r="K408" s="430"/>
      <c r="L408" s="430"/>
      <c r="M408" s="431"/>
    </row>
    <row r="409" spans="1:13" ht="15.75" customHeight="1" x14ac:dyDescent="0.25">
      <c r="A409" s="3"/>
      <c r="B409" s="423" t="s">
        <v>1148</v>
      </c>
      <c r="C409" s="424"/>
      <c r="D409" s="424"/>
      <c r="E409" s="425"/>
      <c r="F409" s="426"/>
      <c r="G409" s="427"/>
      <c r="H409" s="427"/>
      <c r="I409" s="428"/>
      <c r="J409" s="429"/>
      <c r="K409" s="430"/>
      <c r="L409" s="430"/>
      <c r="M409" s="431"/>
    </row>
    <row r="410" spans="1:13" ht="15.75" customHeight="1" x14ac:dyDescent="0.25">
      <c r="A410" s="3"/>
      <c r="B410" s="423" t="s">
        <v>1149</v>
      </c>
      <c r="C410" s="424"/>
      <c r="D410" s="424"/>
      <c r="E410" s="425"/>
      <c r="F410" s="426"/>
      <c r="G410" s="427"/>
      <c r="H410" s="427"/>
      <c r="I410" s="428"/>
      <c r="J410" s="429"/>
      <c r="K410" s="430"/>
      <c r="L410" s="430"/>
      <c r="M410" s="431"/>
    </row>
    <row r="411" spans="1:13" ht="15.75" customHeight="1" x14ac:dyDescent="0.25">
      <c r="A411" s="3"/>
      <c r="B411" s="423" t="s">
        <v>1150</v>
      </c>
      <c r="C411" s="424"/>
      <c r="D411" s="424"/>
      <c r="E411" s="425"/>
      <c r="F411" s="426"/>
      <c r="G411" s="427"/>
      <c r="H411" s="427"/>
      <c r="I411" s="428"/>
      <c r="J411" s="429"/>
      <c r="K411" s="430"/>
      <c r="L411" s="430"/>
      <c r="M411" s="431"/>
    </row>
    <row r="412" spans="1:13" ht="15.75" customHeight="1" x14ac:dyDescent="0.25">
      <c r="A412" s="3"/>
      <c r="B412" s="423" t="s">
        <v>1151</v>
      </c>
      <c r="C412" s="424"/>
      <c r="D412" s="424"/>
      <c r="E412" s="425"/>
      <c r="F412" s="426"/>
      <c r="G412" s="427"/>
      <c r="H412" s="427"/>
      <c r="I412" s="428"/>
      <c r="J412" s="429"/>
      <c r="K412" s="430"/>
      <c r="L412" s="430"/>
      <c r="M412" s="431"/>
    </row>
    <row r="413" spans="1:13" ht="15.75" customHeight="1" x14ac:dyDescent="0.25">
      <c r="A413" s="3"/>
      <c r="B413" s="423" t="s">
        <v>14</v>
      </c>
      <c r="C413" s="424"/>
      <c r="D413" s="424"/>
      <c r="E413" s="425"/>
      <c r="F413" s="426"/>
      <c r="G413" s="427"/>
      <c r="H413" s="427"/>
      <c r="I413" s="428"/>
      <c r="J413" s="429"/>
      <c r="K413" s="430"/>
      <c r="L413" s="430"/>
      <c r="M413" s="431"/>
    </row>
    <row r="414" spans="1:13" ht="15.75" customHeight="1" x14ac:dyDescent="0.25">
      <c r="A414" s="3"/>
      <c r="B414" s="423" t="s">
        <v>1152</v>
      </c>
      <c r="C414" s="424"/>
      <c r="D414" s="424"/>
      <c r="E414" s="425"/>
      <c r="F414" s="426"/>
      <c r="G414" s="427"/>
      <c r="H414" s="427"/>
      <c r="I414" s="428"/>
      <c r="J414" s="429"/>
      <c r="K414" s="430"/>
      <c r="L414" s="430"/>
      <c r="M414" s="431"/>
    </row>
    <row r="415" spans="1:13" ht="15.75" customHeight="1" x14ac:dyDescent="0.25">
      <c r="A415" s="3"/>
      <c r="B415" s="423" t="s">
        <v>1153</v>
      </c>
      <c r="C415" s="424"/>
      <c r="D415" s="424"/>
      <c r="E415" s="425"/>
      <c r="F415" s="426"/>
      <c r="G415" s="427"/>
      <c r="H415" s="427"/>
      <c r="I415" s="428"/>
      <c r="J415" s="429"/>
      <c r="K415" s="430"/>
      <c r="L415" s="430"/>
      <c r="M415" s="431"/>
    </row>
    <row r="416" spans="1:13" ht="15.75" customHeight="1" x14ac:dyDescent="0.25">
      <c r="A416" s="3"/>
      <c r="B416" s="423" t="s">
        <v>135</v>
      </c>
      <c r="C416" s="424"/>
      <c r="D416" s="424"/>
      <c r="E416" s="425"/>
      <c r="F416" s="426"/>
      <c r="G416" s="427"/>
      <c r="H416" s="427"/>
      <c r="I416" s="428"/>
      <c r="J416" s="429"/>
      <c r="K416" s="430"/>
      <c r="L416" s="430"/>
      <c r="M416" s="431"/>
    </row>
    <row r="417" spans="1:256" ht="15.75" customHeight="1" x14ac:dyDescent="0.25">
      <c r="A417" s="3"/>
      <c r="B417" s="423" t="s">
        <v>136</v>
      </c>
      <c r="C417" s="424"/>
      <c r="D417" s="424"/>
      <c r="E417" s="425"/>
      <c r="F417" s="426"/>
      <c r="G417" s="427"/>
      <c r="H417" s="427"/>
      <c r="I417" s="428"/>
      <c r="J417" s="429"/>
      <c r="K417" s="430"/>
      <c r="L417" s="430"/>
      <c r="M417" s="431"/>
    </row>
    <row r="418" spans="1:256" ht="15.75" customHeight="1" x14ac:dyDescent="0.25">
      <c r="A418" s="3"/>
      <c r="B418" s="469" t="s">
        <v>137</v>
      </c>
      <c r="C418" s="470"/>
      <c r="D418" s="470"/>
      <c r="E418" s="471"/>
      <c r="F418" s="551"/>
      <c r="G418" s="552"/>
      <c r="H418" s="552"/>
      <c r="I418" s="553"/>
      <c r="J418" s="766"/>
      <c r="K418" s="767"/>
      <c r="L418" s="767"/>
      <c r="M418" s="768"/>
    </row>
    <row r="419" spans="1:256" ht="15.75" customHeight="1" x14ac:dyDescent="0.25">
      <c r="A419" s="3"/>
      <c r="B419" s="423" t="s">
        <v>138</v>
      </c>
      <c r="C419" s="424"/>
      <c r="D419" s="424"/>
      <c r="E419" s="425"/>
      <c r="F419" s="426"/>
      <c r="G419" s="427"/>
      <c r="H419" s="427"/>
      <c r="I419" s="428"/>
      <c r="J419" s="429"/>
      <c r="K419" s="430"/>
      <c r="L419" s="430"/>
      <c r="M419" s="431"/>
    </row>
    <row r="420" spans="1:256" ht="15.75" customHeight="1" x14ac:dyDescent="0.25">
      <c r="A420" s="3"/>
      <c r="B420" s="423" t="s">
        <v>139</v>
      </c>
      <c r="C420" s="424"/>
      <c r="D420" s="424"/>
      <c r="E420" s="425"/>
      <c r="F420" s="426"/>
      <c r="G420" s="427"/>
      <c r="H420" s="427"/>
      <c r="I420" s="428"/>
      <c r="J420" s="429"/>
      <c r="K420" s="430"/>
      <c r="L420" s="430"/>
      <c r="M420" s="431"/>
    </row>
    <row r="421" spans="1:256" ht="31.5" customHeight="1" x14ac:dyDescent="0.25">
      <c r="A421" s="3"/>
      <c r="B421" s="423" t="s">
        <v>13</v>
      </c>
      <c r="C421" s="424"/>
      <c r="D421" s="424"/>
      <c r="E421" s="425"/>
      <c r="F421" s="426"/>
      <c r="G421" s="427"/>
      <c r="H421" s="427"/>
      <c r="I421" s="428"/>
      <c r="J421" s="429"/>
      <c r="K421" s="430"/>
      <c r="L421" s="430"/>
      <c r="M421" s="431"/>
    </row>
    <row r="422" spans="1:256" ht="18" customHeight="1" thickBot="1" x14ac:dyDescent="0.3">
      <c r="A422" s="3"/>
      <c r="B422" s="557" t="s">
        <v>141</v>
      </c>
      <c r="C422" s="558"/>
      <c r="D422" s="558"/>
      <c r="E422" s="559"/>
      <c r="F422" s="554"/>
      <c r="G422" s="555"/>
      <c r="H422" s="555"/>
      <c r="I422" s="556"/>
      <c r="J422" s="548"/>
      <c r="K422" s="549"/>
      <c r="L422" s="549"/>
      <c r="M422" s="550"/>
    </row>
    <row r="423" spans="1:256" ht="15.75" customHeight="1" thickBot="1" x14ac:dyDescent="0.3">
      <c r="A423" s="3"/>
      <c r="B423" s="542" t="s">
        <v>55</v>
      </c>
      <c r="C423" s="543"/>
      <c r="D423" s="543"/>
      <c r="E423" s="544"/>
      <c r="F423" s="537">
        <f>SUM(F401:I422)</f>
        <v>0</v>
      </c>
      <c r="G423" s="538"/>
      <c r="H423" s="538"/>
      <c r="I423" s="539"/>
      <c r="J423" s="545">
        <f>SUM(J401:M422)</f>
        <v>0</v>
      </c>
      <c r="K423" s="546"/>
      <c r="L423" s="546"/>
      <c r="M423" s="547"/>
      <c r="N423" s="33"/>
    </row>
    <row r="424" spans="1:256" ht="15.75" customHeight="1" x14ac:dyDescent="0.25">
      <c r="A424" s="34"/>
      <c r="B424" s="34"/>
      <c r="C424" s="34"/>
      <c r="D424" s="34"/>
      <c r="E424" s="34"/>
      <c r="F424" s="34"/>
      <c r="G424" s="34"/>
      <c r="H424" s="34"/>
      <c r="I424" s="34"/>
      <c r="J424" s="34"/>
      <c r="K424" s="34"/>
      <c r="L424" s="34"/>
      <c r="M424" s="34"/>
      <c r="N424" s="34"/>
    </row>
    <row r="426" spans="1:256" ht="17.25" customHeight="1" x14ac:dyDescent="0.25">
      <c r="A426" s="602" t="s">
        <v>1403</v>
      </c>
      <c r="B426" s="602"/>
      <c r="C426" s="602"/>
      <c r="D426" s="602"/>
      <c r="E426" s="602"/>
      <c r="F426" s="602"/>
      <c r="G426" s="602"/>
      <c r="H426" s="602"/>
      <c r="I426" s="602"/>
      <c r="J426" s="602"/>
      <c r="K426" s="602"/>
      <c r="L426" s="602"/>
      <c r="M426" s="602"/>
      <c r="N426" s="602"/>
    </row>
    <row r="427" spans="1:256" s="198" customFormat="1" ht="15" customHeight="1" x14ac:dyDescent="0.3">
      <c r="A427" s="199"/>
      <c r="B427" s="199"/>
      <c r="C427" s="199"/>
      <c r="D427" s="199"/>
      <c r="E427" s="199"/>
      <c r="F427" s="199"/>
      <c r="G427" s="199"/>
      <c r="H427" s="199"/>
      <c r="I427" s="199"/>
      <c r="J427" s="199"/>
      <c r="K427" s="199"/>
      <c r="L427" s="199"/>
      <c r="M427" s="199"/>
      <c r="N427" s="199"/>
      <c r="O427" s="204"/>
      <c r="P427" s="197"/>
      <c r="Q427" s="197"/>
    </row>
    <row r="428" spans="1:256" ht="17.25" customHeight="1" x14ac:dyDescent="0.3">
      <c r="A428" s="209" t="s">
        <v>1467</v>
      </c>
      <c r="B428" s="199"/>
      <c r="C428" s="199"/>
      <c r="D428" s="199"/>
      <c r="E428" s="199"/>
      <c r="F428" s="199"/>
      <c r="G428" s="199"/>
      <c r="H428" s="199"/>
      <c r="I428" s="199"/>
      <c r="J428" s="199"/>
      <c r="K428" s="199"/>
      <c r="L428" s="199"/>
      <c r="M428" s="199"/>
      <c r="N428" s="199"/>
    </row>
    <row r="429" spans="1:256" customFormat="1" ht="14.85" customHeight="1" thickBot="1" x14ac:dyDescent="0.35">
      <c r="A429" s="106" t="s">
        <v>1347</v>
      </c>
      <c r="B429" s="199"/>
      <c r="C429" s="199"/>
      <c r="D429" s="199"/>
      <c r="E429" s="199"/>
      <c r="F429" s="199"/>
      <c r="G429" s="199"/>
      <c r="H429" s="199"/>
      <c r="I429" s="199"/>
      <c r="J429" s="199"/>
      <c r="K429" s="199"/>
      <c r="L429" s="199"/>
      <c r="M429" s="199"/>
      <c r="N429" s="199"/>
      <c r="O429" s="77"/>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c r="IQ429" s="3"/>
      <c r="IR429" s="3"/>
      <c r="IS429" s="3"/>
      <c r="IT429" s="3"/>
      <c r="IU429" s="3"/>
    </row>
    <row r="430" spans="1:256" customFormat="1" ht="14.85" customHeight="1" thickBot="1" x14ac:dyDescent="0.3">
      <c r="A430" s="540"/>
      <c r="B430" s="540"/>
      <c r="C430" s="541"/>
      <c r="D430" s="432" t="s">
        <v>913</v>
      </c>
      <c r="E430" s="433"/>
      <c r="F430" s="434"/>
      <c r="G430" s="432" t="s">
        <v>916</v>
      </c>
      <c r="H430" s="434"/>
      <c r="I430" s="432" t="s">
        <v>915</v>
      </c>
      <c r="J430" s="434"/>
      <c r="K430" s="432" t="s">
        <v>5</v>
      </c>
      <c r="L430" s="433"/>
      <c r="M430" s="434"/>
      <c r="N430" s="124"/>
      <c r="O430" s="77"/>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c r="IQ430" s="3"/>
      <c r="IR430" s="3"/>
      <c r="IS430" s="3"/>
      <c r="IT430" s="3"/>
      <c r="IU430" s="3"/>
      <c r="IV430" s="3"/>
    </row>
    <row r="431" spans="1:256" ht="14.85" customHeight="1" thickBot="1" x14ac:dyDescent="0.3">
      <c r="A431" s="707" t="s">
        <v>1345</v>
      </c>
      <c r="B431" s="708"/>
      <c r="C431" s="708"/>
      <c r="D431" s="708"/>
      <c r="E431" s="708"/>
      <c r="F431" s="708"/>
      <c r="G431" s="708"/>
      <c r="H431" s="708"/>
      <c r="I431" s="708"/>
      <c r="J431" s="708"/>
      <c r="K431" s="708"/>
      <c r="L431" s="708"/>
      <c r="M431" s="709"/>
      <c r="N431" s="108"/>
    </row>
    <row r="432" spans="1:256" customFormat="1" ht="14.85" customHeight="1" x14ac:dyDescent="0.25">
      <c r="A432" s="125" t="s">
        <v>1180</v>
      </c>
      <c r="B432" s="126"/>
      <c r="C432" s="126"/>
      <c r="D432" s="415"/>
      <c r="E432" s="416"/>
      <c r="F432" s="417"/>
      <c r="G432" s="415"/>
      <c r="H432" s="417"/>
      <c r="I432" s="415"/>
      <c r="J432" s="417"/>
      <c r="K432" s="415"/>
      <c r="L432" s="416"/>
      <c r="M432" s="417"/>
      <c r="N432" s="108"/>
      <c r="O432" s="77"/>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c r="IR432" s="3"/>
      <c r="IS432" s="3"/>
      <c r="IT432" s="3"/>
      <c r="IU432" s="3"/>
      <c r="IV432" s="3"/>
    </row>
    <row r="433" spans="1:256" customFormat="1" ht="14.85" customHeight="1" x14ac:dyDescent="0.25">
      <c r="A433" s="127" t="s">
        <v>3</v>
      </c>
      <c r="B433" s="128"/>
      <c r="C433" s="128"/>
      <c r="D433" s="524"/>
      <c r="E433" s="536"/>
      <c r="F433" s="525"/>
      <c r="G433" s="524"/>
      <c r="H433" s="525"/>
      <c r="I433" s="524"/>
      <c r="J433" s="525"/>
      <c r="K433" s="524"/>
      <c r="L433" s="536"/>
      <c r="M433" s="525"/>
      <c r="N433" s="108"/>
      <c r="O433" s="77"/>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c r="IQ433" s="3"/>
      <c r="IR433" s="3"/>
      <c r="IS433" s="3"/>
      <c r="IT433" s="3"/>
      <c r="IU433" s="3"/>
      <c r="IV433" s="3"/>
    </row>
    <row r="434" spans="1:256" customFormat="1" ht="14.85" customHeight="1" x14ac:dyDescent="0.25">
      <c r="A434" s="127" t="s">
        <v>4</v>
      </c>
      <c r="B434" s="128"/>
      <c r="C434" s="128"/>
      <c r="D434" s="524"/>
      <c r="E434" s="536"/>
      <c r="F434" s="525"/>
      <c r="G434" s="524"/>
      <c r="H434" s="525"/>
      <c r="I434" s="524"/>
      <c r="J434" s="525"/>
      <c r="K434" s="524"/>
      <c r="L434" s="536"/>
      <c r="M434" s="525"/>
      <c r="N434" s="108"/>
      <c r="O434" s="77"/>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c r="IQ434" s="3"/>
      <c r="IR434" s="3"/>
      <c r="IS434" s="3"/>
      <c r="IT434" s="3"/>
      <c r="IU434" s="3"/>
      <c r="IV434" s="3"/>
    </row>
    <row r="435" spans="1:256" customFormat="1" ht="14.85" customHeight="1" thickBot="1" x14ac:dyDescent="0.3">
      <c r="A435" s="420" t="s">
        <v>1282</v>
      </c>
      <c r="B435" s="421"/>
      <c r="C435" s="422"/>
      <c r="D435" s="251"/>
      <c r="E435" s="383"/>
      <c r="F435" s="252"/>
      <c r="G435" s="251"/>
      <c r="H435" s="252"/>
      <c r="I435" s="251"/>
      <c r="J435" s="252"/>
      <c r="K435" s="251"/>
      <c r="L435" s="383"/>
      <c r="M435" s="252"/>
      <c r="N435" s="108"/>
      <c r="O435" s="77"/>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c r="IF435" s="3"/>
      <c r="IG435" s="3"/>
      <c r="IH435" s="3"/>
      <c r="II435" s="3"/>
      <c r="IJ435" s="3"/>
      <c r="IK435" s="3"/>
      <c r="IL435" s="3"/>
      <c r="IM435" s="3"/>
      <c r="IN435" s="3"/>
      <c r="IO435" s="3"/>
      <c r="IP435" s="3"/>
      <c r="IQ435" s="3"/>
      <c r="IR435" s="3"/>
      <c r="IS435" s="3"/>
      <c r="IT435" s="3"/>
      <c r="IU435" s="3"/>
      <c r="IV435" s="3"/>
    </row>
    <row r="436" spans="1:256" customFormat="1" ht="14.85" customHeight="1" x14ac:dyDescent="0.25">
      <c r="A436" s="106"/>
      <c r="B436" s="106"/>
      <c r="C436" s="106"/>
      <c r="D436" s="208"/>
      <c r="E436" s="208"/>
      <c r="F436" s="208"/>
      <c r="G436" s="208"/>
      <c r="H436" s="208"/>
      <c r="I436" s="208"/>
      <c r="J436" s="208"/>
      <c r="K436" s="208"/>
      <c r="L436" s="208"/>
      <c r="M436" s="208"/>
      <c r="N436" s="108"/>
      <c r="O436" s="77"/>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c r="IQ436" s="3"/>
      <c r="IR436" s="3"/>
      <c r="IS436" s="3"/>
      <c r="IT436" s="3"/>
      <c r="IU436" s="3"/>
      <c r="IV436" s="3"/>
    </row>
    <row r="437" spans="1:256" customFormat="1" ht="14.85" customHeight="1" x14ac:dyDescent="0.25">
      <c r="A437" s="209" t="s">
        <v>1408</v>
      </c>
      <c r="B437" s="106"/>
      <c r="C437" s="106"/>
      <c r="D437" s="208"/>
      <c r="E437" s="208"/>
      <c r="F437" s="208"/>
      <c r="G437" s="208"/>
      <c r="H437" s="208"/>
      <c r="I437" s="208"/>
      <c r="J437" s="208"/>
      <c r="K437" s="208"/>
      <c r="L437" s="208"/>
      <c r="M437" s="208"/>
      <c r="N437" s="108"/>
      <c r="O437" s="77"/>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c r="IF437" s="3"/>
      <c r="IG437" s="3"/>
      <c r="IH437" s="3"/>
      <c r="II437" s="3"/>
      <c r="IJ437" s="3"/>
      <c r="IK437" s="3"/>
      <c r="IL437" s="3"/>
      <c r="IM437" s="3"/>
      <c r="IN437" s="3"/>
      <c r="IO437" s="3"/>
      <c r="IP437" s="3"/>
      <c r="IQ437" s="3"/>
      <c r="IR437" s="3"/>
      <c r="IS437" s="3"/>
      <c r="IT437" s="3"/>
      <c r="IU437" s="3"/>
      <c r="IV437" s="3"/>
    </row>
    <row r="438" spans="1:256" ht="14.85" customHeight="1" thickBot="1" x14ac:dyDescent="0.3">
      <c r="A438" s="106" t="s">
        <v>1346</v>
      </c>
      <c r="B438" s="106"/>
      <c r="C438" s="106"/>
      <c r="D438" s="208"/>
      <c r="E438" s="208"/>
      <c r="F438" s="208"/>
      <c r="G438" s="208"/>
      <c r="H438" s="208"/>
      <c r="I438" s="208"/>
      <c r="J438" s="208"/>
      <c r="K438" s="208"/>
      <c r="L438" s="208"/>
      <c r="M438" s="208"/>
      <c r="N438" s="108"/>
    </row>
    <row r="439" spans="1:256" ht="14.85" customHeight="1" thickBot="1" x14ac:dyDescent="0.3">
      <c r="A439" s="207"/>
      <c r="B439" s="207"/>
      <c r="C439" s="207"/>
      <c r="D439" s="432" t="s">
        <v>913</v>
      </c>
      <c r="E439" s="433"/>
      <c r="F439" s="434"/>
      <c r="G439" s="432" t="s">
        <v>916</v>
      </c>
      <c r="H439" s="434"/>
      <c r="I439" s="432" t="s">
        <v>915</v>
      </c>
      <c r="J439" s="434"/>
      <c r="K439" s="432" t="s">
        <v>5</v>
      </c>
      <c r="L439" s="433"/>
      <c r="M439" s="434"/>
      <c r="N439" s="108"/>
    </row>
    <row r="440" spans="1:256" customFormat="1" ht="14.85" customHeight="1" thickBot="1" x14ac:dyDescent="0.3">
      <c r="A440" s="726"/>
      <c r="B440" s="727"/>
      <c r="C440" s="727"/>
      <c r="D440" s="727" t="s">
        <v>1344</v>
      </c>
      <c r="E440" s="727"/>
      <c r="F440" s="727"/>
      <c r="G440" s="727"/>
      <c r="H440" s="727"/>
      <c r="I440" s="727"/>
      <c r="J440" s="727"/>
      <c r="K440" s="727"/>
      <c r="L440" s="727"/>
      <c r="M440" s="728"/>
      <c r="N440" s="124"/>
      <c r="O440" s="77"/>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c r="IF440" s="3"/>
      <c r="IG440" s="3"/>
      <c r="IH440" s="3"/>
      <c r="II440" s="3"/>
      <c r="IJ440" s="3"/>
      <c r="IK440" s="3"/>
      <c r="IL440" s="3"/>
      <c r="IM440" s="3"/>
      <c r="IN440" s="3"/>
      <c r="IO440" s="3"/>
      <c r="IP440" s="3"/>
      <c r="IQ440" s="3"/>
      <c r="IR440" s="3"/>
      <c r="IS440" s="3"/>
      <c r="IT440" s="3"/>
      <c r="IU440" s="3"/>
      <c r="IV440" s="3"/>
    </row>
    <row r="441" spans="1:256" ht="14.85" customHeight="1" x14ac:dyDescent="0.25">
      <c r="A441" s="125" t="s">
        <v>1180</v>
      </c>
      <c r="B441" s="126"/>
      <c r="C441" s="126"/>
      <c r="D441" s="415"/>
      <c r="E441" s="416"/>
      <c r="F441" s="417"/>
      <c r="G441" s="415"/>
      <c r="H441" s="417"/>
      <c r="I441" s="415"/>
      <c r="J441" s="417"/>
      <c r="K441" s="415"/>
      <c r="L441" s="416"/>
      <c r="M441" s="417"/>
      <c r="N441" s="108"/>
    </row>
    <row r="442" spans="1:256" ht="16.95" customHeight="1" x14ac:dyDescent="0.25">
      <c r="A442" s="127" t="s">
        <v>3</v>
      </c>
      <c r="B442" s="128"/>
      <c r="C442" s="128"/>
      <c r="D442" s="524"/>
      <c r="E442" s="536"/>
      <c r="F442" s="525"/>
      <c r="G442" s="524"/>
      <c r="H442" s="525"/>
      <c r="I442" s="524"/>
      <c r="J442" s="525"/>
      <c r="K442" s="524"/>
      <c r="L442" s="536"/>
      <c r="M442" s="525"/>
      <c r="N442" s="108"/>
    </row>
    <row r="443" spans="1:256" ht="16.2" customHeight="1" x14ac:dyDescent="0.25">
      <c r="A443" s="127" t="s">
        <v>4</v>
      </c>
      <c r="B443" s="128"/>
      <c r="C443" s="128"/>
      <c r="D443" s="524"/>
      <c r="E443" s="536"/>
      <c r="F443" s="525"/>
      <c r="G443" s="524"/>
      <c r="H443" s="525"/>
      <c r="I443" s="524"/>
      <c r="J443" s="525"/>
      <c r="K443" s="524"/>
      <c r="L443" s="536"/>
      <c r="M443" s="525"/>
      <c r="N443" s="108"/>
    </row>
    <row r="444" spans="1:256" ht="17.399999999999999" customHeight="1" thickBot="1" x14ac:dyDescent="0.3">
      <c r="A444" s="420" t="s">
        <v>1282</v>
      </c>
      <c r="B444" s="421"/>
      <c r="C444" s="422"/>
      <c r="D444" s="251"/>
      <c r="E444" s="383"/>
      <c r="F444" s="252"/>
      <c r="G444" s="251"/>
      <c r="H444" s="252"/>
      <c r="I444" s="251"/>
      <c r="J444" s="252"/>
      <c r="K444" s="251"/>
      <c r="L444" s="383"/>
      <c r="M444" s="252"/>
      <c r="N444" s="108"/>
    </row>
    <row r="445" spans="1:256" ht="15.75" customHeight="1" x14ac:dyDescent="0.25">
      <c r="A445" s="106"/>
      <c r="B445" s="106"/>
      <c r="C445" s="106"/>
      <c r="D445" s="107"/>
      <c r="E445" s="107"/>
      <c r="F445" s="107"/>
      <c r="G445" s="107"/>
      <c r="H445" s="107"/>
      <c r="I445" s="107"/>
      <c r="J445" s="107"/>
      <c r="K445" s="107"/>
      <c r="L445" s="107"/>
      <c r="M445" s="107"/>
      <c r="N445" s="108"/>
    </row>
    <row r="446" spans="1:256" ht="30" customHeight="1" x14ac:dyDescent="0.25">
      <c r="A446" s="637" t="s">
        <v>1404</v>
      </c>
      <c r="B446" s="637"/>
      <c r="C446" s="637"/>
      <c r="D446" s="637"/>
      <c r="E446" s="637"/>
      <c r="F446" s="637"/>
      <c r="G446" s="637"/>
      <c r="H446" s="637"/>
      <c r="I446" s="637"/>
      <c r="J446" s="637"/>
      <c r="K446" s="637"/>
      <c r="L446" s="637"/>
      <c r="M446" s="637"/>
      <c r="N446" s="637"/>
      <c r="R446"/>
      <c r="S446"/>
    </row>
    <row r="447" spans="1:256" ht="15.75" customHeight="1" thickBot="1" x14ac:dyDescent="0.3">
      <c r="A447" s="86"/>
      <c r="B447" s="86"/>
      <c r="C447" s="86"/>
      <c r="D447" s="86"/>
      <c r="E447" s="86"/>
      <c r="F447" s="86"/>
      <c r="G447" s="86"/>
      <c r="H447" s="86"/>
      <c r="I447" s="86"/>
      <c r="J447" s="86"/>
      <c r="K447" s="86"/>
      <c r="L447" s="86"/>
      <c r="M447" s="86"/>
      <c r="N447" s="61"/>
      <c r="R447"/>
      <c r="S447"/>
    </row>
    <row r="448" spans="1:256" ht="15.75" customHeight="1" thickBot="1" x14ac:dyDescent="0.35">
      <c r="A448" s="632" t="s">
        <v>1281</v>
      </c>
      <c r="B448" s="633"/>
      <c r="C448" s="633"/>
      <c r="D448" s="634"/>
      <c r="E448" s="632" t="s">
        <v>1280</v>
      </c>
      <c r="F448" s="635"/>
      <c r="G448" s="635"/>
      <c r="H448" s="635"/>
      <c r="I448" s="636"/>
      <c r="J448" s="632" t="s">
        <v>1280</v>
      </c>
      <c r="K448" s="633"/>
      <c r="L448" s="633"/>
      <c r="M448" s="633"/>
      <c r="N448" s="634"/>
      <c r="R448"/>
      <c r="S448"/>
    </row>
    <row r="449" spans="1:19" ht="15.75" customHeight="1" x14ac:dyDescent="0.25">
      <c r="A449" s="372" t="s">
        <v>300</v>
      </c>
      <c r="B449" s="373"/>
      <c r="C449" s="373"/>
      <c r="D449" s="374"/>
      <c r="E449" s="366"/>
      <c r="F449" s="705"/>
      <c r="G449" s="705"/>
      <c r="H449" s="705"/>
      <c r="I449" s="706"/>
      <c r="J449" s="710"/>
      <c r="K449" s="711"/>
      <c r="L449" s="711"/>
      <c r="M449" s="711"/>
      <c r="N449" s="712"/>
      <c r="R449"/>
      <c r="S449"/>
    </row>
    <row r="450" spans="1:19" ht="15.75" customHeight="1" x14ac:dyDescent="0.25">
      <c r="A450" s="375"/>
      <c r="B450" s="376"/>
      <c r="C450" s="376"/>
      <c r="D450" s="377"/>
      <c r="E450" s="369"/>
      <c r="F450" s="370"/>
      <c r="G450" s="370"/>
      <c r="H450" s="370"/>
      <c r="I450" s="371"/>
      <c r="J450" s="369"/>
      <c r="K450" s="381"/>
      <c r="L450" s="381"/>
      <c r="M450" s="381"/>
      <c r="N450" s="382"/>
      <c r="R450"/>
      <c r="S450"/>
    </row>
    <row r="451" spans="1:19" ht="15.75" customHeight="1" x14ac:dyDescent="0.25">
      <c r="A451" s="375"/>
      <c r="B451" s="376"/>
      <c r="C451" s="376"/>
      <c r="D451" s="377"/>
      <c r="E451" s="369"/>
      <c r="F451" s="370"/>
      <c r="G451" s="370"/>
      <c r="H451" s="370"/>
      <c r="I451" s="371"/>
      <c r="J451" s="369"/>
      <c r="K451" s="381"/>
      <c r="L451" s="381"/>
      <c r="M451" s="381"/>
      <c r="N451" s="382"/>
      <c r="R451"/>
      <c r="S451"/>
    </row>
    <row r="452" spans="1:19" ht="15.75" customHeight="1" x14ac:dyDescent="0.25">
      <c r="A452" s="375"/>
      <c r="B452" s="376"/>
      <c r="C452" s="376"/>
      <c r="D452" s="377"/>
      <c r="E452" s="369"/>
      <c r="F452" s="370"/>
      <c r="G452" s="370"/>
      <c r="H452" s="370"/>
      <c r="I452" s="371"/>
      <c r="J452" s="369"/>
      <c r="K452" s="381"/>
      <c r="L452" s="381"/>
      <c r="M452" s="381"/>
      <c r="N452" s="382"/>
      <c r="R452"/>
      <c r="S452"/>
    </row>
    <row r="453" spans="1:19" ht="15.75" customHeight="1" x14ac:dyDescent="0.25">
      <c r="A453" s="375"/>
      <c r="B453" s="376"/>
      <c r="C453" s="376"/>
      <c r="D453" s="377"/>
      <c r="E453" s="369"/>
      <c r="F453" s="370"/>
      <c r="G453" s="370"/>
      <c r="H453" s="370"/>
      <c r="I453" s="371"/>
      <c r="J453" s="369"/>
      <c r="K453" s="381"/>
      <c r="L453" s="381"/>
      <c r="M453" s="381"/>
      <c r="N453" s="382"/>
      <c r="O453" s="116"/>
      <c r="P453" s="54"/>
      <c r="Q453" s="54"/>
      <c r="R453" s="54"/>
      <c r="S453" s="54"/>
    </row>
    <row r="454" spans="1:19" ht="15.75" customHeight="1" x14ac:dyDescent="0.25">
      <c r="A454" s="375"/>
      <c r="B454" s="376"/>
      <c r="C454" s="376"/>
      <c r="D454" s="377"/>
      <c r="E454" s="369"/>
      <c r="F454" s="370"/>
      <c r="G454" s="370"/>
      <c r="H454" s="370"/>
      <c r="I454" s="371"/>
      <c r="J454" s="369"/>
      <c r="K454" s="381"/>
      <c r="L454" s="381"/>
      <c r="M454" s="381"/>
      <c r="N454" s="382"/>
      <c r="O454" s="116"/>
      <c r="P454" s="54"/>
      <c r="Q454" s="54"/>
      <c r="R454" s="54"/>
      <c r="S454" s="54"/>
    </row>
    <row r="455" spans="1:19" ht="15.75" customHeight="1" thickBot="1" x14ac:dyDescent="0.3">
      <c r="A455" s="378"/>
      <c r="B455" s="379"/>
      <c r="C455" s="379"/>
      <c r="D455" s="380"/>
      <c r="E455" s="638"/>
      <c r="F455" s="700"/>
      <c r="G455" s="700"/>
      <c r="H455" s="700"/>
      <c r="I455" s="701"/>
      <c r="J455" s="702"/>
      <c r="K455" s="703"/>
      <c r="L455" s="703"/>
      <c r="M455" s="703"/>
      <c r="N455" s="704"/>
      <c r="R455"/>
      <c r="S455"/>
    </row>
    <row r="456" spans="1:19" ht="15.75" customHeight="1" x14ac:dyDescent="0.25">
      <c r="A456" s="372" t="s">
        <v>301</v>
      </c>
      <c r="B456" s="373"/>
      <c r="C456" s="373"/>
      <c r="D456" s="374"/>
      <c r="E456" s="366"/>
      <c r="F456" s="367"/>
      <c r="G456" s="367"/>
      <c r="H456" s="367"/>
      <c r="I456" s="368"/>
      <c r="J456" s="366"/>
      <c r="K456" s="367"/>
      <c r="L456" s="367"/>
      <c r="M456" s="367"/>
      <c r="N456" s="368"/>
      <c r="R456"/>
      <c r="S456"/>
    </row>
    <row r="457" spans="1:19" ht="15.75" customHeight="1" thickBot="1" x14ac:dyDescent="0.3">
      <c r="A457" s="378"/>
      <c r="B457" s="379"/>
      <c r="C457" s="379"/>
      <c r="D457" s="380"/>
      <c r="E457" s="641"/>
      <c r="F457" s="642"/>
      <c r="G457" s="642"/>
      <c r="H457" s="642"/>
      <c r="I457" s="643"/>
      <c r="J457" s="638"/>
      <c r="K457" s="639"/>
      <c r="L457" s="639"/>
      <c r="M457" s="639"/>
      <c r="N457" s="640"/>
      <c r="R457"/>
    </row>
    <row r="458" spans="1:19" ht="15.75" customHeight="1" x14ac:dyDescent="0.25">
      <c r="A458" s="372" t="s">
        <v>357</v>
      </c>
      <c r="B458" s="373"/>
      <c r="C458" s="373"/>
      <c r="D458" s="374"/>
      <c r="E458" s="366"/>
      <c r="F458" s="705"/>
      <c r="G458" s="705"/>
      <c r="H458" s="705"/>
      <c r="I458" s="706"/>
      <c r="J458" s="366"/>
      <c r="K458" s="367"/>
      <c r="L458" s="367"/>
      <c r="M458" s="367"/>
      <c r="N458" s="368"/>
      <c r="R458"/>
    </row>
    <row r="459" spans="1:19" s="206" customFormat="1" ht="15.75" customHeight="1" thickBot="1" x14ac:dyDescent="0.3">
      <c r="A459" s="378"/>
      <c r="B459" s="379"/>
      <c r="C459" s="379"/>
      <c r="D459" s="380"/>
      <c r="E459" s="641"/>
      <c r="F459" s="642"/>
      <c r="G459" s="642"/>
      <c r="H459" s="642"/>
      <c r="I459" s="643"/>
      <c r="J459" s="638"/>
      <c r="K459" s="639"/>
      <c r="L459" s="639"/>
      <c r="M459" s="639"/>
      <c r="N459" s="640"/>
      <c r="O459" s="204"/>
      <c r="P459" s="205"/>
      <c r="Q459" s="205"/>
      <c r="R459" s="205"/>
    </row>
    <row r="460" spans="1:19" s="206" customFormat="1" ht="19.2" customHeight="1" x14ac:dyDescent="0.25">
      <c r="A460" s="85"/>
      <c r="B460" s="85"/>
      <c r="C460" s="85"/>
      <c r="D460" s="85"/>
      <c r="E460" s="109"/>
      <c r="F460" s="108"/>
      <c r="G460" s="108"/>
      <c r="H460" s="108"/>
      <c r="I460" s="108"/>
      <c r="J460" s="110"/>
      <c r="K460" s="110"/>
      <c r="L460" s="110"/>
      <c r="M460" s="110"/>
      <c r="N460" s="110"/>
      <c r="O460" s="236"/>
      <c r="P460" s="205"/>
      <c r="Q460" s="205"/>
      <c r="R460" s="205"/>
    </row>
    <row r="461" spans="1:19" s="206" customFormat="1" ht="34.950000000000003" customHeight="1" x14ac:dyDescent="0.25">
      <c r="A461" s="602" t="s">
        <v>1388</v>
      </c>
      <c r="B461" s="602"/>
      <c r="C461" s="602"/>
      <c r="D461" s="602"/>
      <c r="E461" s="602"/>
      <c r="F461" s="602"/>
      <c r="G461" s="602"/>
      <c r="H461" s="602"/>
      <c r="I461" s="602"/>
      <c r="J461" s="602"/>
      <c r="K461" s="602"/>
      <c r="L461" s="602"/>
      <c r="M461" s="602"/>
      <c r="N461" s="602"/>
      <c r="O461" s="204"/>
      <c r="P461" s="205"/>
      <c r="Q461" s="205"/>
      <c r="R461" s="205"/>
    </row>
    <row r="462" spans="1:19" s="206" customFormat="1" ht="69.599999999999994" customHeight="1" thickBot="1" x14ac:dyDescent="0.3">
      <c r="A462" s="560" t="s">
        <v>1453</v>
      </c>
      <c r="B462" s="561"/>
      <c r="C462" s="561"/>
      <c r="D462" s="561"/>
      <c r="E462" s="561"/>
      <c r="F462" s="561"/>
      <c r="G462" s="561"/>
      <c r="H462" s="561"/>
      <c r="I462" s="561"/>
      <c r="J462" s="561"/>
      <c r="K462" s="561"/>
      <c r="L462" s="561"/>
      <c r="M462" s="561"/>
      <c r="N462" s="561"/>
      <c r="O462" s="204"/>
      <c r="P462" s="205"/>
      <c r="Q462" s="205"/>
      <c r="R462" s="205"/>
    </row>
    <row r="463" spans="1:19" ht="70.2" customHeight="1" thickBot="1" x14ac:dyDescent="0.3">
      <c r="A463" s="693" t="s">
        <v>1459</v>
      </c>
      <c r="B463" s="694"/>
      <c r="C463" s="694"/>
      <c r="D463" s="694"/>
      <c r="E463" s="694"/>
      <c r="F463" s="694"/>
      <c r="G463" s="694"/>
      <c r="H463" s="694"/>
      <c r="I463" s="694"/>
      <c r="J463" s="694"/>
      <c r="K463" s="694"/>
      <c r="L463" s="694"/>
      <c r="M463" s="694"/>
      <c r="N463" s="695"/>
      <c r="R463"/>
    </row>
    <row r="464" spans="1:19" ht="33" customHeight="1" x14ac:dyDescent="0.25">
      <c r="A464" s="560" t="s">
        <v>1454</v>
      </c>
      <c r="B464" s="561"/>
      <c r="C464" s="561"/>
      <c r="D464" s="561"/>
      <c r="E464" s="561"/>
      <c r="F464" s="561"/>
      <c r="G464" s="561"/>
      <c r="H464" s="561"/>
      <c r="I464" s="561"/>
      <c r="J464" s="561"/>
      <c r="K464" s="561"/>
      <c r="L464" s="561"/>
      <c r="M464" s="561"/>
      <c r="N464" s="561"/>
      <c r="R464"/>
    </row>
    <row r="465" spans="1:251" s="58" customFormat="1" ht="51" customHeight="1" x14ac:dyDescent="0.25">
      <c r="A465" s="560" t="s">
        <v>1455</v>
      </c>
      <c r="B465" s="561"/>
      <c r="C465" s="561"/>
      <c r="D465" s="561"/>
      <c r="E465" s="561"/>
      <c r="F465" s="561"/>
      <c r="G465" s="561"/>
      <c r="H465" s="561"/>
      <c r="I465" s="561"/>
      <c r="J465" s="561"/>
      <c r="K465" s="561"/>
      <c r="L465" s="561"/>
      <c r="M465" s="561"/>
      <c r="N465" s="561"/>
      <c r="O465" s="117"/>
    </row>
    <row r="466" spans="1:251" customFormat="1" ht="12" customHeight="1" thickBot="1" x14ac:dyDescent="0.3">
      <c r="A466" s="168"/>
      <c r="B466" s="169"/>
      <c r="C466" s="169"/>
      <c r="D466" s="169"/>
      <c r="E466" s="169"/>
      <c r="F466" s="169"/>
      <c r="G466" s="169"/>
      <c r="H466" s="169"/>
      <c r="I466" s="169"/>
      <c r="J466" s="169"/>
      <c r="K466" s="169"/>
      <c r="L466" s="169"/>
      <c r="M466" s="169"/>
      <c r="N466" s="169"/>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c r="IE466" s="3"/>
      <c r="IF466" s="3"/>
      <c r="IG466" s="3"/>
      <c r="IH466" s="3"/>
      <c r="II466" s="3"/>
      <c r="IJ466" s="3"/>
      <c r="IK466" s="3"/>
      <c r="IL466" s="3"/>
      <c r="IM466" s="3"/>
      <c r="IN466" s="3"/>
      <c r="IO466" s="3"/>
      <c r="IP466" s="3"/>
      <c r="IQ466" s="3"/>
    </row>
    <row r="467" spans="1:251" customFormat="1" ht="18" customHeight="1" thickBot="1" x14ac:dyDescent="0.35">
      <c r="A467" s="1"/>
      <c r="B467" s="1"/>
      <c r="C467" s="713" t="s">
        <v>1389</v>
      </c>
      <c r="D467" s="714"/>
      <c r="E467" s="714"/>
      <c r="F467" s="714"/>
      <c r="G467" s="714"/>
      <c r="H467" s="714"/>
      <c r="I467" s="714"/>
      <c r="J467" s="714"/>
      <c r="K467" s="715"/>
      <c r="L467" s="145"/>
      <c r="M467" s="145"/>
      <c r="N467" s="145"/>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c r="IF467" s="3"/>
      <c r="IG467" s="3"/>
      <c r="IH467" s="3"/>
      <c r="II467" s="3"/>
      <c r="IJ467" s="3"/>
      <c r="IK467" s="3"/>
      <c r="IL467" s="3"/>
      <c r="IM467" s="3"/>
      <c r="IN467" s="3"/>
      <c r="IO467" s="3"/>
      <c r="IP467" s="3"/>
      <c r="IQ467" s="3"/>
    </row>
    <row r="468" spans="1:251" s="57" customFormat="1" ht="25.95" customHeight="1" thickBot="1" x14ac:dyDescent="0.3">
      <c r="A468" s="1"/>
      <c r="B468" s="1"/>
      <c r="C468" s="716" t="s">
        <v>364</v>
      </c>
      <c r="D468" s="717"/>
      <c r="E468" s="717"/>
      <c r="F468" s="718"/>
      <c r="G468" s="722" t="s">
        <v>1273</v>
      </c>
      <c r="H468" s="722" t="s">
        <v>1175</v>
      </c>
      <c r="I468" s="722" t="s">
        <v>367</v>
      </c>
      <c r="J468" s="733" t="s">
        <v>1270</v>
      </c>
      <c r="K468" s="734"/>
      <c r="L468" s="144"/>
      <c r="M468" s="144"/>
      <c r="N468" s="1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4"/>
      <c r="AL468" s="44"/>
      <c r="AM468" s="44"/>
      <c r="AN468" s="44"/>
      <c r="AO468" s="44"/>
      <c r="AP468" s="44"/>
      <c r="AQ468" s="44"/>
      <c r="AR468" s="44"/>
      <c r="AS468" s="44"/>
      <c r="AT468" s="44"/>
      <c r="AU468" s="44"/>
      <c r="AV468" s="44"/>
      <c r="AW468" s="44"/>
      <c r="AX468" s="44"/>
      <c r="AY468" s="44"/>
      <c r="AZ468" s="44"/>
      <c r="BA468" s="44"/>
      <c r="BB468" s="44"/>
      <c r="BC468" s="44"/>
      <c r="BD468" s="44"/>
      <c r="BE468" s="44"/>
      <c r="BF468" s="44"/>
      <c r="BG468" s="44"/>
      <c r="BH468" s="44"/>
      <c r="BI468" s="44"/>
      <c r="BJ468" s="44"/>
      <c r="BK468" s="44"/>
      <c r="BL468" s="44"/>
      <c r="BM468" s="44"/>
      <c r="BN468" s="44"/>
      <c r="BO468" s="44"/>
      <c r="BP468" s="44"/>
      <c r="BQ468" s="44"/>
      <c r="BR468" s="44"/>
      <c r="BS468" s="44"/>
      <c r="BT468" s="44"/>
      <c r="BU468" s="44"/>
      <c r="BV468" s="44"/>
      <c r="BW468" s="44"/>
      <c r="BX468" s="44"/>
      <c r="BY468" s="44"/>
      <c r="BZ468" s="44"/>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c r="EB468" s="44"/>
      <c r="EC468" s="44"/>
      <c r="ED468" s="44"/>
      <c r="EE468" s="44"/>
      <c r="EF468" s="44"/>
      <c r="EG468" s="44"/>
      <c r="EH468" s="44"/>
      <c r="EI468" s="44"/>
      <c r="EJ468" s="44"/>
      <c r="EK468" s="44"/>
      <c r="EL468" s="44"/>
      <c r="EM468" s="44"/>
      <c r="EN468" s="44"/>
      <c r="EO468" s="44"/>
      <c r="EP468" s="44"/>
      <c r="EQ468" s="44"/>
      <c r="ER468" s="44"/>
      <c r="ES468" s="44"/>
      <c r="ET468" s="44"/>
      <c r="EU468" s="44"/>
      <c r="EV468" s="44"/>
      <c r="EW468" s="44"/>
      <c r="EX468" s="44"/>
      <c r="EY468" s="44"/>
      <c r="EZ468" s="44"/>
      <c r="FA468" s="44"/>
      <c r="FB468" s="44"/>
      <c r="FC468" s="44"/>
      <c r="FD468" s="44"/>
      <c r="FE468" s="44"/>
      <c r="FF468" s="44"/>
      <c r="FG468" s="44"/>
      <c r="FH468" s="44"/>
      <c r="FI468" s="44"/>
      <c r="FJ468" s="44"/>
      <c r="FK468" s="44"/>
      <c r="FL468" s="44"/>
      <c r="FM468" s="44"/>
      <c r="FN468" s="44"/>
      <c r="FO468" s="44"/>
      <c r="FP468" s="44"/>
      <c r="FQ468" s="44"/>
      <c r="FR468" s="44"/>
      <c r="FS468" s="44"/>
      <c r="FT468" s="44"/>
      <c r="FU468" s="44"/>
      <c r="FV468" s="44"/>
      <c r="FW468" s="44"/>
      <c r="FX468" s="44"/>
      <c r="FY468" s="44"/>
      <c r="FZ468" s="44"/>
      <c r="GA468" s="44"/>
      <c r="GB468" s="44"/>
      <c r="GC468" s="44"/>
      <c r="GD468" s="44"/>
      <c r="GE468" s="44"/>
      <c r="GF468" s="44"/>
      <c r="GG468" s="44"/>
      <c r="GH468" s="44"/>
      <c r="GI468" s="44"/>
      <c r="GJ468" s="44"/>
      <c r="GK468" s="44"/>
      <c r="GL468" s="44"/>
      <c r="GM468" s="44"/>
      <c r="GN468" s="44"/>
      <c r="GO468" s="44"/>
      <c r="GP468" s="44"/>
      <c r="GQ468" s="44"/>
      <c r="GR468" s="44"/>
      <c r="GS468" s="44"/>
      <c r="GT468" s="44"/>
      <c r="GU468" s="44"/>
      <c r="GV468" s="44"/>
      <c r="GW468" s="44"/>
      <c r="GX468" s="44"/>
      <c r="GY468" s="44"/>
      <c r="GZ468" s="44"/>
      <c r="HA468" s="44"/>
      <c r="HB468" s="44"/>
      <c r="HC468" s="44"/>
      <c r="HD468" s="44"/>
      <c r="HE468" s="44"/>
      <c r="HF468" s="44"/>
      <c r="HG468" s="44"/>
      <c r="HH468" s="44"/>
      <c r="HI468" s="44"/>
      <c r="HJ468" s="44"/>
      <c r="HK468" s="44"/>
      <c r="HL468" s="44"/>
      <c r="HM468" s="44"/>
      <c r="HN468" s="44"/>
      <c r="HO468" s="44"/>
      <c r="HP468" s="44"/>
      <c r="HQ468" s="44"/>
      <c r="HR468" s="44"/>
      <c r="HS468" s="44"/>
      <c r="HT468" s="44"/>
      <c r="HU468" s="44"/>
      <c r="HV468" s="44"/>
      <c r="HW468" s="44"/>
      <c r="HX468" s="44"/>
      <c r="HY468" s="44"/>
      <c r="HZ468" s="44"/>
      <c r="IA468" s="44"/>
      <c r="IB468" s="44"/>
      <c r="IC468" s="44"/>
      <c r="ID468" s="44"/>
      <c r="IE468" s="44"/>
      <c r="IF468" s="44"/>
      <c r="IG468" s="44"/>
      <c r="IH468" s="44"/>
      <c r="II468" s="44"/>
      <c r="IJ468" s="44"/>
      <c r="IK468" s="44"/>
      <c r="IL468" s="44"/>
      <c r="IM468" s="44"/>
      <c r="IN468" s="44"/>
      <c r="IO468" s="44"/>
      <c r="IP468" s="44"/>
      <c r="IQ468" s="44"/>
    </row>
    <row r="469" spans="1:251" ht="69" customHeight="1" thickBot="1" x14ac:dyDescent="0.3">
      <c r="A469" s="117"/>
      <c r="B469" s="117"/>
      <c r="C469" s="719"/>
      <c r="D469" s="720"/>
      <c r="E469" s="720"/>
      <c r="F469" s="721"/>
      <c r="G469" s="723"/>
      <c r="H469" s="723"/>
      <c r="I469" s="723"/>
      <c r="J469" s="237" t="s">
        <v>1420</v>
      </c>
      <c r="K469" s="238" t="s">
        <v>1421</v>
      </c>
      <c r="L469" s="144"/>
      <c r="M469" s="121"/>
      <c r="N469" s="122"/>
      <c r="O469" s="78"/>
      <c r="P469" s="3"/>
      <c r="Q469" s="3"/>
    </row>
    <row r="470" spans="1:251" ht="16.2" customHeight="1" thickBot="1" x14ac:dyDescent="0.3">
      <c r="C470" s="527" t="s">
        <v>739</v>
      </c>
      <c r="D470" s="528"/>
      <c r="E470" s="528"/>
      <c r="F470" s="529"/>
      <c r="G470" s="726" t="s">
        <v>1390</v>
      </c>
      <c r="H470" s="727"/>
      <c r="I470" s="727"/>
      <c r="J470" s="727"/>
      <c r="K470" s="728"/>
      <c r="L470" s="143"/>
      <c r="M470" s="143"/>
      <c r="N470" s="143"/>
      <c r="O470" s="78"/>
      <c r="P470" s="3"/>
      <c r="Q470" s="3"/>
    </row>
    <row r="471" spans="1:251" ht="27.6" customHeight="1" x14ac:dyDescent="0.25">
      <c r="C471" s="475" t="s">
        <v>1176</v>
      </c>
      <c r="D471" s="476"/>
      <c r="E471" s="476"/>
      <c r="F471" s="477"/>
      <c r="G471" s="132"/>
      <c r="H471" s="132"/>
      <c r="I471" s="132"/>
      <c r="J471" s="133"/>
      <c r="K471" s="134"/>
      <c r="L471" s="129"/>
      <c r="M471" s="129"/>
      <c r="N471" s="130"/>
      <c r="O471" s="78"/>
      <c r="P471" s="3"/>
      <c r="Q471" s="3"/>
    </row>
    <row r="472" spans="1:251" ht="16.350000000000001" customHeight="1" x14ac:dyDescent="0.25">
      <c r="A472" s="146"/>
      <c r="B472" s="146"/>
      <c r="C472" s="472" t="s">
        <v>1177</v>
      </c>
      <c r="D472" s="473"/>
      <c r="E472" s="473"/>
      <c r="F472" s="474"/>
      <c r="G472" s="135"/>
      <c r="H472" s="135"/>
      <c r="I472" s="136"/>
      <c r="J472" s="137"/>
      <c r="K472" s="138"/>
      <c r="L472" s="129"/>
      <c r="M472" s="129"/>
      <c r="N472" s="130"/>
      <c r="O472" s="78"/>
      <c r="P472" s="3"/>
      <c r="Q472" s="3"/>
    </row>
    <row r="473" spans="1:251" ht="16.350000000000001" customHeight="1" x14ac:dyDescent="0.25">
      <c r="C473" s="472" t="s">
        <v>1178</v>
      </c>
      <c r="D473" s="473"/>
      <c r="E473" s="473"/>
      <c r="F473" s="474"/>
      <c r="G473" s="132"/>
      <c r="H473" s="132"/>
      <c r="I473" s="132"/>
      <c r="J473" s="133"/>
      <c r="K473" s="134"/>
      <c r="L473" s="129"/>
      <c r="M473" s="129"/>
      <c r="N473" s="130"/>
      <c r="O473" s="78"/>
      <c r="P473" s="3"/>
      <c r="Q473" s="3"/>
    </row>
    <row r="474" spans="1:251" ht="16.350000000000001" customHeight="1" x14ac:dyDescent="0.25">
      <c r="C474" s="472" t="s">
        <v>1181</v>
      </c>
      <c r="D474" s="473"/>
      <c r="E474" s="473"/>
      <c r="F474" s="474"/>
      <c r="G474" s="135"/>
      <c r="H474" s="135"/>
      <c r="I474" s="136"/>
      <c r="J474" s="137"/>
      <c r="K474" s="138"/>
      <c r="L474" s="129"/>
      <c r="M474" s="129"/>
      <c r="N474" s="130"/>
      <c r="O474" s="78"/>
      <c r="P474" s="3"/>
      <c r="Q474" s="3"/>
    </row>
    <row r="475" spans="1:251" ht="16.350000000000001" customHeight="1" x14ac:dyDescent="0.25">
      <c r="C475" s="472" t="s">
        <v>1182</v>
      </c>
      <c r="D475" s="473"/>
      <c r="E475" s="473"/>
      <c r="F475" s="474"/>
      <c r="G475" s="135"/>
      <c r="H475" s="135"/>
      <c r="I475" s="136"/>
      <c r="J475" s="137"/>
      <c r="K475" s="138"/>
      <c r="L475" s="129"/>
      <c r="M475" s="129"/>
      <c r="N475" s="130"/>
      <c r="O475" s="78"/>
      <c r="P475" s="3"/>
      <c r="Q475" s="3"/>
    </row>
    <row r="476" spans="1:251" customFormat="1" ht="18" customHeight="1" x14ac:dyDescent="0.25">
      <c r="A476" s="1"/>
      <c r="B476" s="1"/>
      <c r="C476" s="472" t="s">
        <v>1183</v>
      </c>
      <c r="D476" s="473"/>
      <c r="E476" s="473"/>
      <c r="F476" s="474"/>
      <c r="G476" s="135"/>
      <c r="H476" s="135"/>
      <c r="I476" s="136"/>
      <c r="J476" s="137"/>
      <c r="K476" s="138"/>
      <c r="L476" s="129"/>
      <c r="M476" s="129"/>
      <c r="N476" s="130"/>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c r="IE476" s="3"/>
      <c r="IF476" s="3"/>
      <c r="IG476" s="3"/>
      <c r="IH476" s="3"/>
      <c r="II476" s="3"/>
      <c r="IJ476" s="3"/>
      <c r="IK476" s="3"/>
      <c r="IL476" s="3"/>
      <c r="IM476" s="3"/>
      <c r="IN476" s="3"/>
      <c r="IO476" s="3"/>
      <c r="IP476" s="3"/>
      <c r="IQ476" s="3"/>
    </row>
    <row r="477" spans="1:251" s="57" customFormat="1" ht="27.6" customHeight="1" x14ac:dyDescent="0.25">
      <c r="A477" s="1"/>
      <c r="B477" s="1"/>
      <c r="C477" s="472" t="s">
        <v>1179</v>
      </c>
      <c r="D477" s="473"/>
      <c r="E477" s="473"/>
      <c r="F477" s="474"/>
      <c r="G477" s="135"/>
      <c r="H477" s="135"/>
      <c r="I477" s="136"/>
      <c r="J477" s="137"/>
      <c r="K477" s="138"/>
      <c r="L477" s="129"/>
      <c r="M477" s="129"/>
      <c r="N477" s="130"/>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4"/>
      <c r="AL477" s="44"/>
      <c r="AM477" s="44"/>
      <c r="AN477" s="44"/>
      <c r="AO477" s="44"/>
      <c r="AP477" s="44"/>
      <c r="AQ477" s="44"/>
      <c r="AR477" s="44"/>
      <c r="AS477" s="44"/>
      <c r="AT477" s="44"/>
      <c r="AU477" s="44"/>
      <c r="AV477" s="44"/>
      <c r="AW477" s="44"/>
      <c r="AX477" s="44"/>
      <c r="AY477" s="44"/>
      <c r="AZ477" s="44"/>
      <c r="BA477" s="44"/>
      <c r="BB477" s="44"/>
      <c r="BC477" s="44"/>
      <c r="BD477" s="44"/>
      <c r="BE477" s="44"/>
      <c r="BF477" s="44"/>
      <c r="BG477" s="44"/>
      <c r="BH477" s="44"/>
      <c r="BI477" s="44"/>
      <c r="BJ477" s="44"/>
      <c r="BK477" s="44"/>
      <c r="BL477" s="44"/>
      <c r="BM477" s="44"/>
      <c r="BN477" s="44"/>
      <c r="BO477" s="44"/>
      <c r="BP477" s="44"/>
      <c r="BQ477" s="44"/>
      <c r="BR477" s="44"/>
      <c r="BS477" s="44"/>
      <c r="BT477" s="44"/>
      <c r="BU477" s="44"/>
      <c r="BV477" s="44"/>
      <c r="BW477" s="44"/>
      <c r="BX477" s="44"/>
      <c r="BY477" s="44"/>
      <c r="BZ477" s="44"/>
      <c r="CA477" s="44"/>
      <c r="CB477" s="44"/>
      <c r="CC477" s="44"/>
      <c r="CD477" s="44"/>
      <c r="CE477" s="44"/>
      <c r="CF477" s="44"/>
      <c r="CG477" s="44"/>
      <c r="CH477" s="44"/>
      <c r="CI477" s="44"/>
      <c r="CJ477" s="44"/>
      <c r="CK477" s="44"/>
      <c r="CL477" s="44"/>
      <c r="CM477" s="44"/>
      <c r="CN477" s="44"/>
      <c r="CO477" s="44"/>
      <c r="CP477" s="44"/>
      <c r="CQ477" s="44"/>
      <c r="CR477" s="44"/>
      <c r="CS477" s="44"/>
      <c r="CT477" s="44"/>
      <c r="CU477" s="44"/>
      <c r="CV477" s="44"/>
      <c r="CW477" s="44"/>
      <c r="CX477" s="44"/>
      <c r="CY477" s="44"/>
      <c r="CZ477" s="44"/>
      <c r="DA477" s="44"/>
      <c r="DB477" s="44"/>
      <c r="DC477" s="44"/>
      <c r="DD477" s="44"/>
      <c r="DE477" s="44"/>
      <c r="DF477" s="44"/>
      <c r="DG477" s="44"/>
      <c r="DH477" s="44"/>
      <c r="DI477" s="44"/>
      <c r="DJ477" s="44"/>
      <c r="DK477" s="44"/>
      <c r="DL477" s="44"/>
      <c r="DM477" s="44"/>
      <c r="DN477" s="44"/>
      <c r="DO477" s="44"/>
      <c r="DP477" s="44"/>
      <c r="DQ477" s="44"/>
      <c r="DR477" s="44"/>
      <c r="DS477" s="44"/>
      <c r="DT477" s="44"/>
      <c r="DU477" s="44"/>
      <c r="DV477" s="44"/>
      <c r="DW477" s="44"/>
      <c r="DX477" s="44"/>
      <c r="DY477" s="44"/>
      <c r="DZ477" s="44"/>
      <c r="EA477" s="44"/>
      <c r="EB477" s="44"/>
      <c r="EC477" s="44"/>
      <c r="ED477" s="44"/>
      <c r="EE477" s="44"/>
      <c r="EF477" s="44"/>
      <c r="EG477" s="44"/>
      <c r="EH477" s="44"/>
      <c r="EI477" s="44"/>
      <c r="EJ477" s="44"/>
      <c r="EK477" s="44"/>
      <c r="EL477" s="44"/>
      <c r="EM477" s="44"/>
      <c r="EN477" s="44"/>
      <c r="EO477" s="44"/>
      <c r="EP477" s="44"/>
      <c r="EQ477" s="44"/>
      <c r="ER477" s="44"/>
      <c r="ES477" s="44"/>
      <c r="ET477" s="44"/>
      <c r="EU477" s="44"/>
      <c r="EV477" s="44"/>
      <c r="EW477" s="44"/>
      <c r="EX477" s="44"/>
      <c r="EY477" s="44"/>
      <c r="EZ477" s="44"/>
      <c r="FA477" s="44"/>
      <c r="FB477" s="44"/>
      <c r="FC477" s="44"/>
      <c r="FD477" s="44"/>
      <c r="FE477" s="44"/>
      <c r="FF477" s="44"/>
      <c r="FG477" s="44"/>
      <c r="FH477" s="44"/>
      <c r="FI477" s="44"/>
      <c r="FJ477" s="44"/>
      <c r="FK477" s="44"/>
      <c r="FL477" s="44"/>
      <c r="FM477" s="44"/>
      <c r="FN477" s="44"/>
      <c r="FO477" s="44"/>
      <c r="FP477" s="44"/>
      <c r="FQ477" s="44"/>
      <c r="FR477" s="44"/>
      <c r="FS477" s="44"/>
      <c r="FT477" s="44"/>
      <c r="FU477" s="44"/>
      <c r="FV477" s="44"/>
      <c r="FW477" s="44"/>
      <c r="FX477" s="44"/>
      <c r="FY477" s="44"/>
      <c r="FZ477" s="44"/>
      <c r="GA477" s="44"/>
      <c r="GB477" s="44"/>
      <c r="GC477" s="44"/>
      <c r="GD477" s="44"/>
      <c r="GE477" s="44"/>
      <c r="GF477" s="44"/>
      <c r="GG477" s="44"/>
      <c r="GH477" s="44"/>
      <c r="GI477" s="44"/>
      <c r="GJ477" s="44"/>
      <c r="GK477" s="44"/>
      <c r="GL477" s="44"/>
      <c r="GM477" s="44"/>
      <c r="GN477" s="44"/>
      <c r="GO477" s="44"/>
      <c r="GP477" s="44"/>
      <c r="GQ477" s="44"/>
      <c r="GR477" s="44"/>
      <c r="GS477" s="44"/>
      <c r="GT477" s="44"/>
      <c r="GU477" s="44"/>
      <c r="GV477" s="44"/>
      <c r="GW477" s="44"/>
      <c r="GX477" s="44"/>
      <c r="GY477" s="44"/>
      <c r="GZ477" s="44"/>
      <c r="HA477" s="44"/>
      <c r="HB477" s="44"/>
      <c r="HC477" s="44"/>
      <c r="HD477" s="44"/>
      <c r="HE477" s="44"/>
      <c r="HF477" s="44"/>
      <c r="HG477" s="44"/>
      <c r="HH477" s="44"/>
      <c r="HI477" s="44"/>
      <c r="HJ477" s="44"/>
      <c r="HK477" s="44"/>
      <c r="HL477" s="44"/>
      <c r="HM477" s="44"/>
      <c r="HN477" s="44"/>
      <c r="HO477" s="44"/>
      <c r="HP477" s="44"/>
      <c r="HQ477" s="44"/>
      <c r="HR477" s="44"/>
      <c r="HS477" s="44"/>
      <c r="HT477" s="44"/>
      <c r="HU477" s="44"/>
      <c r="HV477" s="44"/>
      <c r="HW477" s="44"/>
      <c r="HX477" s="44"/>
      <c r="HY477" s="44"/>
      <c r="HZ477" s="44"/>
      <c r="IA477" s="44"/>
      <c r="IB477" s="44"/>
      <c r="IC477" s="44"/>
      <c r="ID477" s="44"/>
      <c r="IE477" s="44"/>
      <c r="IF477" s="44"/>
      <c r="IG477" s="44"/>
      <c r="IH477" s="44"/>
      <c r="II477" s="44"/>
      <c r="IJ477" s="44"/>
      <c r="IK477" s="44"/>
      <c r="IL477" s="44"/>
      <c r="IM477" s="44"/>
      <c r="IN477" s="44"/>
      <c r="IO477" s="44"/>
      <c r="IP477" s="44"/>
      <c r="IQ477" s="44"/>
    </row>
    <row r="478" spans="1:251" ht="31.2" customHeight="1" thickBot="1" x14ac:dyDescent="0.3">
      <c r="C478" s="735" t="s">
        <v>335</v>
      </c>
      <c r="D478" s="736"/>
      <c r="E478" s="736"/>
      <c r="F478" s="737"/>
      <c r="G478" s="139"/>
      <c r="H478" s="139"/>
      <c r="I478" s="140"/>
      <c r="J478" s="141"/>
      <c r="K478" s="142"/>
      <c r="L478" s="129"/>
      <c r="M478" s="129"/>
      <c r="N478" s="130"/>
      <c r="O478" s="78"/>
      <c r="P478" s="3"/>
      <c r="Q478" s="3"/>
    </row>
    <row r="479" spans="1:251" ht="16.350000000000001" customHeight="1" thickBot="1" x14ac:dyDescent="0.3">
      <c r="C479" s="527" t="s">
        <v>838</v>
      </c>
      <c r="D479" s="528"/>
      <c r="E479" s="528"/>
      <c r="F479" s="529"/>
      <c r="G479" s="726" t="s">
        <v>1391</v>
      </c>
      <c r="H479" s="727"/>
      <c r="I479" s="727"/>
      <c r="J479" s="727"/>
      <c r="K479" s="728"/>
      <c r="L479" s="143"/>
      <c r="M479" s="143"/>
      <c r="N479" s="143"/>
      <c r="O479" s="78"/>
      <c r="P479" s="3"/>
      <c r="Q479" s="3"/>
    </row>
    <row r="480" spans="1:251" ht="27.6" customHeight="1" x14ac:dyDescent="0.25">
      <c r="C480" s="475" t="s">
        <v>1176</v>
      </c>
      <c r="D480" s="476"/>
      <c r="E480" s="476"/>
      <c r="F480" s="477"/>
      <c r="G480" s="132"/>
      <c r="H480" s="132"/>
      <c r="I480" s="132"/>
      <c r="J480" s="133"/>
      <c r="K480" s="134"/>
      <c r="L480" s="129"/>
      <c r="M480" s="129"/>
      <c r="N480" s="130"/>
      <c r="O480" s="78"/>
      <c r="P480" s="3"/>
      <c r="Q480" s="3"/>
    </row>
    <row r="481" spans="1:251" ht="16.350000000000001" customHeight="1" x14ac:dyDescent="0.25">
      <c r="A481" s="146"/>
      <c r="B481" s="146"/>
      <c r="C481" s="472" t="s">
        <v>1177</v>
      </c>
      <c r="D481" s="473"/>
      <c r="E481" s="473"/>
      <c r="F481" s="474"/>
      <c r="G481" s="135"/>
      <c r="H481" s="135"/>
      <c r="I481" s="136"/>
      <c r="J481" s="137"/>
      <c r="K481" s="138"/>
      <c r="L481" s="129"/>
      <c r="M481" s="129"/>
      <c r="N481" s="130"/>
      <c r="O481" s="78"/>
      <c r="P481" s="3"/>
      <c r="Q481" s="3"/>
    </row>
    <row r="482" spans="1:251" ht="16.350000000000001" customHeight="1" x14ac:dyDescent="0.25">
      <c r="C482" s="472" t="s">
        <v>1178</v>
      </c>
      <c r="D482" s="473"/>
      <c r="E482" s="473"/>
      <c r="F482" s="474"/>
      <c r="G482" s="132"/>
      <c r="H482" s="132"/>
      <c r="I482" s="132"/>
      <c r="J482" s="133"/>
      <c r="K482" s="134"/>
      <c r="L482" s="129"/>
      <c r="M482" s="129"/>
      <c r="N482" s="130"/>
      <c r="O482" s="78"/>
      <c r="P482" s="3"/>
      <c r="Q482" s="3"/>
    </row>
    <row r="483" spans="1:251" ht="16.350000000000001" customHeight="1" x14ac:dyDescent="0.25">
      <c r="C483" s="472" t="s">
        <v>1181</v>
      </c>
      <c r="D483" s="473"/>
      <c r="E483" s="473"/>
      <c r="F483" s="474"/>
      <c r="G483" s="135"/>
      <c r="H483" s="135"/>
      <c r="I483" s="136"/>
      <c r="J483" s="137"/>
      <c r="K483" s="138"/>
      <c r="L483" s="129"/>
      <c r="M483" s="129"/>
      <c r="N483" s="130"/>
      <c r="O483" s="78"/>
      <c r="P483" s="3"/>
      <c r="Q483" s="3"/>
    </row>
    <row r="484" spans="1:251" ht="16.350000000000001" customHeight="1" x14ac:dyDescent="0.25">
      <c r="C484" s="472" t="s">
        <v>1182</v>
      </c>
      <c r="D484" s="473"/>
      <c r="E484" s="473"/>
      <c r="F484" s="474"/>
      <c r="G484" s="135"/>
      <c r="H484" s="135"/>
      <c r="I484" s="136"/>
      <c r="J484" s="137"/>
      <c r="K484" s="138"/>
      <c r="L484" s="129"/>
      <c r="M484" s="129"/>
      <c r="N484" s="130"/>
      <c r="O484" s="78"/>
      <c r="P484" s="3"/>
      <c r="Q484" s="3"/>
    </row>
    <row r="485" spans="1:251" customFormat="1" ht="18" customHeight="1" x14ac:dyDescent="0.25">
      <c r="A485" s="1"/>
      <c r="B485" s="1"/>
      <c r="C485" s="472" t="s">
        <v>1183</v>
      </c>
      <c r="D485" s="473"/>
      <c r="E485" s="473"/>
      <c r="F485" s="474"/>
      <c r="G485" s="135"/>
      <c r="H485" s="135"/>
      <c r="I485" s="136"/>
      <c r="J485" s="137"/>
      <c r="K485" s="138"/>
      <c r="L485" s="129"/>
      <c r="M485" s="129"/>
      <c r="N485" s="130"/>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row>
    <row r="486" spans="1:251" s="57" customFormat="1" ht="27.6" customHeight="1" x14ac:dyDescent="0.25">
      <c r="A486" s="1"/>
      <c r="B486" s="1"/>
      <c r="C486" s="472" t="s">
        <v>1179</v>
      </c>
      <c r="D486" s="473"/>
      <c r="E486" s="473"/>
      <c r="F486" s="474"/>
      <c r="G486" s="135"/>
      <c r="H486" s="135"/>
      <c r="I486" s="136"/>
      <c r="J486" s="137"/>
      <c r="K486" s="138"/>
      <c r="L486" s="129"/>
      <c r="M486" s="129"/>
      <c r="N486" s="130"/>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4"/>
      <c r="AL486" s="44"/>
      <c r="AM486" s="44"/>
      <c r="AN486" s="44"/>
      <c r="AO486" s="44"/>
      <c r="AP486" s="44"/>
      <c r="AQ486" s="44"/>
      <c r="AR486" s="44"/>
      <c r="AS486" s="44"/>
      <c r="AT486" s="44"/>
      <c r="AU486" s="44"/>
      <c r="AV486" s="44"/>
      <c r="AW486" s="44"/>
      <c r="AX486" s="44"/>
      <c r="AY486" s="44"/>
      <c r="AZ486" s="44"/>
      <c r="BA486" s="44"/>
      <c r="BB486" s="44"/>
      <c r="BC486" s="44"/>
      <c r="BD486" s="44"/>
      <c r="BE486" s="44"/>
      <c r="BF486" s="44"/>
      <c r="BG486" s="44"/>
      <c r="BH486" s="44"/>
      <c r="BI486" s="44"/>
      <c r="BJ486" s="44"/>
      <c r="BK486" s="44"/>
      <c r="BL486" s="44"/>
      <c r="BM486" s="44"/>
      <c r="BN486" s="44"/>
      <c r="BO486" s="44"/>
      <c r="BP486" s="44"/>
      <c r="BQ486" s="44"/>
      <c r="BR486" s="44"/>
      <c r="BS486" s="44"/>
      <c r="BT486" s="44"/>
      <c r="BU486" s="44"/>
      <c r="BV486" s="44"/>
      <c r="BW486" s="44"/>
      <c r="BX486" s="44"/>
      <c r="BY486" s="44"/>
      <c r="BZ486" s="44"/>
      <c r="CA486" s="44"/>
      <c r="CB486" s="44"/>
      <c r="CC486" s="44"/>
      <c r="CD486" s="44"/>
      <c r="CE486" s="44"/>
      <c r="CF486" s="44"/>
      <c r="CG486" s="44"/>
      <c r="CH486" s="44"/>
      <c r="CI486" s="44"/>
      <c r="CJ486" s="44"/>
      <c r="CK486" s="44"/>
      <c r="CL486" s="44"/>
      <c r="CM486" s="44"/>
      <c r="CN486" s="44"/>
      <c r="CO486" s="44"/>
      <c r="CP486" s="44"/>
      <c r="CQ486" s="44"/>
      <c r="CR486" s="44"/>
      <c r="CS486" s="44"/>
      <c r="CT486" s="44"/>
      <c r="CU486" s="44"/>
      <c r="CV486" s="44"/>
      <c r="CW486" s="44"/>
      <c r="CX486" s="44"/>
      <c r="CY486" s="44"/>
      <c r="CZ486" s="44"/>
      <c r="DA486" s="44"/>
      <c r="DB486" s="44"/>
      <c r="DC486" s="44"/>
      <c r="DD486" s="44"/>
      <c r="DE486" s="44"/>
      <c r="DF486" s="44"/>
      <c r="DG486" s="44"/>
      <c r="DH486" s="44"/>
      <c r="DI486" s="44"/>
      <c r="DJ486" s="44"/>
      <c r="DK486" s="44"/>
      <c r="DL486" s="44"/>
      <c r="DM486" s="44"/>
      <c r="DN486" s="44"/>
      <c r="DO486" s="44"/>
      <c r="DP486" s="44"/>
      <c r="DQ486" s="44"/>
      <c r="DR486" s="44"/>
      <c r="DS486" s="44"/>
      <c r="DT486" s="44"/>
      <c r="DU486" s="44"/>
      <c r="DV486" s="44"/>
      <c r="DW486" s="44"/>
      <c r="DX486" s="44"/>
      <c r="DY486" s="44"/>
      <c r="DZ486" s="44"/>
      <c r="EA486" s="44"/>
      <c r="EB486" s="44"/>
      <c r="EC486" s="44"/>
      <c r="ED486" s="44"/>
      <c r="EE486" s="44"/>
      <c r="EF486" s="44"/>
      <c r="EG486" s="44"/>
      <c r="EH486" s="44"/>
      <c r="EI486" s="44"/>
      <c r="EJ486" s="44"/>
      <c r="EK486" s="44"/>
      <c r="EL486" s="44"/>
      <c r="EM486" s="44"/>
      <c r="EN486" s="44"/>
      <c r="EO486" s="44"/>
      <c r="EP486" s="44"/>
      <c r="EQ486" s="44"/>
      <c r="ER486" s="44"/>
      <c r="ES486" s="44"/>
      <c r="ET486" s="44"/>
      <c r="EU486" s="44"/>
      <c r="EV486" s="44"/>
      <c r="EW486" s="44"/>
      <c r="EX486" s="44"/>
      <c r="EY486" s="44"/>
      <c r="EZ486" s="44"/>
      <c r="FA486" s="44"/>
      <c r="FB486" s="44"/>
      <c r="FC486" s="44"/>
      <c r="FD486" s="44"/>
      <c r="FE486" s="44"/>
      <c r="FF486" s="44"/>
      <c r="FG486" s="44"/>
      <c r="FH486" s="44"/>
      <c r="FI486" s="44"/>
      <c r="FJ486" s="44"/>
      <c r="FK486" s="44"/>
      <c r="FL486" s="44"/>
      <c r="FM486" s="44"/>
      <c r="FN486" s="44"/>
      <c r="FO486" s="44"/>
      <c r="FP486" s="44"/>
      <c r="FQ486" s="44"/>
      <c r="FR486" s="44"/>
      <c r="FS486" s="44"/>
      <c r="FT486" s="44"/>
      <c r="FU486" s="44"/>
      <c r="FV486" s="44"/>
      <c r="FW486" s="44"/>
      <c r="FX486" s="44"/>
      <c r="FY486" s="44"/>
      <c r="FZ486" s="44"/>
      <c r="GA486" s="44"/>
      <c r="GB486" s="44"/>
      <c r="GC486" s="44"/>
      <c r="GD486" s="44"/>
      <c r="GE486" s="44"/>
      <c r="GF486" s="44"/>
      <c r="GG486" s="44"/>
      <c r="GH486" s="44"/>
      <c r="GI486" s="44"/>
      <c r="GJ486" s="44"/>
      <c r="GK486" s="44"/>
      <c r="GL486" s="44"/>
      <c r="GM486" s="44"/>
      <c r="GN486" s="44"/>
      <c r="GO486" s="44"/>
      <c r="GP486" s="44"/>
      <c r="GQ486" s="44"/>
      <c r="GR486" s="44"/>
      <c r="GS486" s="44"/>
      <c r="GT486" s="44"/>
      <c r="GU486" s="44"/>
      <c r="GV486" s="44"/>
      <c r="GW486" s="44"/>
      <c r="GX486" s="44"/>
      <c r="GY486" s="44"/>
      <c r="GZ486" s="44"/>
      <c r="HA486" s="44"/>
      <c r="HB486" s="44"/>
      <c r="HC486" s="44"/>
      <c r="HD486" s="44"/>
      <c r="HE486" s="44"/>
      <c r="HF486" s="44"/>
      <c r="HG486" s="44"/>
      <c r="HH486" s="44"/>
      <c r="HI486" s="44"/>
      <c r="HJ486" s="44"/>
      <c r="HK486" s="44"/>
      <c r="HL486" s="44"/>
      <c r="HM486" s="44"/>
      <c r="HN486" s="44"/>
      <c r="HO486" s="44"/>
      <c r="HP486" s="44"/>
      <c r="HQ486" s="44"/>
      <c r="HR486" s="44"/>
      <c r="HS486" s="44"/>
      <c r="HT486" s="44"/>
      <c r="HU486" s="44"/>
      <c r="HV486" s="44"/>
      <c r="HW486" s="44"/>
      <c r="HX486" s="44"/>
      <c r="HY486" s="44"/>
      <c r="HZ486" s="44"/>
      <c r="IA486" s="44"/>
      <c r="IB486" s="44"/>
      <c r="IC486" s="44"/>
      <c r="ID486" s="44"/>
      <c r="IE486" s="44"/>
      <c r="IF486" s="44"/>
      <c r="IG486" s="44"/>
      <c r="IH486" s="44"/>
      <c r="II486" s="44"/>
      <c r="IJ486" s="44"/>
      <c r="IK486" s="44"/>
      <c r="IL486" s="44"/>
      <c r="IM486" s="44"/>
      <c r="IN486" s="44"/>
      <c r="IO486" s="44"/>
      <c r="IP486" s="44"/>
      <c r="IQ486" s="44"/>
    </row>
    <row r="487" spans="1:251" ht="27.6" customHeight="1" thickBot="1" x14ac:dyDescent="0.3">
      <c r="C487" s="735" t="s">
        <v>336</v>
      </c>
      <c r="D487" s="736"/>
      <c r="E487" s="736"/>
      <c r="F487" s="737"/>
      <c r="G487" s="139"/>
      <c r="H487" s="139"/>
      <c r="I487" s="140"/>
      <c r="J487" s="141"/>
      <c r="K487" s="142"/>
      <c r="L487" s="129"/>
      <c r="M487" s="129"/>
      <c r="N487" s="130"/>
      <c r="O487" s="78"/>
      <c r="P487" s="3"/>
      <c r="Q487" s="3"/>
    </row>
    <row r="488" spans="1:251" ht="16.350000000000001" customHeight="1" thickBot="1" x14ac:dyDescent="0.3">
      <c r="C488" s="527" t="s">
        <v>839</v>
      </c>
      <c r="D488" s="528"/>
      <c r="E488" s="528"/>
      <c r="F488" s="529"/>
      <c r="G488" s="726" t="s">
        <v>1392</v>
      </c>
      <c r="H488" s="727"/>
      <c r="I488" s="727"/>
      <c r="J488" s="727"/>
      <c r="K488" s="728"/>
      <c r="L488" s="143"/>
      <c r="M488" s="143"/>
      <c r="N488" s="143"/>
      <c r="O488" s="78"/>
      <c r="P488" s="3"/>
      <c r="Q488" s="3"/>
    </row>
    <row r="489" spans="1:251" ht="27.6" customHeight="1" x14ac:dyDescent="0.25">
      <c r="C489" s="475" t="s">
        <v>1176</v>
      </c>
      <c r="D489" s="476"/>
      <c r="E489" s="476"/>
      <c r="F489" s="477"/>
      <c r="G489" s="132"/>
      <c r="H489" s="132"/>
      <c r="I489" s="132"/>
      <c r="J489" s="133"/>
      <c r="K489" s="134"/>
      <c r="L489" s="129"/>
      <c r="M489" s="129"/>
      <c r="N489" s="130"/>
      <c r="O489" s="78"/>
      <c r="P489" s="3"/>
      <c r="Q489" s="3"/>
    </row>
    <row r="490" spans="1:251" ht="16.350000000000001" customHeight="1" x14ac:dyDescent="0.25">
      <c r="A490" s="146"/>
      <c r="B490" s="146"/>
      <c r="C490" s="472" t="s">
        <v>1177</v>
      </c>
      <c r="D490" s="473"/>
      <c r="E490" s="473"/>
      <c r="F490" s="474"/>
      <c r="G490" s="135"/>
      <c r="H490" s="135"/>
      <c r="I490" s="136"/>
      <c r="J490" s="137"/>
      <c r="K490" s="138"/>
      <c r="L490" s="129"/>
      <c r="M490" s="129"/>
      <c r="N490" s="130"/>
      <c r="O490" s="78"/>
      <c r="P490" s="3"/>
      <c r="Q490" s="3"/>
    </row>
    <row r="491" spans="1:251" ht="16.350000000000001" customHeight="1" x14ac:dyDescent="0.25">
      <c r="C491" s="472" t="s">
        <v>1178</v>
      </c>
      <c r="D491" s="473"/>
      <c r="E491" s="473"/>
      <c r="F491" s="474"/>
      <c r="G491" s="132"/>
      <c r="H491" s="132"/>
      <c r="I491" s="132"/>
      <c r="J491" s="133"/>
      <c r="K491" s="134"/>
      <c r="L491" s="129"/>
      <c r="M491" s="129"/>
      <c r="N491" s="130"/>
      <c r="O491" s="78"/>
      <c r="P491" s="3"/>
      <c r="Q491" s="3"/>
    </row>
    <row r="492" spans="1:251" ht="16.350000000000001" customHeight="1" x14ac:dyDescent="0.25">
      <c r="C492" s="472" t="s">
        <v>1181</v>
      </c>
      <c r="D492" s="473"/>
      <c r="E492" s="473"/>
      <c r="F492" s="474"/>
      <c r="G492" s="135"/>
      <c r="H492" s="135"/>
      <c r="I492" s="136"/>
      <c r="J492" s="137"/>
      <c r="K492" s="138"/>
      <c r="L492" s="129"/>
      <c r="M492" s="129"/>
      <c r="N492" s="130"/>
      <c r="O492" s="78"/>
      <c r="P492" s="3"/>
      <c r="Q492" s="3"/>
    </row>
    <row r="493" spans="1:251" ht="16.350000000000001" customHeight="1" x14ac:dyDescent="0.25">
      <c r="C493" s="472" t="s">
        <v>1182</v>
      </c>
      <c r="D493" s="473"/>
      <c r="E493" s="473"/>
      <c r="F493" s="474"/>
      <c r="G493" s="135"/>
      <c r="H493" s="135"/>
      <c r="I493" s="136"/>
      <c r="J493" s="137"/>
      <c r="K493" s="138"/>
      <c r="L493" s="129"/>
      <c r="M493" s="129"/>
      <c r="N493" s="130"/>
      <c r="O493" s="78"/>
      <c r="P493" s="3"/>
      <c r="Q493" s="3"/>
    </row>
    <row r="494" spans="1:251" ht="18" customHeight="1" x14ac:dyDescent="0.25">
      <c r="C494" s="472" t="s">
        <v>1183</v>
      </c>
      <c r="D494" s="473"/>
      <c r="E494" s="473"/>
      <c r="F494" s="474"/>
      <c r="G494" s="135"/>
      <c r="H494" s="135"/>
      <c r="I494" s="136"/>
      <c r="J494" s="137"/>
      <c r="K494" s="138"/>
      <c r="L494" s="129"/>
      <c r="M494" s="129"/>
      <c r="N494" s="130"/>
      <c r="O494" s="78"/>
      <c r="P494" s="3"/>
      <c r="Q494" s="3"/>
    </row>
    <row r="495" spans="1:251" customFormat="1" ht="27.6" customHeight="1" x14ac:dyDescent="0.25">
      <c r="A495" s="1"/>
      <c r="B495" s="1"/>
      <c r="C495" s="472" t="s">
        <v>1179</v>
      </c>
      <c r="D495" s="473"/>
      <c r="E495" s="473"/>
      <c r="F495" s="474"/>
      <c r="G495" s="135"/>
      <c r="H495" s="135"/>
      <c r="I495" s="136"/>
      <c r="J495" s="137"/>
      <c r="K495" s="138"/>
      <c r="L495" s="129"/>
      <c r="M495" s="129"/>
      <c r="N495" s="130"/>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row>
    <row r="496" spans="1:251" s="57" customFormat="1" ht="25.95" customHeight="1" thickBot="1" x14ac:dyDescent="0.3">
      <c r="A496" s="1"/>
      <c r="B496" s="1"/>
      <c r="C496" s="735" t="s">
        <v>335</v>
      </c>
      <c r="D496" s="736"/>
      <c r="E496" s="736"/>
      <c r="F496" s="737"/>
      <c r="G496" s="139"/>
      <c r="H496" s="139"/>
      <c r="I496" s="140"/>
      <c r="J496" s="141"/>
      <c r="K496" s="142"/>
      <c r="L496" s="129"/>
      <c r="M496" s="129"/>
      <c r="N496" s="130"/>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4"/>
      <c r="AL496" s="44"/>
      <c r="AM496" s="44"/>
      <c r="AN496" s="44"/>
      <c r="AO496" s="44"/>
      <c r="AP496" s="44"/>
      <c r="AQ496" s="44"/>
      <c r="AR496" s="44"/>
      <c r="AS496" s="44"/>
      <c r="AT496" s="44"/>
      <c r="AU496" s="44"/>
      <c r="AV496" s="44"/>
      <c r="AW496" s="44"/>
      <c r="AX496" s="44"/>
      <c r="AY496" s="44"/>
      <c r="AZ496" s="44"/>
      <c r="BA496" s="44"/>
      <c r="BB496" s="44"/>
      <c r="BC496" s="44"/>
      <c r="BD496" s="44"/>
      <c r="BE496" s="44"/>
      <c r="BF496" s="44"/>
      <c r="BG496" s="44"/>
      <c r="BH496" s="44"/>
      <c r="BI496" s="44"/>
      <c r="BJ496" s="44"/>
      <c r="BK496" s="44"/>
      <c r="BL496" s="44"/>
      <c r="BM496" s="44"/>
      <c r="BN496" s="44"/>
      <c r="BO496" s="44"/>
      <c r="BP496" s="44"/>
      <c r="BQ496" s="44"/>
      <c r="BR496" s="44"/>
      <c r="BS496" s="44"/>
      <c r="BT496" s="44"/>
      <c r="BU496" s="44"/>
      <c r="BV496" s="44"/>
      <c r="BW496" s="44"/>
      <c r="BX496" s="44"/>
      <c r="BY496" s="44"/>
      <c r="BZ496" s="44"/>
      <c r="CA496" s="44"/>
      <c r="CB496" s="44"/>
      <c r="CC496" s="44"/>
      <c r="CD496" s="44"/>
      <c r="CE496" s="44"/>
      <c r="CF496" s="44"/>
      <c r="CG496" s="44"/>
      <c r="CH496" s="44"/>
      <c r="CI496" s="44"/>
      <c r="CJ496" s="44"/>
      <c r="CK496" s="44"/>
      <c r="CL496" s="44"/>
      <c r="CM496" s="44"/>
      <c r="CN496" s="44"/>
      <c r="CO496" s="44"/>
      <c r="CP496" s="44"/>
      <c r="CQ496" s="44"/>
      <c r="CR496" s="44"/>
      <c r="CS496" s="44"/>
      <c r="CT496" s="44"/>
      <c r="CU496" s="44"/>
      <c r="CV496" s="44"/>
      <c r="CW496" s="44"/>
      <c r="CX496" s="44"/>
      <c r="CY496" s="44"/>
      <c r="CZ496" s="44"/>
      <c r="DA496" s="44"/>
      <c r="DB496" s="44"/>
      <c r="DC496" s="44"/>
      <c r="DD496" s="44"/>
      <c r="DE496" s="44"/>
      <c r="DF496" s="44"/>
      <c r="DG496" s="44"/>
      <c r="DH496" s="44"/>
      <c r="DI496" s="44"/>
      <c r="DJ496" s="44"/>
      <c r="DK496" s="44"/>
      <c r="DL496" s="44"/>
      <c r="DM496" s="44"/>
      <c r="DN496" s="44"/>
      <c r="DO496" s="44"/>
      <c r="DP496" s="44"/>
      <c r="DQ496" s="44"/>
      <c r="DR496" s="44"/>
      <c r="DS496" s="44"/>
      <c r="DT496" s="44"/>
      <c r="DU496" s="44"/>
      <c r="DV496" s="44"/>
      <c r="DW496" s="44"/>
      <c r="DX496" s="44"/>
      <c r="DY496" s="44"/>
      <c r="DZ496" s="44"/>
      <c r="EA496" s="44"/>
      <c r="EB496" s="44"/>
      <c r="EC496" s="44"/>
      <c r="ED496" s="44"/>
      <c r="EE496" s="44"/>
      <c r="EF496" s="44"/>
      <c r="EG496" s="44"/>
      <c r="EH496" s="44"/>
      <c r="EI496" s="44"/>
      <c r="EJ496" s="44"/>
      <c r="EK496" s="44"/>
      <c r="EL496" s="44"/>
      <c r="EM496" s="44"/>
      <c r="EN496" s="44"/>
      <c r="EO496" s="44"/>
      <c r="EP496" s="44"/>
      <c r="EQ496" s="44"/>
      <c r="ER496" s="44"/>
      <c r="ES496" s="44"/>
      <c r="ET496" s="44"/>
      <c r="EU496" s="44"/>
      <c r="EV496" s="44"/>
      <c r="EW496" s="44"/>
      <c r="EX496" s="44"/>
      <c r="EY496" s="44"/>
      <c r="EZ496" s="44"/>
      <c r="FA496" s="44"/>
      <c r="FB496" s="44"/>
      <c r="FC496" s="44"/>
      <c r="FD496" s="44"/>
      <c r="FE496" s="44"/>
      <c r="FF496" s="44"/>
      <c r="FG496" s="44"/>
      <c r="FH496" s="44"/>
      <c r="FI496" s="44"/>
      <c r="FJ496" s="44"/>
      <c r="FK496" s="44"/>
      <c r="FL496" s="44"/>
      <c r="FM496" s="44"/>
      <c r="FN496" s="44"/>
      <c r="FO496" s="44"/>
      <c r="FP496" s="44"/>
      <c r="FQ496" s="44"/>
      <c r="FR496" s="44"/>
      <c r="FS496" s="44"/>
      <c r="FT496" s="44"/>
      <c r="FU496" s="44"/>
      <c r="FV496" s="44"/>
      <c r="FW496" s="44"/>
      <c r="FX496" s="44"/>
      <c r="FY496" s="44"/>
      <c r="FZ496" s="44"/>
      <c r="GA496" s="44"/>
      <c r="GB496" s="44"/>
      <c r="GC496" s="44"/>
      <c r="GD496" s="44"/>
      <c r="GE496" s="44"/>
      <c r="GF496" s="44"/>
      <c r="GG496" s="44"/>
      <c r="GH496" s="44"/>
      <c r="GI496" s="44"/>
      <c r="GJ496" s="44"/>
      <c r="GK496" s="44"/>
      <c r="GL496" s="44"/>
      <c r="GM496" s="44"/>
      <c r="GN496" s="44"/>
      <c r="GO496" s="44"/>
      <c r="GP496" s="44"/>
      <c r="GQ496" s="44"/>
      <c r="GR496" s="44"/>
      <c r="GS496" s="44"/>
      <c r="GT496" s="44"/>
      <c r="GU496" s="44"/>
      <c r="GV496" s="44"/>
      <c r="GW496" s="44"/>
      <c r="GX496" s="44"/>
      <c r="GY496" s="44"/>
      <c r="GZ496" s="44"/>
      <c r="HA496" s="44"/>
      <c r="HB496" s="44"/>
      <c r="HC496" s="44"/>
      <c r="HD496" s="44"/>
      <c r="HE496" s="44"/>
      <c r="HF496" s="44"/>
      <c r="HG496" s="44"/>
      <c r="HH496" s="44"/>
      <c r="HI496" s="44"/>
      <c r="HJ496" s="44"/>
      <c r="HK496" s="44"/>
      <c r="HL496" s="44"/>
      <c r="HM496" s="44"/>
      <c r="HN496" s="44"/>
      <c r="HO496" s="44"/>
      <c r="HP496" s="44"/>
      <c r="HQ496" s="44"/>
      <c r="HR496" s="44"/>
      <c r="HS496" s="44"/>
      <c r="HT496" s="44"/>
      <c r="HU496" s="44"/>
      <c r="HV496" s="44"/>
      <c r="HW496" s="44"/>
      <c r="HX496" s="44"/>
      <c r="HY496" s="44"/>
      <c r="HZ496" s="44"/>
      <c r="IA496" s="44"/>
      <c r="IB496" s="44"/>
      <c r="IC496" s="44"/>
      <c r="ID496" s="44"/>
      <c r="IE496" s="44"/>
      <c r="IF496" s="44"/>
      <c r="IG496" s="44"/>
      <c r="IH496" s="44"/>
      <c r="II496" s="44"/>
      <c r="IJ496" s="44"/>
      <c r="IK496" s="44"/>
      <c r="IL496" s="44"/>
      <c r="IM496" s="44"/>
      <c r="IN496" s="44"/>
      <c r="IO496" s="44"/>
      <c r="IP496" s="44"/>
      <c r="IQ496" s="44"/>
    </row>
    <row r="497" spans="1:251" ht="16.350000000000001" customHeight="1" thickBot="1" x14ac:dyDescent="0.3">
      <c r="C497" s="527" t="s">
        <v>840</v>
      </c>
      <c r="D497" s="528"/>
      <c r="E497" s="528"/>
      <c r="F497" s="529"/>
      <c r="G497" s="726" t="s">
        <v>1393</v>
      </c>
      <c r="H497" s="727"/>
      <c r="I497" s="727"/>
      <c r="J497" s="727"/>
      <c r="K497" s="728"/>
      <c r="L497" s="143"/>
      <c r="M497" s="143"/>
      <c r="N497" s="143"/>
      <c r="O497" s="78"/>
      <c r="P497" s="3"/>
      <c r="Q497" s="3"/>
    </row>
    <row r="498" spans="1:251" ht="27.6" customHeight="1" thickBot="1" x14ac:dyDescent="0.3">
      <c r="C498" s="729" t="s">
        <v>1054</v>
      </c>
      <c r="D498" s="730"/>
      <c r="E498" s="730"/>
      <c r="F498" s="730"/>
      <c r="G498" s="730"/>
      <c r="H498" s="730"/>
      <c r="I498" s="730"/>
      <c r="J498" s="730"/>
      <c r="K498" s="731"/>
      <c r="L498" s="131"/>
      <c r="M498" s="131"/>
      <c r="N498" s="131"/>
      <c r="O498" s="78"/>
      <c r="P498" s="3"/>
      <c r="Q498" s="3"/>
    </row>
    <row r="499" spans="1:251" ht="27.6" customHeight="1" x14ac:dyDescent="0.25">
      <c r="C499" s="475" t="s">
        <v>349</v>
      </c>
      <c r="D499" s="476"/>
      <c r="E499" s="476"/>
      <c r="F499" s="477"/>
      <c r="G499" s="132"/>
      <c r="H499" s="132"/>
      <c r="I499" s="132"/>
      <c r="J499" s="133"/>
      <c r="K499" s="134"/>
      <c r="L499" s="129"/>
      <c r="M499" s="129"/>
      <c r="N499" s="130"/>
      <c r="O499" s="78"/>
      <c r="P499" s="3"/>
      <c r="Q499" s="3"/>
    </row>
    <row r="500" spans="1:251" ht="16.350000000000001" customHeight="1" x14ac:dyDescent="0.25">
      <c r="A500" s="146"/>
      <c r="B500" s="146"/>
      <c r="C500" s="472" t="s">
        <v>350</v>
      </c>
      <c r="D500" s="473"/>
      <c r="E500" s="473"/>
      <c r="F500" s="474"/>
      <c r="G500" s="135"/>
      <c r="H500" s="135"/>
      <c r="I500" s="136"/>
      <c r="J500" s="137"/>
      <c r="K500" s="138"/>
      <c r="L500" s="129"/>
      <c r="M500" s="129"/>
      <c r="N500" s="130"/>
      <c r="O500" s="78"/>
      <c r="P500" s="3"/>
      <c r="Q500" s="3"/>
    </row>
    <row r="501" spans="1:251" ht="16.350000000000001" customHeight="1" x14ac:dyDescent="0.25">
      <c r="C501" s="472" t="s">
        <v>348</v>
      </c>
      <c r="D501" s="473"/>
      <c r="E501" s="473"/>
      <c r="F501" s="474"/>
      <c r="G501" s="132"/>
      <c r="H501" s="132"/>
      <c r="I501" s="132"/>
      <c r="J501" s="133"/>
      <c r="K501" s="134"/>
      <c r="L501" s="129"/>
      <c r="M501" s="129"/>
      <c r="N501" s="130"/>
      <c r="O501" s="78"/>
      <c r="P501" s="3"/>
      <c r="Q501" s="3"/>
    </row>
    <row r="502" spans="1:251" ht="16.350000000000001" customHeight="1" x14ac:dyDescent="0.25">
      <c r="C502" s="472" t="s">
        <v>1181</v>
      </c>
      <c r="D502" s="473"/>
      <c r="E502" s="473"/>
      <c r="F502" s="474"/>
      <c r="G502" s="135"/>
      <c r="H502" s="135"/>
      <c r="I502" s="136"/>
      <c r="J502" s="137"/>
      <c r="K502" s="138"/>
      <c r="L502" s="129"/>
      <c r="M502" s="129"/>
      <c r="N502" s="130"/>
      <c r="O502" s="78"/>
      <c r="P502" s="3"/>
      <c r="Q502" s="3"/>
    </row>
    <row r="503" spans="1:251" ht="16.350000000000001" customHeight="1" x14ac:dyDescent="0.25">
      <c r="C503" s="472" t="s">
        <v>1182</v>
      </c>
      <c r="D503" s="473"/>
      <c r="E503" s="473"/>
      <c r="F503" s="474"/>
      <c r="G503" s="135"/>
      <c r="H503" s="135"/>
      <c r="I503" s="136"/>
      <c r="J503" s="137"/>
      <c r="K503" s="138"/>
      <c r="L503" s="129"/>
      <c r="M503" s="129"/>
      <c r="N503" s="130"/>
      <c r="O503" s="78"/>
      <c r="P503" s="3"/>
      <c r="Q503" s="3"/>
    </row>
    <row r="504" spans="1:251" customFormat="1" ht="18" customHeight="1" x14ac:dyDescent="0.25">
      <c r="A504" s="1"/>
      <c r="B504" s="1"/>
      <c r="C504" s="472" t="s">
        <v>1183</v>
      </c>
      <c r="D504" s="473"/>
      <c r="E504" s="473"/>
      <c r="F504" s="474"/>
      <c r="G504" s="135"/>
      <c r="H504" s="135"/>
      <c r="I504" s="136"/>
      <c r="J504" s="137"/>
      <c r="K504" s="138"/>
      <c r="L504" s="129"/>
      <c r="M504" s="129"/>
      <c r="N504" s="130"/>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row>
    <row r="505" spans="1:251" s="57" customFormat="1" ht="25.95" customHeight="1" x14ac:dyDescent="0.25">
      <c r="A505" s="1"/>
      <c r="B505" s="1"/>
      <c r="C505" s="472" t="s">
        <v>1179</v>
      </c>
      <c r="D505" s="473"/>
      <c r="E505" s="473"/>
      <c r="F505" s="474"/>
      <c r="G505" s="135"/>
      <c r="H505" s="135"/>
      <c r="I505" s="136"/>
      <c r="J505" s="137"/>
      <c r="K505" s="138"/>
      <c r="L505" s="129"/>
      <c r="M505" s="129"/>
      <c r="N505" s="130"/>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4"/>
      <c r="AL505" s="44"/>
      <c r="AM505" s="44"/>
      <c r="AN505" s="44"/>
      <c r="AO505" s="44"/>
      <c r="AP505" s="44"/>
      <c r="AQ505" s="44"/>
      <c r="AR505" s="44"/>
      <c r="AS505" s="44"/>
      <c r="AT505" s="44"/>
      <c r="AU505" s="44"/>
      <c r="AV505" s="44"/>
      <c r="AW505" s="44"/>
      <c r="AX505" s="44"/>
      <c r="AY505" s="44"/>
      <c r="AZ505" s="44"/>
      <c r="BA505" s="44"/>
      <c r="BB505" s="44"/>
      <c r="BC505" s="44"/>
      <c r="BD505" s="44"/>
      <c r="BE505" s="44"/>
      <c r="BF505" s="44"/>
      <c r="BG505" s="44"/>
      <c r="BH505" s="44"/>
      <c r="BI505" s="44"/>
      <c r="BJ505" s="44"/>
      <c r="BK505" s="44"/>
      <c r="BL505" s="44"/>
      <c r="BM505" s="44"/>
      <c r="BN505" s="44"/>
      <c r="BO505" s="44"/>
      <c r="BP505" s="44"/>
      <c r="BQ505" s="44"/>
      <c r="BR505" s="44"/>
      <c r="BS505" s="44"/>
      <c r="BT505" s="44"/>
      <c r="BU505" s="44"/>
      <c r="BV505" s="44"/>
      <c r="BW505" s="44"/>
      <c r="BX505" s="44"/>
      <c r="BY505" s="44"/>
      <c r="BZ505" s="44"/>
      <c r="CA505" s="44"/>
      <c r="CB505" s="44"/>
      <c r="CC505" s="44"/>
      <c r="CD505" s="44"/>
      <c r="CE505" s="44"/>
      <c r="CF505" s="44"/>
      <c r="CG505" s="44"/>
      <c r="CH505" s="44"/>
      <c r="CI505" s="44"/>
      <c r="CJ505" s="44"/>
      <c r="CK505" s="44"/>
      <c r="CL505" s="44"/>
      <c r="CM505" s="44"/>
      <c r="CN505" s="44"/>
      <c r="CO505" s="44"/>
      <c r="CP505" s="44"/>
      <c r="CQ505" s="44"/>
      <c r="CR505" s="44"/>
      <c r="CS505" s="44"/>
      <c r="CT505" s="44"/>
      <c r="CU505" s="44"/>
      <c r="CV505" s="44"/>
      <c r="CW505" s="44"/>
      <c r="CX505" s="44"/>
      <c r="CY505" s="44"/>
      <c r="CZ505" s="44"/>
      <c r="DA505" s="44"/>
      <c r="DB505" s="44"/>
      <c r="DC505" s="44"/>
      <c r="DD505" s="44"/>
      <c r="DE505" s="44"/>
      <c r="DF505" s="44"/>
      <c r="DG505" s="44"/>
      <c r="DH505" s="44"/>
      <c r="DI505" s="44"/>
      <c r="DJ505" s="44"/>
      <c r="DK505" s="44"/>
      <c r="DL505" s="44"/>
      <c r="DM505" s="44"/>
      <c r="DN505" s="44"/>
      <c r="DO505" s="44"/>
      <c r="DP505" s="44"/>
      <c r="DQ505" s="44"/>
      <c r="DR505" s="44"/>
      <c r="DS505" s="44"/>
      <c r="DT505" s="44"/>
      <c r="DU505" s="44"/>
      <c r="DV505" s="44"/>
      <c r="DW505" s="44"/>
      <c r="DX505" s="44"/>
      <c r="DY505" s="44"/>
      <c r="DZ505" s="44"/>
      <c r="EA505" s="44"/>
      <c r="EB505" s="44"/>
      <c r="EC505" s="44"/>
      <c r="ED505" s="44"/>
      <c r="EE505" s="44"/>
      <c r="EF505" s="44"/>
      <c r="EG505" s="44"/>
      <c r="EH505" s="44"/>
      <c r="EI505" s="44"/>
      <c r="EJ505" s="44"/>
      <c r="EK505" s="44"/>
      <c r="EL505" s="44"/>
      <c r="EM505" s="44"/>
      <c r="EN505" s="44"/>
      <c r="EO505" s="44"/>
      <c r="EP505" s="44"/>
      <c r="EQ505" s="44"/>
      <c r="ER505" s="44"/>
      <c r="ES505" s="44"/>
      <c r="ET505" s="44"/>
      <c r="EU505" s="44"/>
      <c r="EV505" s="44"/>
      <c r="EW505" s="44"/>
      <c r="EX505" s="44"/>
      <c r="EY505" s="44"/>
      <c r="EZ505" s="44"/>
      <c r="FA505" s="44"/>
      <c r="FB505" s="44"/>
      <c r="FC505" s="44"/>
      <c r="FD505" s="44"/>
      <c r="FE505" s="44"/>
      <c r="FF505" s="44"/>
      <c r="FG505" s="44"/>
      <c r="FH505" s="44"/>
      <c r="FI505" s="44"/>
      <c r="FJ505" s="44"/>
      <c r="FK505" s="44"/>
      <c r="FL505" s="44"/>
      <c r="FM505" s="44"/>
      <c r="FN505" s="44"/>
      <c r="FO505" s="44"/>
      <c r="FP505" s="44"/>
      <c r="FQ505" s="44"/>
      <c r="FR505" s="44"/>
      <c r="FS505" s="44"/>
      <c r="FT505" s="44"/>
      <c r="FU505" s="44"/>
      <c r="FV505" s="44"/>
      <c r="FW505" s="44"/>
      <c r="FX505" s="44"/>
      <c r="FY505" s="44"/>
      <c r="FZ505" s="44"/>
      <c r="GA505" s="44"/>
      <c r="GB505" s="44"/>
      <c r="GC505" s="44"/>
      <c r="GD505" s="44"/>
      <c r="GE505" s="44"/>
      <c r="GF505" s="44"/>
      <c r="GG505" s="44"/>
      <c r="GH505" s="44"/>
      <c r="GI505" s="44"/>
      <c r="GJ505" s="44"/>
      <c r="GK505" s="44"/>
      <c r="GL505" s="44"/>
      <c r="GM505" s="44"/>
      <c r="GN505" s="44"/>
      <c r="GO505" s="44"/>
      <c r="GP505" s="44"/>
      <c r="GQ505" s="44"/>
      <c r="GR505" s="44"/>
      <c r="GS505" s="44"/>
      <c r="GT505" s="44"/>
      <c r="GU505" s="44"/>
      <c r="GV505" s="44"/>
      <c r="GW505" s="44"/>
      <c r="GX505" s="44"/>
      <c r="GY505" s="44"/>
      <c r="GZ505" s="44"/>
      <c r="HA505" s="44"/>
      <c r="HB505" s="44"/>
      <c r="HC505" s="44"/>
      <c r="HD505" s="44"/>
      <c r="HE505" s="44"/>
      <c r="HF505" s="44"/>
      <c r="HG505" s="44"/>
      <c r="HH505" s="44"/>
      <c r="HI505" s="44"/>
      <c r="HJ505" s="44"/>
      <c r="HK505" s="44"/>
      <c r="HL505" s="44"/>
      <c r="HM505" s="44"/>
      <c r="HN505" s="44"/>
      <c r="HO505" s="44"/>
      <c r="HP505" s="44"/>
      <c r="HQ505" s="44"/>
      <c r="HR505" s="44"/>
      <c r="HS505" s="44"/>
      <c r="HT505" s="44"/>
      <c r="HU505" s="44"/>
      <c r="HV505" s="44"/>
      <c r="HW505" s="44"/>
      <c r="HX505" s="44"/>
      <c r="HY505" s="44"/>
      <c r="HZ505" s="44"/>
      <c r="IA505" s="44"/>
      <c r="IB505" s="44"/>
      <c r="IC505" s="44"/>
      <c r="ID505" s="44"/>
      <c r="IE505" s="44"/>
      <c r="IF505" s="44"/>
      <c r="IG505" s="44"/>
      <c r="IH505" s="44"/>
      <c r="II505" s="44"/>
      <c r="IJ505" s="44"/>
      <c r="IK505" s="44"/>
      <c r="IL505" s="44"/>
      <c r="IM505" s="44"/>
      <c r="IN505" s="44"/>
      <c r="IO505" s="44"/>
      <c r="IP505" s="44"/>
      <c r="IQ505" s="44"/>
    </row>
    <row r="506" spans="1:251" ht="27.6" customHeight="1" thickBot="1" x14ac:dyDescent="0.3">
      <c r="C506" s="735" t="s">
        <v>335</v>
      </c>
      <c r="D506" s="736"/>
      <c r="E506" s="736"/>
      <c r="F506" s="737"/>
      <c r="G506" s="139"/>
      <c r="H506" s="139"/>
      <c r="I506" s="140"/>
      <c r="J506" s="141"/>
      <c r="K506" s="142"/>
      <c r="L506" s="129"/>
      <c r="M506" s="129"/>
      <c r="N506" s="130"/>
      <c r="O506" s="78"/>
      <c r="P506" s="3"/>
      <c r="Q506" s="3"/>
    </row>
    <row r="507" spans="1:251" ht="16.350000000000001" customHeight="1" thickBot="1" x14ac:dyDescent="0.3">
      <c r="C507" s="527" t="s">
        <v>841</v>
      </c>
      <c r="D507" s="528"/>
      <c r="E507" s="528"/>
      <c r="F507" s="529"/>
      <c r="G507" s="726" t="s">
        <v>1394</v>
      </c>
      <c r="H507" s="727"/>
      <c r="I507" s="727"/>
      <c r="J507" s="727"/>
      <c r="K507" s="728"/>
      <c r="L507" s="143"/>
      <c r="M507" s="143"/>
      <c r="N507" s="143"/>
      <c r="O507" s="78"/>
      <c r="P507" s="3"/>
      <c r="Q507" s="3"/>
    </row>
    <row r="508" spans="1:251" ht="27.6" customHeight="1" x14ac:dyDescent="0.25">
      <c r="C508" s="475" t="s">
        <v>1176</v>
      </c>
      <c r="D508" s="476"/>
      <c r="E508" s="476"/>
      <c r="F508" s="477"/>
      <c r="G508" s="132"/>
      <c r="H508" s="132"/>
      <c r="I508" s="132"/>
      <c r="J508" s="133"/>
      <c r="K508" s="134"/>
      <c r="L508" s="129"/>
      <c r="M508" s="129"/>
      <c r="N508" s="130"/>
      <c r="O508" s="78"/>
      <c r="P508" s="3"/>
      <c r="Q508" s="3"/>
    </row>
    <row r="509" spans="1:251" ht="16.350000000000001" customHeight="1" x14ac:dyDescent="0.25">
      <c r="A509" s="146"/>
      <c r="B509" s="146"/>
      <c r="C509" s="472" t="s">
        <v>1177</v>
      </c>
      <c r="D509" s="473"/>
      <c r="E509" s="473"/>
      <c r="F509" s="474"/>
      <c r="G509" s="135"/>
      <c r="H509" s="135"/>
      <c r="I509" s="136"/>
      <c r="J509" s="137"/>
      <c r="K509" s="138"/>
      <c r="L509" s="129"/>
      <c r="M509" s="129"/>
      <c r="N509" s="130"/>
      <c r="O509" s="78"/>
      <c r="P509" s="3"/>
      <c r="Q509" s="3"/>
    </row>
    <row r="510" spans="1:251" ht="16.350000000000001" customHeight="1" x14ac:dyDescent="0.25">
      <c r="C510" s="472" t="s">
        <v>1178</v>
      </c>
      <c r="D510" s="473"/>
      <c r="E510" s="473"/>
      <c r="F510" s="474"/>
      <c r="G510" s="132"/>
      <c r="H510" s="132"/>
      <c r="I510" s="132"/>
      <c r="J510" s="133"/>
      <c r="K510" s="134"/>
      <c r="L510" s="129"/>
      <c r="M510" s="129"/>
      <c r="N510" s="130"/>
      <c r="O510" s="78"/>
      <c r="P510" s="3"/>
      <c r="Q510" s="3"/>
    </row>
    <row r="511" spans="1:251" ht="16.350000000000001" customHeight="1" x14ac:dyDescent="0.25">
      <c r="C511" s="472" t="s">
        <v>1181</v>
      </c>
      <c r="D511" s="473"/>
      <c r="E511" s="473"/>
      <c r="F511" s="474"/>
      <c r="G511" s="135"/>
      <c r="H511" s="135"/>
      <c r="I511" s="136"/>
      <c r="J511" s="137"/>
      <c r="K511" s="138"/>
      <c r="L511" s="129"/>
      <c r="M511" s="129"/>
      <c r="N511" s="130"/>
      <c r="O511" s="78"/>
      <c r="P511" s="3"/>
      <c r="Q511" s="3"/>
    </row>
    <row r="512" spans="1:251" ht="16.350000000000001" customHeight="1" x14ac:dyDescent="0.25">
      <c r="C512" s="472" t="s">
        <v>1182</v>
      </c>
      <c r="D512" s="473"/>
      <c r="E512" s="473"/>
      <c r="F512" s="474"/>
      <c r="G512" s="135"/>
      <c r="H512" s="135"/>
      <c r="I512" s="136"/>
      <c r="J512" s="137"/>
      <c r="K512" s="138"/>
      <c r="L512" s="129"/>
      <c r="M512" s="129"/>
      <c r="N512" s="130"/>
      <c r="O512" s="78"/>
      <c r="P512" s="3"/>
      <c r="Q512" s="3"/>
    </row>
    <row r="513" spans="1:17" ht="16.95" customHeight="1" x14ac:dyDescent="0.25">
      <c r="C513" s="472" t="s">
        <v>1183</v>
      </c>
      <c r="D513" s="473"/>
      <c r="E513" s="473"/>
      <c r="F513" s="474"/>
      <c r="G513" s="135"/>
      <c r="H513" s="135"/>
      <c r="I513" s="136"/>
      <c r="J513" s="137"/>
      <c r="K513" s="138"/>
      <c r="L513" s="129"/>
      <c r="M513" s="129"/>
      <c r="N513" s="130"/>
      <c r="O513" s="78"/>
      <c r="P513" s="3"/>
      <c r="Q513" s="3"/>
    </row>
    <row r="514" spans="1:17" ht="13.2" customHeight="1" x14ac:dyDescent="0.25">
      <c r="C514" s="472" t="s">
        <v>1179</v>
      </c>
      <c r="D514" s="473"/>
      <c r="E514" s="473"/>
      <c r="F514" s="474"/>
      <c r="G514" s="135"/>
      <c r="H514" s="135"/>
      <c r="I514" s="136"/>
      <c r="J514" s="137"/>
      <c r="K514" s="138"/>
      <c r="L514" s="129"/>
      <c r="M514" s="129"/>
      <c r="N514" s="130"/>
      <c r="O514" s="3"/>
      <c r="P514" s="3"/>
      <c r="Q514" s="3"/>
    </row>
    <row r="515" spans="1:17" customFormat="1" ht="27.6" customHeight="1" thickBot="1" x14ac:dyDescent="0.3">
      <c r="A515" s="1"/>
      <c r="B515" s="1"/>
      <c r="C515" s="735" t="s">
        <v>335</v>
      </c>
      <c r="D515" s="736"/>
      <c r="E515" s="736"/>
      <c r="F515" s="737"/>
      <c r="G515" s="139"/>
      <c r="H515" s="139"/>
      <c r="I515" s="140"/>
      <c r="J515" s="141"/>
      <c r="K515" s="142"/>
      <c r="L515" s="129"/>
      <c r="M515" s="129"/>
      <c r="N515" s="130"/>
      <c r="O515" s="77"/>
    </row>
    <row r="516" spans="1:17" customFormat="1" ht="9.75" customHeight="1" x14ac:dyDescent="0.25">
      <c r="A516" s="1"/>
      <c r="B516" s="1"/>
      <c r="C516" s="144"/>
      <c r="D516" s="144"/>
      <c r="E516" s="144"/>
      <c r="F516" s="144"/>
      <c r="G516" s="174"/>
      <c r="H516" s="174"/>
      <c r="I516" s="175"/>
      <c r="J516" s="175"/>
      <c r="K516" s="176"/>
      <c r="L516" s="129"/>
      <c r="M516" s="129"/>
      <c r="N516" s="130"/>
      <c r="O516" s="77"/>
    </row>
    <row r="517" spans="1:17" customFormat="1" ht="15" customHeight="1" x14ac:dyDescent="0.25">
      <c r="A517" s="1"/>
      <c r="B517" s="1"/>
      <c r="C517" s="144"/>
      <c r="D517" s="144"/>
      <c r="E517" s="144"/>
      <c r="F517" s="144"/>
      <c r="G517" s="174"/>
      <c r="H517" s="174"/>
      <c r="I517" s="175"/>
      <c r="J517" s="175"/>
      <c r="K517" s="176"/>
      <c r="L517" s="129"/>
      <c r="M517" s="129"/>
      <c r="N517" s="130"/>
      <c r="O517" s="77"/>
    </row>
    <row r="518" spans="1:17" customFormat="1" ht="38.4" customHeight="1" x14ac:dyDescent="0.3">
      <c r="A518" s="270" t="s">
        <v>1372</v>
      </c>
      <c r="B518" s="270"/>
      <c r="C518" s="270"/>
      <c r="D518" s="270"/>
      <c r="E518" s="270"/>
      <c r="F518" s="270"/>
      <c r="G518" s="270"/>
      <c r="H518" s="270"/>
      <c r="I518" s="270"/>
      <c r="J518" s="270"/>
      <c r="K518" s="270"/>
      <c r="L518" s="270"/>
      <c r="M518" s="270"/>
      <c r="N518" s="270"/>
      <c r="O518" s="77"/>
    </row>
    <row r="519" spans="1:17" customFormat="1" ht="16.2" customHeight="1" x14ac:dyDescent="0.3">
      <c r="A519" s="239"/>
      <c r="B519" s="239"/>
      <c r="C519" s="239"/>
      <c r="D519" s="239"/>
      <c r="E519" s="239"/>
      <c r="F519" s="239"/>
      <c r="G519" s="239"/>
      <c r="H519" s="239"/>
      <c r="I519" s="239"/>
      <c r="J519" s="239"/>
      <c r="K519" s="239"/>
      <c r="L519" s="239"/>
      <c r="M519" s="239"/>
      <c r="N519" s="239"/>
      <c r="O519" s="77"/>
    </row>
    <row r="520" spans="1:17" customFormat="1" ht="15" customHeight="1" thickBot="1" x14ac:dyDescent="0.35">
      <c r="A520" s="210"/>
      <c r="B520" s="210"/>
      <c r="C520" s="210"/>
      <c r="D520" s="210"/>
      <c r="E520" s="210"/>
      <c r="F520" s="210"/>
      <c r="G520" s="210"/>
      <c r="H520" s="210"/>
      <c r="I520" s="210"/>
      <c r="J520" s="210"/>
      <c r="K520" s="210"/>
      <c r="L520" s="210"/>
      <c r="M520" s="210"/>
      <c r="N520" s="210"/>
      <c r="O520" s="77"/>
    </row>
    <row r="521" spans="1:17" customFormat="1" ht="39" customHeight="1" thickBot="1" x14ac:dyDescent="0.3">
      <c r="A521" s="271" t="s">
        <v>1405</v>
      </c>
      <c r="B521" s="272"/>
      <c r="C521" s="272"/>
      <c r="D521" s="272"/>
      <c r="E521" s="272"/>
      <c r="F521" s="272"/>
      <c r="G521" s="272"/>
      <c r="H521" s="272"/>
      <c r="I521" s="272"/>
      <c r="J521" s="272"/>
      <c r="K521" s="272"/>
      <c r="L521" s="272"/>
      <c r="M521" s="272"/>
      <c r="N521" s="273"/>
      <c r="O521" s="77"/>
    </row>
    <row r="522" spans="1:17" customFormat="1" ht="15" customHeight="1" x14ac:dyDescent="0.25">
      <c r="A522" s="211"/>
      <c r="B522" s="212"/>
      <c r="C522" s="212"/>
      <c r="D522" s="212"/>
      <c r="E522" s="212"/>
      <c r="F522" s="212"/>
      <c r="G522" s="212"/>
      <c r="H522" s="212"/>
      <c r="I522" s="212"/>
      <c r="J522" s="212"/>
      <c r="K522" s="212"/>
      <c r="L522" s="212"/>
      <c r="M522" s="212"/>
      <c r="N522" s="212"/>
      <c r="O522" s="77"/>
    </row>
    <row r="523" spans="1:17" customFormat="1" ht="11.4" customHeight="1" x14ac:dyDescent="0.25">
      <c r="A523" s="211"/>
      <c r="B523" s="212"/>
      <c r="C523" s="212"/>
      <c r="D523" s="212"/>
      <c r="E523" s="212"/>
      <c r="F523" s="212"/>
      <c r="G523" s="212"/>
      <c r="H523" s="212"/>
      <c r="I523" s="212"/>
      <c r="J523" s="212"/>
      <c r="K523" s="212"/>
      <c r="L523" s="212"/>
      <c r="M523" s="212"/>
      <c r="N523" s="212"/>
      <c r="O523" s="77"/>
    </row>
    <row r="524" spans="1:17" customFormat="1" ht="67.95" customHeight="1" x14ac:dyDescent="0.25">
      <c r="A524" s="269" t="s">
        <v>1460</v>
      </c>
      <c r="B524" s="269"/>
      <c r="C524" s="269"/>
      <c r="D524" s="269"/>
      <c r="E524" s="269"/>
      <c r="F524" s="269"/>
      <c r="G524" s="269"/>
      <c r="H524" s="269"/>
      <c r="I524" s="269"/>
      <c r="J524" s="269"/>
      <c r="K524" s="269"/>
      <c r="L524" s="269"/>
      <c r="M524" s="269"/>
      <c r="N524" s="269"/>
      <c r="O524" s="77"/>
    </row>
    <row r="525" spans="1:17" customFormat="1" ht="54" customHeight="1" x14ac:dyDescent="0.25">
      <c r="A525" s="269" t="s">
        <v>1461</v>
      </c>
      <c r="B525" s="269"/>
      <c r="C525" s="269"/>
      <c r="D525" s="269"/>
      <c r="E525" s="269"/>
      <c r="F525" s="269"/>
      <c r="G525" s="269"/>
      <c r="H525" s="269"/>
      <c r="I525" s="269"/>
      <c r="J525" s="269"/>
      <c r="K525" s="269"/>
      <c r="L525" s="269"/>
      <c r="M525" s="269"/>
      <c r="N525" s="269"/>
      <c r="O525" s="77"/>
    </row>
    <row r="526" spans="1:17" customFormat="1" ht="56.4" customHeight="1" x14ac:dyDescent="0.25">
      <c r="A526" s="269" t="s">
        <v>1425</v>
      </c>
      <c r="B526" s="269"/>
      <c r="C526" s="269"/>
      <c r="D526" s="269"/>
      <c r="E526" s="269"/>
      <c r="F526" s="269"/>
      <c r="G526" s="269"/>
      <c r="H526" s="269"/>
      <c r="I526" s="269"/>
      <c r="J526" s="269"/>
      <c r="K526" s="269"/>
      <c r="L526" s="269"/>
      <c r="M526" s="269"/>
      <c r="N526" s="269"/>
      <c r="O526" s="77"/>
    </row>
    <row r="527" spans="1:17" customFormat="1" ht="66.75" customHeight="1" x14ac:dyDescent="0.25">
      <c r="A527" s="269" t="s">
        <v>1456</v>
      </c>
      <c r="B527" s="269"/>
      <c r="C527" s="269"/>
      <c r="D527" s="269"/>
      <c r="E527" s="269"/>
      <c r="F527" s="269"/>
      <c r="G527" s="269"/>
      <c r="H527" s="269"/>
      <c r="I527" s="269"/>
      <c r="J527" s="269"/>
      <c r="K527" s="269"/>
      <c r="L527" s="269"/>
      <c r="M527" s="269"/>
      <c r="N527" s="269"/>
      <c r="O527" s="77"/>
    </row>
    <row r="528" spans="1:17" customFormat="1" ht="69.75" customHeight="1" x14ac:dyDescent="0.25">
      <c r="A528" s="269" t="s">
        <v>1426</v>
      </c>
      <c r="B528" s="269"/>
      <c r="C528" s="269"/>
      <c r="D528" s="269"/>
      <c r="E528" s="269"/>
      <c r="F528" s="269"/>
      <c r="G528" s="269"/>
      <c r="H528" s="269"/>
      <c r="I528" s="269"/>
      <c r="J528" s="269"/>
      <c r="K528" s="269"/>
      <c r="L528" s="269"/>
      <c r="M528" s="269"/>
      <c r="N528" s="269"/>
      <c r="O528" s="77"/>
    </row>
    <row r="529" spans="1:15" customFormat="1" ht="67.95" customHeight="1" x14ac:dyDescent="0.25">
      <c r="A529" s="269" t="s">
        <v>1424</v>
      </c>
      <c r="B529" s="269"/>
      <c r="C529" s="269"/>
      <c r="D529" s="269"/>
      <c r="E529" s="269"/>
      <c r="F529" s="269"/>
      <c r="G529" s="269"/>
      <c r="H529" s="269"/>
      <c r="I529" s="269"/>
      <c r="J529" s="269"/>
      <c r="K529" s="269"/>
      <c r="L529" s="269"/>
      <c r="M529" s="269"/>
      <c r="N529" s="269"/>
      <c r="O529" s="77"/>
    </row>
    <row r="530" spans="1:15" ht="29.25" customHeight="1" x14ac:dyDescent="0.25">
      <c r="A530" s="732" t="s">
        <v>1406</v>
      </c>
      <c r="B530" s="732"/>
      <c r="C530" s="732"/>
      <c r="D530" s="732"/>
      <c r="E530" s="732"/>
      <c r="F530" s="732"/>
      <c r="G530" s="732"/>
      <c r="H530" s="732"/>
      <c r="I530" s="732"/>
      <c r="J530" s="732"/>
      <c r="K530" s="732"/>
      <c r="L530" s="732"/>
      <c r="M530" s="732"/>
      <c r="N530" s="732"/>
    </row>
    <row r="531" spans="1:15" ht="22.8" customHeight="1" thickBot="1" x14ac:dyDescent="0.3">
      <c r="A531" s="761"/>
      <c r="B531" s="761"/>
      <c r="C531" s="761"/>
      <c r="D531" s="761"/>
      <c r="E531" s="761"/>
      <c r="F531" s="761"/>
      <c r="G531" s="761"/>
      <c r="H531" s="761"/>
      <c r="I531" s="761"/>
      <c r="J531" s="761"/>
      <c r="K531" s="761"/>
      <c r="L531" s="761"/>
      <c r="M531" s="761"/>
      <c r="N531" s="761"/>
    </row>
    <row r="532" spans="1:15" ht="15" customHeight="1" x14ac:dyDescent="0.25">
      <c r="A532" s="449" t="s">
        <v>1409</v>
      </c>
      <c r="B532" s="450"/>
      <c r="C532" s="450"/>
      <c r="D532" s="450"/>
      <c r="E532" s="450"/>
      <c r="F532" s="450"/>
      <c r="G532" s="450"/>
      <c r="H532" s="450"/>
      <c r="I532" s="450"/>
      <c r="J532" s="451"/>
      <c r="K532" s="341"/>
      <c r="L532" s="342"/>
      <c r="M532" s="341"/>
      <c r="N532" s="342"/>
    </row>
    <row r="533" spans="1:15" ht="15" customHeight="1" thickBot="1" x14ac:dyDescent="0.3">
      <c r="A533" s="452"/>
      <c r="B533" s="453"/>
      <c r="C533" s="453"/>
      <c r="D533" s="453"/>
      <c r="E533" s="453"/>
      <c r="F533" s="453"/>
      <c r="G533" s="453"/>
      <c r="H533" s="453"/>
      <c r="I533" s="453"/>
      <c r="J533" s="454"/>
      <c r="K533" s="724" t="s">
        <v>371</v>
      </c>
      <c r="L533" s="725"/>
      <c r="M533" s="724" t="s">
        <v>370</v>
      </c>
      <c r="N533" s="725"/>
    </row>
    <row r="534" spans="1:15" ht="15" customHeight="1" x14ac:dyDescent="0.25">
      <c r="A534" s="338" t="s">
        <v>1351</v>
      </c>
      <c r="B534" s="339"/>
      <c r="C534" s="339"/>
      <c r="D534" s="339"/>
      <c r="E534" s="339"/>
      <c r="F534" s="339"/>
      <c r="G534" s="339"/>
      <c r="H534" s="339"/>
      <c r="I534" s="339"/>
      <c r="J534" s="340"/>
      <c r="K534" s="443"/>
      <c r="L534" s="444"/>
      <c r="M534" s="444"/>
      <c r="N534" s="445"/>
    </row>
    <row r="535" spans="1:15" ht="15" customHeight="1" thickBot="1" x14ac:dyDescent="0.3">
      <c r="A535" s="403" t="s">
        <v>1352</v>
      </c>
      <c r="B535" s="404"/>
      <c r="C535" s="404"/>
      <c r="D535" s="404"/>
      <c r="E535" s="404"/>
      <c r="F535" s="404"/>
      <c r="G535" s="404"/>
      <c r="H535" s="404"/>
      <c r="I535" s="404"/>
      <c r="J535" s="405"/>
      <c r="K535" s="335"/>
      <c r="L535" s="336"/>
      <c r="M535" s="787"/>
      <c r="N535" s="260"/>
    </row>
    <row r="536" spans="1:15" ht="15" customHeight="1" thickBot="1" x14ac:dyDescent="0.3">
      <c r="A536" s="455" t="s">
        <v>1353</v>
      </c>
      <c r="B536" s="455"/>
      <c r="C536" s="455"/>
      <c r="D536" s="455"/>
      <c r="E536" s="455"/>
      <c r="F536" s="455"/>
      <c r="G536" s="455"/>
      <c r="H536" s="455"/>
      <c r="I536" s="455"/>
      <c r="J536" s="455"/>
      <c r="K536" s="337">
        <f>SUM(K534:L535)</f>
        <v>0</v>
      </c>
      <c r="L536" s="337"/>
      <c r="M536" s="337">
        <f>SUM(M534:N535)</f>
        <v>0</v>
      </c>
      <c r="N536" s="337"/>
    </row>
    <row r="537" spans="1:15" ht="15" customHeight="1" x14ac:dyDescent="0.25">
      <c r="A537" s="449" t="s">
        <v>1411</v>
      </c>
      <c r="B537" s="450"/>
      <c r="C537" s="450"/>
      <c r="D537" s="450"/>
      <c r="E537" s="450"/>
      <c r="F537" s="450"/>
      <c r="G537" s="450"/>
      <c r="H537" s="450"/>
      <c r="I537" s="450"/>
      <c r="J537" s="451"/>
      <c r="K537" s="341"/>
      <c r="L537" s="342"/>
      <c r="M537" s="341"/>
      <c r="N537" s="342"/>
    </row>
    <row r="538" spans="1:15" ht="15" customHeight="1" thickBot="1" x14ac:dyDescent="0.3">
      <c r="A538" s="452"/>
      <c r="B538" s="453"/>
      <c r="C538" s="453"/>
      <c r="D538" s="453"/>
      <c r="E538" s="453"/>
      <c r="F538" s="453"/>
      <c r="G538" s="453"/>
      <c r="H538" s="453"/>
      <c r="I538" s="453"/>
      <c r="J538" s="454"/>
      <c r="K538" s="724" t="s">
        <v>371</v>
      </c>
      <c r="L538" s="725"/>
      <c r="M538" s="724" t="s">
        <v>370</v>
      </c>
      <c r="N538" s="725"/>
    </row>
    <row r="539" spans="1:15" ht="15" customHeight="1" x14ac:dyDescent="0.25">
      <c r="A539" s="446" t="s">
        <v>360</v>
      </c>
      <c r="B539" s="447"/>
      <c r="C539" s="447"/>
      <c r="D539" s="447"/>
      <c r="E539" s="447"/>
      <c r="F539" s="447"/>
      <c r="G539" s="447"/>
      <c r="H539" s="447"/>
      <c r="I539" s="447"/>
      <c r="J539" s="448"/>
      <c r="K539" s="344"/>
      <c r="L539" s="344"/>
      <c r="M539" s="344"/>
      <c r="N539" s="344"/>
    </row>
    <row r="540" spans="1:15" ht="15" customHeight="1" x14ac:dyDescent="0.25">
      <c r="A540" s="441" t="s">
        <v>361</v>
      </c>
      <c r="B540" s="291"/>
      <c r="C540" s="291"/>
      <c r="D540" s="291"/>
      <c r="E540" s="291"/>
      <c r="F540" s="291"/>
      <c r="G540" s="291"/>
      <c r="H540" s="291"/>
      <c r="I540" s="291"/>
      <c r="J540" s="292"/>
      <c r="K540" s="343"/>
      <c r="L540" s="343"/>
      <c r="M540" s="343"/>
      <c r="N540" s="343"/>
    </row>
    <row r="541" spans="1:15" ht="13.5" customHeight="1" x14ac:dyDescent="0.25">
      <c r="A541" s="403" t="s">
        <v>1412</v>
      </c>
      <c r="B541" s="404"/>
      <c r="C541" s="404"/>
      <c r="D541" s="404"/>
      <c r="E541" s="404"/>
      <c r="F541" s="404"/>
      <c r="G541" s="404"/>
      <c r="H541" s="404"/>
      <c r="I541" s="404"/>
      <c r="J541" s="405"/>
      <c r="K541" s="343"/>
      <c r="L541" s="343"/>
      <c r="M541" s="343"/>
      <c r="N541" s="343"/>
    </row>
    <row r="542" spans="1:15" ht="13.5" customHeight="1" x14ac:dyDescent="0.25">
      <c r="A542" s="441" t="s">
        <v>1367</v>
      </c>
      <c r="B542" s="442"/>
      <c r="C542" s="291"/>
      <c r="D542" s="291"/>
      <c r="E542" s="291"/>
      <c r="F542" s="291"/>
      <c r="G542" s="291"/>
      <c r="H542" s="291"/>
      <c r="I542" s="291"/>
      <c r="J542" s="292"/>
      <c r="K542" s="343"/>
      <c r="L542" s="343"/>
      <c r="M542" s="343"/>
      <c r="N542" s="343"/>
    </row>
    <row r="543" spans="1:15" ht="13.8" x14ac:dyDescent="0.25">
      <c r="A543" s="742" t="s">
        <v>1365</v>
      </c>
      <c r="B543" s="743"/>
      <c r="C543" s="291"/>
      <c r="D543" s="291"/>
      <c r="E543" s="291"/>
      <c r="F543" s="291"/>
      <c r="G543" s="291"/>
      <c r="H543" s="291"/>
      <c r="I543" s="291"/>
      <c r="J543" s="292"/>
      <c r="K543" s="343"/>
      <c r="L543" s="343"/>
      <c r="M543" s="343"/>
      <c r="N543" s="343"/>
    </row>
    <row r="544" spans="1:15" ht="14.4" thickBot="1" x14ac:dyDescent="0.3">
      <c r="A544" s="742" t="s">
        <v>1366</v>
      </c>
      <c r="B544" s="743"/>
      <c r="C544" s="774"/>
      <c r="D544" s="774"/>
      <c r="E544" s="774"/>
      <c r="F544" s="774"/>
      <c r="G544" s="774"/>
      <c r="H544" s="774"/>
      <c r="I544" s="774"/>
      <c r="J544" s="775"/>
      <c r="K544" s="763"/>
      <c r="L544" s="763"/>
      <c r="M544" s="763"/>
      <c r="N544" s="763"/>
    </row>
    <row r="545" spans="1:14" ht="15.75" customHeight="1" thickBot="1" x14ac:dyDescent="0.3">
      <c r="A545" s="346" t="s">
        <v>1171</v>
      </c>
      <c r="B545" s="347"/>
      <c r="C545" s="347"/>
      <c r="D545" s="347"/>
      <c r="E545" s="347"/>
      <c r="F545" s="347"/>
      <c r="G545" s="347"/>
      <c r="H545" s="347"/>
      <c r="I545" s="347"/>
      <c r="J545" s="348"/>
      <c r="K545" s="337">
        <f>SUM(K539:L544)</f>
        <v>0</v>
      </c>
      <c r="L545" s="337"/>
      <c r="M545" s="337">
        <f>SUM(M539:N544)</f>
        <v>0</v>
      </c>
      <c r="N545" s="337"/>
    </row>
    <row r="546" spans="1:14" ht="15" customHeight="1" x14ac:dyDescent="0.25">
      <c r="A546" s="349" t="s">
        <v>1457</v>
      </c>
      <c r="B546" s="350"/>
      <c r="C546" s="350"/>
      <c r="D546" s="350"/>
      <c r="E546" s="350"/>
      <c r="F546" s="350"/>
      <c r="G546" s="350"/>
      <c r="H546" s="350"/>
      <c r="I546" s="350"/>
      <c r="J546" s="351"/>
      <c r="K546" s="740"/>
      <c r="L546" s="741"/>
      <c r="M546" s="740"/>
      <c r="N546" s="741"/>
    </row>
    <row r="547" spans="1:14" ht="14.4" thickBot="1" x14ac:dyDescent="0.3">
      <c r="A547" s="352"/>
      <c r="B547" s="353"/>
      <c r="C547" s="353"/>
      <c r="D547" s="353"/>
      <c r="E547" s="353"/>
      <c r="F547" s="353"/>
      <c r="G547" s="353"/>
      <c r="H547" s="353"/>
      <c r="I547" s="353"/>
      <c r="J547" s="354"/>
      <c r="K547" s="738" t="s">
        <v>371</v>
      </c>
      <c r="L547" s="739"/>
      <c r="M547" s="738" t="s">
        <v>370</v>
      </c>
      <c r="N547" s="739"/>
    </row>
    <row r="548" spans="1:14" ht="14.25" customHeight="1" x14ac:dyDescent="0.25">
      <c r="A548" s="355" t="s">
        <v>1413</v>
      </c>
      <c r="B548" s="356"/>
      <c r="C548" s="356"/>
      <c r="D548" s="356"/>
      <c r="E548" s="356"/>
      <c r="F548" s="356"/>
      <c r="G548" s="356"/>
      <c r="H548" s="356"/>
      <c r="I548" s="356"/>
      <c r="J548" s="357"/>
      <c r="K548" s="762"/>
      <c r="L548" s="762"/>
      <c r="M548" s="752"/>
      <c r="N548" s="752"/>
    </row>
    <row r="549" spans="1:14" ht="14.25" customHeight="1" x14ac:dyDescent="0.25">
      <c r="A549" s="358" t="s">
        <v>1414</v>
      </c>
      <c r="B549" s="359"/>
      <c r="C549" s="359"/>
      <c r="D549" s="359"/>
      <c r="E549" s="359"/>
      <c r="F549" s="359"/>
      <c r="G549" s="359"/>
      <c r="H549" s="359"/>
      <c r="I549" s="359"/>
      <c r="J549" s="360"/>
      <c r="K549" s="345"/>
      <c r="L549" s="345"/>
      <c r="M549" s="247"/>
      <c r="N549" s="247"/>
    </row>
    <row r="550" spans="1:14" ht="14.25" customHeight="1" x14ac:dyDescent="0.25">
      <c r="A550" s="358" t="s">
        <v>1415</v>
      </c>
      <c r="B550" s="359"/>
      <c r="C550" s="359"/>
      <c r="D550" s="359"/>
      <c r="E550" s="359"/>
      <c r="F550" s="359"/>
      <c r="G550" s="359"/>
      <c r="H550" s="359"/>
      <c r="I550" s="359"/>
      <c r="J550" s="360"/>
      <c r="K550" s="345"/>
      <c r="L550" s="345"/>
      <c r="M550" s="247"/>
      <c r="N550" s="247"/>
    </row>
    <row r="551" spans="1:14" ht="13.8" x14ac:dyDescent="0.25">
      <c r="A551" s="441" t="s">
        <v>1367</v>
      </c>
      <c r="B551" s="442"/>
      <c r="C551" s="291"/>
      <c r="D551" s="291"/>
      <c r="E551" s="291"/>
      <c r="F551" s="291"/>
      <c r="G551" s="291"/>
      <c r="H551" s="291"/>
      <c r="I551" s="291"/>
      <c r="J551" s="292"/>
      <c r="K551" s="345"/>
      <c r="L551" s="345"/>
      <c r="M551" s="247"/>
      <c r="N551" s="247"/>
    </row>
    <row r="552" spans="1:14" ht="13.8" x14ac:dyDescent="0.25">
      <c r="A552" s="742" t="s">
        <v>1365</v>
      </c>
      <c r="B552" s="743"/>
      <c r="C552" s="291"/>
      <c r="D552" s="291"/>
      <c r="E552" s="291"/>
      <c r="F552" s="291"/>
      <c r="G552" s="291"/>
      <c r="H552" s="291"/>
      <c r="I552" s="291"/>
      <c r="J552" s="292"/>
      <c r="K552" s="758"/>
      <c r="L552" s="759"/>
      <c r="M552" s="750"/>
      <c r="N552" s="751"/>
    </row>
    <row r="553" spans="1:14" ht="13.8" x14ac:dyDescent="0.25">
      <c r="A553" s="742" t="s">
        <v>1366</v>
      </c>
      <c r="B553" s="743"/>
      <c r="C553" s="744"/>
      <c r="D553" s="291"/>
      <c r="E553" s="291"/>
      <c r="F553" s="291"/>
      <c r="G553" s="291"/>
      <c r="H553" s="291"/>
      <c r="I553" s="291"/>
      <c r="J553" s="292"/>
      <c r="K553" s="758"/>
      <c r="L553" s="759"/>
      <c r="M553" s="750"/>
      <c r="N553" s="751"/>
    </row>
    <row r="554" spans="1:14" ht="13.8" x14ac:dyDescent="0.25">
      <c r="A554" s="441" t="s">
        <v>1368</v>
      </c>
      <c r="B554" s="442"/>
      <c r="C554" s="753"/>
      <c r="D554" s="753"/>
      <c r="E554" s="753"/>
      <c r="F554" s="753"/>
      <c r="G554" s="753"/>
      <c r="H554" s="753"/>
      <c r="I554" s="753"/>
      <c r="J554" s="754"/>
      <c r="K554" s="758"/>
      <c r="L554" s="759"/>
      <c r="M554" s="750"/>
      <c r="N554" s="751"/>
    </row>
    <row r="555" spans="1:14" ht="13.8" x14ac:dyDescent="0.25">
      <c r="A555" s="742" t="s">
        <v>1369</v>
      </c>
      <c r="B555" s="743"/>
      <c r="C555" s="291"/>
      <c r="D555" s="291"/>
      <c r="E555" s="291"/>
      <c r="F555" s="291"/>
      <c r="G555" s="291"/>
      <c r="H555" s="291"/>
      <c r="I555" s="291"/>
      <c r="J555" s="292"/>
      <c r="K555" s="758"/>
      <c r="L555" s="759"/>
      <c r="M555" s="750"/>
      <c r="N555" s="751"/>
    </row>
    <row r="556" spans="1:14" ht="13.8" x14ac:dyDescent="0.25">
      <c r="A556" s="742" t="s">
        <v>1370</v>
      </c>
      <c r="B556" s="743"/>
      <c r="C556" s="744"/>
      <c r="D556" s="291"/>
      <c r="E556" s="291"/>
      <c r="F556" s="291"/>
      <c r="G556" s="291"/>
      <c r="H556" s="291"/>
      <c r="I556" s="291"/>
      <c r="J556" s="292"/>
      <c r="K556" s="758"/>
      <c r="L556" s="759"/>
      <c r="M556" s="750"/>
      <c r="N556" s="751"/>
    </row>
    <row r="557" spans="1:14" ht="14.4" thickBot="1" x14ac:dyDescent="0.3">
      <c r="A557" s="412" t="s">
        <v>1371</v>
      </c>
      <c r="B557" s="413"/>
      <c r="C557" s="783"/>
      <c r="D557" s="774"/>
      <c r="E557" s="774"/>
      <c r="F557" s="774"/>
      <c r="G557" s="774"/>
      <c r="H557" s="774"/>
      <c r="I557" s="774"/>
      <c r="J557" s="775"/>
      <c r="K557" s="764"/>
      <c r="L557" s="765"/>
      <c r="M557" s="803"/>
      <c r="N557" s="804"/>
    </row>
    <row r="558" spans="1:14" ht="15.75" customHeight="1" thickBot="1" x14ac:dyDescent="0.3">
      <c r="A558" s="438" t="s">
        <v>1170</v>
      </c>
      <c r="B558" s="439"/>
      <c r="C558" s="439"/>
      <c r="D558" s="439"/>
      <c r="E558" s="439"/>
      <c r="F558" s="439"/>
      <c r="G558" s="439"/>
      <c r="H558" s="439"/>
      <c r="I558" s="439"/>
      <c r="J558" s="440"/>
      <c r="K558" s="757"/>
      <c r="L558" s="757"/>
      <c r="M558" s="782">
        <f>SUM(M548:N557)</f>
        <v>0</v>
      </c>
      <c r="N558" s="782"/>
    </row>
    <row r="559" spans="1:14" ht="15.75" customHeight="1" x14ac:dyDescent="0.3">
      <c r="A559" s="349" t="s">
        <v>1422</v>
      </c>
      <c r="B559" s="745"/>
      <c r="C559" s="745"/>
      <c r="D559" s="745"/>
      <c r="E559" s="745"/>
      <c r="F559" s="745"/>
      <c r="G559" s="745"/>
      <c r="H559" s="745"/>
      <c r="I559" s="745"/>
      <c r="J559" s="746"/>
      <c r="K559" s="521"/>
      <c r="L559" s="522"/>
      <c r="M559" s="805"/>
      <c r="N559" s="806"/>
    </row>
    <row r="560" spans="1:14" ht="15.75" customHeight="1" thickBot="1" x14ac:dyDescent="0.3">
      <c r="A560" s="747"/>
      <c r="B560" s="748"/>
      <c r="C560" s="748"/>
      <c r="D560" s="748"/>
      <c r="E560" s="748"/>
      <c r="F560" s="748"/>
      <c r="G560" s="748"/>
      <c r="H560" s="748"/>
      <c r="I560" s="748"/>
      <c r="J560" s="749"/>
      <c r="K560" s="755" t="s">
        <v>371</v>
      </c>
      <c r="L560" s="756"/>
      <c r="M560" s="738" t="s">
        <v>370</v>
      </c>
      <c r="N560" s="739"/>
    </row>
    <row r="561" spans="1:14" ht="14.25" customHeight="1" x14ac:dyDescent="0.25">
      <c r="A561" s="403" t="s">
        <v>51</v>
      </c>
      <c r="B561" s="404"/>
      <c r="C561" s="404"/>
      <c r="D561" s="404"/>
      <c r="E561" s="404"/>
      <c r="F561" s="404"/>
      <c r="G561" s="404"/>
      <c r="H561" s="404"/>
      <c r="I561" s="404"/>
      <c r="J561" s="405"/>
      <c r="K561" s="345"/>
      <c r="L561" s="345"/>
      <c r="M561" s="247"/>
      <c r="N561" s="247"/>
    </row>
    <row r="562" spans="1:14" ht="14.25" customHeight="1" x14ac:dyDescent="0.25">
      <c r="A562" s="403" t="s">
        <v>53</v>
      </c>
      <c r="B562" s="404"/>
      <c r="C562" s="404"/>
      <c r="D562" s="404"/>
      <c r="E562" s="404"/>
      <c r="F562" s="404"/>
      <c r="G562" s="404"/>
      <c r="H562" s="404"/>
      <c r="I562" s="404"/>
      <c r="J562" s="405"/>
      <c r="K562" s="345"/>
      <c r="L562" s="345"/>
      <c r="M562" s="247"/>
      <c r="N562" s="247"/>
    </row>
    <row r="563" spans="1:14" ht="14.25" customHeight="1" x14ac:dyDescent="0.25">
      <c r="A563" s="403" t="s">
        <v>918</v>
      </c>
      <c r="B563" s="404"/>
      <c r="C563" s="404"/>
      <c r="D563" s="404"/>
      <c r="E563" s="404"/>
      <c r="F563" s="404"/>
      <c r="G563" s="404"/>
      <c r="H563" s="404"/>
      <c r="I563" s="404"/>
      <c r="J563" s="405"/>
      <c r="K563" s="345"/>
      <c r="L563" s="345"/>
      <c r="M563" s="247"/>
      <c r="N563" s="247"/>
    </row>
    <row r="564" spans="1:14" ht="14.25" customHeight="1" x14ac:dyDescent="0.25">
      <c r="A564" s="403" t="s">
        <v>52</v>
      </c>
      <c r="B564" s="404"/>
      <c r="C564" s="404"/>
      <c r="D564" s="404"/>
      <c r="E564" s="404"/>
      <c r="F564" s="404"/>
      <c r="G564" s="404"/>
      <c r="H564" s="404"/>
      <c r="I564" s="404"/>
      <c r="J564" s="405"/>
      <c r="K564" s="345"/>
      <c r="L564" s="345"/>
      <c r="M564" s="247"/>
      <c r="N564" s="247"/>
    </row>
    <row r="565" spans="1:14" ht="14.25" customHeight="1" x14ac:dyDescent="0.25">
      <c r="A565" s="403" t="s">
        <v>752</v>
      </c>
      <c r="B565" s="404"/>
      <c r="C565" s="404"/>
      <c r="D565" s="404"/>
      <c r="E565" s="404"/>
      <c r="F565" s="404"/>
      <c r="G565" s="404"/>
      <c r="H565" s="404"/>
      <c r="I565" s="404"/>
      <c r="J565" s="405"/>
      <c r="K565" s="345"/>
      <c r="L565" s="345"/>
      <c r="M565" s="247"/>
      <c r="N565" s="247"/>
    </row>
    <row r="566" spans="1:14" ht="14.25" customHeight="1" x14ac:dyDescent="0.25">
      <c r="A566" s="403" t="s">
        <v>1271</v>
      </c>
      <c r="B566" s="404"/>
      <c r="C566" s="404"/>
      <c r="D566" s="404"/>
      <c r="E566" s="404"/>
      <c r="F566" s="404"/>
      <c r="G566" s="404"/>
      <c r="H566" s="404"/>
      <c r="I566" s="404"/>
      <c r="J566" s="405"/>
      <c r="K566" s="345"/>
      <c r="L566" s="345"/>
      <c r="M566" s="247"/>
      <c r="N566" s="247"/>
    </row>
    <row r="567" spans="1:14" ht="14.25" customHeight="1" x14ac:dyDescent="0.25">
      <c r="A567" s="403" t="s">
        <v>753</v>
      </c>
      <c r="B567" s="404"/>
      <c r="C567" s="404"/>
      <c r="D567" s="404"/>
      <c r="E567" s="404"/>
      <c r="F567" s="404"/>
      <c r="G567" s="404"/>
      <c r="H567" s="404"/>
      <c r="I567" s="404"/>
      <c r="J567" s="405"/>
      <c r="K567" s="345"/>
      <c r="L567" s="345"/>
      <c r="M567" s="247"/>
      <c r="N567" s="247"/>
    </row>
    <row r="568" spans="1:14" ht="13.95" customHeight="1" x14ac:dyDescent="0.25">
      <c r="A568" s="441" t="s">
        <v>1367</v>
      </c>
      <c r="B568" s="442"/>
      <c r="C568" s="291"/>
      <c r="D568" s="291"/>
      <c r="E568" s="291"/>
      <c r="F568" s="291"/>
      <c r="G568" s="291"/>
      <c r="H568" s="291"/>
      <c r="I568" s="291"/>
      <c r="J568" s="292"/>
      <c r="K568" s="345"/>
      <c r="L568" s="345"/>
      <c r="M568" s="247"/>
      <c r="N568" s="247"/>
    </row>
    <row r="569" spans="1:14" ht="13.8" x14ac:dyDescent="0.25">
      <c r="A569" s="742" t="s">
        <v>1365</v>
      </c>
      <c r="B569" s="743"/>
      <c r="C569" s="291"/>
      <c r="D569" s="291"/>
      <c r="E569" s="291"/>
      <c r="F569" s="291"/>
      <c r="G569" s="291"/>
      <c r="H569" s="291"/>
      <c r="I569" s="291"/>
      <c r="J569" s="292"/>
      <c r="K569" s="345"/>
      <c r="L569" s="345"/>
      <c r="M569" s="247"/>
      <c r="N569" s="247"/>
    </row>
    <row r="570" spans="1:14" ht="14.4" thickBot="1" x14ac:dyDescent="0.3">
      <c r="A570" s="412" t="s">
        <v>1366</v>
      </c>
      <c r="B570" s="413"/>
      <c r="C570" s="774"/>
      <c r="D570" s="774"/>
      <c r="E570" s="774"/>
      <c r="F570" s="774"/>
      <c r="G570" s="774"/>
      <c r="H570" s="774"/>
      <c r="I570" s="774"/>
      <c r="J570" s="775"/>
      <c r="K570" s="414"/>
      <c r="L570" s="414"/>
      <c r="M570" s="807"/>
      <c r="N570" s="807"/>
    </row>
    <row r="571" spans="1:14" ht="15.75" customHeight="1" thickBot="1" x14ac:dyDescent="0.3">
      <c r="A571" s="406" t="s">
        <v>1136</v>
      </c>
      <c r="B571" s="407"/>
      <c r="C571" s="407"/>
      <c r="D571" s="407"/>
      <c r="E571" s="407"/>
      <c r="F571" s="407"/>
      <c r="G571" s="407"/>
      <c r="H571" s="407"/>
      <c r="I571" s="407"/>
      <c r="J571" s="408"/>
      <c r="K571" s="213"/>
      <c r="L571" s="214"/>
      <c r="M571" s="782">
        <f>SUM(M561:N570)</f>
        <v>0</v>
      </c>
      <c r="N571" s="782"/>
    </row>
    <row r="572" spans="1:14" ht="14.4" thickBot="1" x14ac:dyDescent="0.3">
      <c r="A572" s="409"/>
      <c r="B572" s="410"/>
      <c r="C572" s="410"/>
      <c r="D572" s="410"/>
      <c r="E572" s="410"/>
      <c r="F572" s="410"/>
      <c r="G572" s="410"/>
      <c r="H572" s="410"/>
      <c r="I572" s="410"/>
      <c r="J572" s="410"/>
      <c r="K572" s="410"/>
      <c r="L572" s="410"/>
      <c r="M572" s="410"/>
      <c r="N572" s="411"/>
    </row>
    <row r="573" spans="1:14" ht="14.4" thickBot="1" x14ac:dyDescent="0.3">
      <c r="A573" s="295" t="s">
        <v>55</v>
      </c>
      <c r="B573" s="296"/>
      <c r="C573" s="296"/>
      <c r="D573" s="296"/>
      <c r="E573" s="296"/>
      <c r="F573" s="296"/>
      <c r="G573" s="296"/>
      <c r="H573" s="296"/>
      <c r="I573" s="296"/>
      <c r="J573" s="297"/>
      <c r="K573" s="331">
        <f>SUM(K536+K545)</f>
        <v>0</v>
      </c>
      <c r="L573" s="332"/>
      <c r="M573" s="333">
        <f>SUM(M536,M545,M558,M571)</f>
        <v>0</v>
      </c>
      <c r="N573" s="334"/>
    </row>
    <row r="574" spans="1:14" ht="29.4" customHeight="1" thickBot="1" x14ac:dyDescent="0.3">
      <c r="A574" s="298" t="s">
        <v>1410</v>
      </c>
      <c r="B574" s="299"/>
      <c r="C574" s="299"/>
      <c r="D574" s="299"/>
      <c r="E574" s="299"/>
      <c r="F574" s="299"/>
      <c r="G574" s="299"/>
      <c r="H574" s="299"/>
      <c r="I574" s="299"/>
      <c r="J574" s="299"/>
      <c r="K574" s="299"/>
      <c r="L574" s="299"/>
      <c r="M574" s="299"/>
      <c r="N574" s="300"/>
    </row>
    <row r="575" spans="1:14" ht="14.4" thickBot="1" x14ac:dyDescent="0.3">
      <c r="A575" s="319" t="s">
        <v>1354</v>
      </c>
      <c r="B575" s="320"/>
      <c r="C575" s="320"/>
      <c r="D575" s="794" t="s">
        <v>1355</v>
      </c>
      <c r="E575" s="794"/>
      <c r="F575" s="794"/>
      <c r="G575" s="794"/>
      <c r="H575" s="398" t="s">
        <v>1356</v>
      </c>
      <c r="I575" s="399"/>
      <c r="J575" s="399"/>
      <c r="K575" s="399"/>
      <c r="L575" s="400"/>
      <c r="M575" s="401" t="s">
        <v>1357</v>
      </c>
      <c r="N575" s="402"/>
    </row>
    <row r="576" spans="1:14" ht="13.8" x14ac:dyDescent="0.25">
      <c r="A576" s="217" t="s">
        <v>1358</v>
      </c>
      <c r="B576" s="293"/>
      <c r="C576" s="294"/>
      <c r="D576" s="795"/>
      <c r="E576" s="796"/>
      <c r="F576" s="796"/>
      <c r="G576" s="797"/>
      <c r="H576" s="328"/>
      <c r="I576" s="329"/>
      <c r="J576" s="329"/>
      <c r="K576" s="329"/>
      <c r="L576" s="330"/>
      <c r="M576" s="322"/>
      <c r="N576" s="323"/>
    </row>
    <row r="577" spans="1:20" ht="13.8" x14ac:dyDescent="0.25">
      <c r="A577" s="215" t="s">
        <v>1359</v>
      </c>
      <c r="B577" s="790"/>
      <c r="C577" s="791"/>
      <c r="D577" s="256"/>
      <c r="E577" s="257"/>
      <c r="F577" s="257"/>
      <c r="G577" s="258"/>
      <c r="H577" s="256"/>
      <c r="I577" s="257"/>
      <c r="J577" s="257"/>
      <c r="K577" s="257"/>
      <c r="L577" s="258"/>
      <c r="M577" s="259"/>
      <c r="N577" s="260"/>
    </row>
    <row r="578" spans="1:20" ht="13.8" x14ac:dyDescent="0.25">
      <c r="A578" s="215" t="s">
        <v>1360</v>
      </c>
      <c r="B578" s="790"/>
      <c r="C578" s="791"/>
      <c r="D578" s="256"/>
      <c r="E578" s="257"/>
      <c r="F578" s="257"/>
      <c r="G578" s="258"/>
      <c r="H578" s="256"/>
      <c r="I578" s="257"/>
      <c r="J578" s="257"/>
      <c r="K578" s="257"/>
      <c r="L578" s="258"/>
      <c r="M578" s="259"/>
      <c r="N578" s="260"/>
    </row>
    <row r="579" spans="1:20" ht="13.8" x14ac:dyDescent="0.25">
      <c r="A579" s="215" t="s">
        <v>1361</v>
      </c>
      <c r="B579" s="790"/>
      <c r="C579" s="791"/>
      <c r="D579" s="256"/>
      <c r="E579" s="257"/>
      <c r="F579" s="257"/>
      <c r="G579" s="258"/>
      <c r="H579" s="256"/>
      <c r="I579" s="257"/>
      <c r="J579" s="257"/>
      <c r="K579" s="257"/>
      <c r="L579" s="258"/>
      <c r="M579" s="259"/>
      <c r="N579" s="260"/>
    </row>
    <row r="580" spans="1:20" ht="14.4" thickBot="1" x14ac:dyDescent="0.3">
      <c r="A580" s="216" t="s">
        <v>1362</v>
      </c>
      <c r="B580" s="792"/>
      <c r="C580" s="793"/>
      <c r="D580" s="261"/>
      <c r="E580" s="262"/>
      <c r="F580" s="262"/>
      <c r="G580" s="263"/>
      <c r="H580" s="261"/>
      <c r="I580" s="262"/>
      <c r="J580" s="262"/>
      <c r="K580" s="262"/>
      <c r="L580" s="263"/>
      <c r="M580" s="264"/>
      <c r="N580" s="265"/>
    </row>
    <row r="581" spans="1:20" ht="14.4" thickBot="1" x14ac:dyDescent="0.3">
      <c r="A581" s="218"/>
      <c r="B581" s="219"/>
      <c r="C581" s="219"/>
      <c r="D581" s="219"/>
      <c r="E581" s="219"/>
      <c r="F581" s="219"/>
      <c r="G581" s="219"/>
      <c r="H581" s="219"/>
      <c r="I581" s="219"/>
      <c r="J581" s="324" t="s">
        <v>1363</v>
      </c>
      <c r="K581" s="325"/>
      <c r="L581" s="325"/>
      <c r="M581" s="326">
        <f>SUM(M576:M580)</f>
        <v>0</v>
      </c>
      <c r="N581" s="327"/>
    </row>
    <row r="584" spans="1:20" ht="28.95" customHeight="1" x14ac:dyDescent="0.25">
      <c r="A584" s="321" t="s">
        <v>1376</v>
      </c>
      <c r="B584" s="321"/>
      <c r="C584" s="321"/>
      <c r="D584" s="321"/>
      <c r="E584" s="321"/>
      <c r="F584" s="321"/>
      <c r="G584" s="321"/>
      <c r="H584" s="321"/>
      <c r="I584" s="321"/>
      <c r="J584" s="321"/>
      <c r="K584" s="321"/>
      <c r="L584" s="321"/>
      <c r="M584" s="321"/>
      <c r="N584" s="321"/>
    </row>
    <row r="585" spans="1:20" ht="42.75" customHeight="1" thickBot="1" x14ac:dyDescent="0.3">
      <c r="A585" s="789" t="s">
        <v>1423</v>
      </c>
      <c r="B585" s="789"/>
      <c r="C585" s="789"/>
      <c r="D585" s="789"/>
      <c r="E585" s="789"/>
      <c r="F585" s="789"/>
      <c r="G585" s="789"/>
      <c r="H585" s="789"/>
      <c r="I585" s="789"/>
      <c r="J585" s="789"/>
      <c r="K585" s="789"/>
      <c r="L585" s="789"/>
      <c r="M585" s="789"/>
      <c r="N585" s="789"/>
    </row>
    <row r="586" spans="1:20" s="228" customFormat="1" ht="19.95" customHeight="1" thickBot="1" x14ac:dyDescent="0.3">
      <c r="A586" s="253" t="s">
        <v>1377</v>
      </c>
      <c r="B586" s="254"/>
      <c r="C586" s="254"/>
      <c r="D586" s="254"/>
      <c r="E586" s="254"/>
      <c r="F586" s="255"/>
      <c r="G586" s="253" t="s">
        <v>1378</v>
      </c>
      <c r="H586" s="254"/>
      <c r="I586" s="254"/>
      <c r="J586" s="254"/>
      <c r="K586" s="254"/>
      <c r="L586" s="254"/>
      <c r="M586" s="254"/>
      <c r="N586" s="255"/>
      <c r="O586" s="224"/>
      <c r="P586" s="225"/>
      <c r="Q586" s="225"/>
      <c r="R586" s="226"/>
      <c r="S586" s="227"/>
      <c r="T586" s="227"/>
    </row>
    <row r="587" spans="1:20" ht="19.95" customHeight="1" x14ac:dyDescent="0.25">
      <c r="A587" s="301"/>
      <c r="B587" s="302"/>
      <c r="C587" s="302"/>
      <c r="D587" s="302"/>
      <c r="E587" s="302"/>
      <c r="F587" s="303"/>
      <c r="G587" s="310"/>
      <c r="H587" s="311"/>
      <c r="I587" s="311"/>
      <c r="J587" s="311"/>
      <c r="K587" s="311"/>
      <c r="L587" s="311"/>
      <c r="M587" s="311"/>
      <c r="N587" s="312"/>
      <c r="O587" s="1"/>
      <c r="P587" s="1"/>
      <c r="Q587" s="1"/>
      <c r="R587" s="77"/>
      <c r="S587"/>
      <c r="T587"/>
    </row>
    <row r="588" spans="1:20" ht="19.95" customHeight="1" x14ac:dyDescent="0.25">
      <c r="A588" s="304"/>
      <c r="B588" s="305"/>
      <c r="C588" s="305"/>
      <c r="D588" s="305"/>
      <c r="E588" s="305"/>
      <c r="F588" s="306"/>
      <c r="G588" s="313"/>
      <c r="H588" s="314"/>
      <c r="I588" s="314"/>
      <c r="J588" s="314"/>
      <c r="K588" s="314"/>
      <c r="L588" s="314"/>
      <c r="M588" s="314"/>
      <c r="N588" s="315"/>
      <c r="O588" s="1"/>
      <c r="P588" s="1"/>
      <c r="Q588" s="1"/>
      <c r="R588" s="77"/>
      <c r="S588"/>
      <c r="T588"/>
    </row>
    <row r="589" spans="1:20" ht="19.95" customHeight="1" x14ac:dyDescent="0.25">
      <c r="A589" s="304"/>
      <c r="B589" s="305"/>
      <c r="C589" s="305"/>
      <c r="D589" s="305"/>
      <c r="E589" s="305"/>
      <c r="F589" s="306"/>
      <c r="G589" s="313"/>
      <c r="H589" s="314"/>
      <c r="I589" s="314"/>
      <c r="J589" s="314"/>
      <c r="K589" s="314"/>
      <c r="L589" s="314"/>
      <c r="M589" s="314"/>
      <c r="N589" s="315"/>
      <c r="O589" s="1"/>
      <c r="P589" s="1"/>
      <c r="Q589" s="1"/>
      <c r="R589" s="77"/>
      <c r="S589"/>
      <c r="T589"/>
    </row>
    <row r="590" spans="1:20" ht="19.95" customHeight="1" x14ac:dyDescent="0.25">
      <c r="A590" s="304"/>
      <c r="B590" s="305"/>
      <c r="C590" s="305"/>
      <c r="D590" s="305"/>
      <c r="E590" s="305"/>
      <c r="F590" s="306"/>
      <c r="G590" s="313"/>
      <c r="H590" s="314"/>
      <c r="I590" s="314"/>
      <c r="J590" s="314"/>
      <c r="K590" s="314"/>
      <c r="L590" s="314"/>
      <c r="M590" s="314"/>
      <c r="N590" s="315"/>
      <c r="O590" s="1"/>
      <c r="P590" s="1"/>
      <c r="Q590" s="1"/>
      <c r="R590" s="77"/>
      <c r="S590"/>
      <c r="T590"/>
    </row>
    <row r="591" spans="1:20" ht="19.95" customHeight="1" x14ac:dyDescent="0.25">
      <c r="A591" s="304"/>
      <c r="B591" s="305"/>
      <c r="C591" s="305"/>
      <c r="D591" s="305"/>
      <c r="E591" s="305"/>
      <c r="F591" s="306"/>
      <c r="G591" s="313"/>
      <c r="H591" s="314"/>
      <c r="I591" s="314"/>
      <c r="J591" s="314"/>
      <c r="K591" s="314"/>
      <c r="L591" s="314"/>
      <c r="M591" s="314"/>
      <c r="N591" s="315"/>
      <c r="O591" s="1"/>
      <c r="P591" s="1"/>
      <c r="Q591" s="1"/>
      <c r="R591" s="77"/>
      <c r="S591"/>
      <c r="T591"/>
    </row>
    <row r="592" spans="1:20" ht="19.95" customHeight="1" x14ac:dyDescent="0.25">
      <c r="A592" s="304"/>
      <c r="B592" s="305"/>
      <c r="C592" s="305"/>
      <c r="D592" s="305"/>
      <c r="E592" s="305"/>
      <c r="F592" s="306"/>
      <c r="G592" s="313"/>
      <c r="H592" s="314"/>
      <c r="I592" s="314"/>
      <c r="J592" s="314"/>
      <c r="K592" s="314"/>
      <c r="L592" s="314"/>
      <c r="M592" s="314"/>
      <c r="N592" s="315"/>
      <c r="O592" s="1"/>
      <c r="P592" s="1"/>
      <c r="Q592" s="1"/>
      <c r="R592" s="77"/>
      <c r="S592"/>
      <c r="T592"/>
    </row>
    <row r="593" spans="1:20" ht="19.95" customHeight="1" x14ac:dyDescent="0.25">
      <c r="A593" s="304"/>
      <c r="B593" s="305"/>
      <c r="C593" s="305"/>
      <c r="D593" s="305"/>
      <c r="E593" s="305"/>
      <c r="F593" s="306"/>
      <c r="G593" s="313"/>
      <c r="H593" s="314"/>
      <c r="I593" s="314"/>
      <c r="J593" s="314"/>
      <c r="K593" s="314"/>
      <c r="L593" s="314"/>
      <c r="M593" s="314"/>
      <c r="N593" s="315"/>
      <c r="O593" s="1"/>
      <c r="P593" s="1"/>
      <c r="Q593" s="1"/>
      <c r="R593" s="77"/>
      <c r="S593"/>
      <c r="T593"/>
    </row>
    <row r="594" spans="1:20" ht="19.95" customHeight="1" x14ac:dyDescent="0.25">
      <c r="A594" s="304"/>
      <c r="B594" s="305"/>
      <c r="C594" s="305"/>
      <c r="D594" s="305"/>
      <c r="E594" s="305"/>
      <c r="F594" s="306"/>
      <c r="G594" s="313"/>
      <c r="H594" s="314"/>
      <c r="I594" s="314"/>
      <c r="J594" s="314"/>
      <c r="K594" s="314"/>
      <c r="L594" s="314"/>
      <c r="M594" s="314"/>
      <c r="N594" s="315"/>
      <c r="O594" s="1"/>
      <c r="P594" s="1"/>
      <c r="Q594" s="1"/>
      <c r="R594" s="77"/>
      <c r="S594"/>
      <c r="T594"/>
    </row>
    <row r="595" spans="1:20" ht="19.95" customHeight="1" x14ac:dyDescent="0.25">
      <c r="A595" s="304"/>
      <c r="B595" s="305"/>
      <c r="C595" s="305"/>
      <c r="D595" s="305"/>
      <c r="E595" s="305"/>
      <c r="F595" s="306"/>
      <c r="G595" s="313"/>
      <c r="H595" s="314"/>
      <c r="I595" s="314"/>
      <c r="J595" s="314"/>
      <c r="K595" s="314"/>
      <c r="L595" s="314"/>
      <c r="M595" s="314"/>
      <c r="N595" s="315"/>
      <c r="O595" s="1"/>
      <c r="P595" s="1"/>
      <c r="Q595" s="1"/>
      <c r="R595" s="77"/>
      <c r="S595"/>
      <c r="T595"/>
    </row>
    <row r="596" spans="1:20" ht="19.95" customHeight="1" x14ac:dyDescent="0.25">
      <c r="A596" s="304"/>
      <c r="B596" s="305"/>
      <c r="C596" s="305"/>
      <c r="D596" s="305"/>
      <c r="E596" s="305"/>
      <c r="F596" s="306"/>
      <c r="G596" s="313"/>
      <c r="H596" s="314"/>
      <c r="I596" s="314"/>
      <c r="J596" s="314"/>
      <c r="K596" s="314"/>
      <c r="L596" s="314"/>
      <c r="M596" s="314"/>
      <c r="N596" s="315"/>
      <c r="O596" s="1"/>
      <c r="P596" s="1"/>
      <c r="Q596" s="1"/>
      <c r="R596" s="77"/>
      <c r="S596"/>
      <c r="T596"/>
    </row>
    <row r="597" spans="1:20" ht="19.95" customHeight="1" x14ac:dyDescent="0.25">
      <c r="A597" s="304"/>
      <c r="B597" s="305"/>
      <c r="C597" s="305"/>
      <c r="D597" s="305"/>
      <c r="E597" s="305"/>
      <c r="F597" s="306"/>
      <c r="G597" s="313"/>
      <c r="H597" s="314"/>
      <c r="I597" s="314"/>
      <c r="J597" s="314"/>
      <c r="K597" s="314"/>
      <c r="L597" s="314"/>
      <c r="M597" s="314"/>
      <c r="N597" s="315"/>
      <c r="O597" s="1"/>
      <c r="P597" s="1"/>
      <c r="Q597" s="1"/>
      <c r="R597" s="77"/>
      <c r="S597"/>
      <c r="T597"/>
    </row>
    <row r="598" spans="1:20" ht="19.95" customHeight="1" x14ac:dyDescent="0.25">
      <c r="A598" s="304"/>
      <c r="B598" s="305"/>
      <c r="C598" s="305"/>
      <c r="D598" s="305"/>
      <c r="E598" s="305"/>
      <c r="F598" s="306"/>
      <c r="G598" s="313"/>
      <c r="H598" s="314"/>
      <c r="I598" s="314"/>
      <c r="J598" s="314"/>
      <c r="K598" s="314"/>
      <c r="L598" s="314"/>
      <c r="M598" s="314"/>
      <c r="N598" s="315"/>
      <c r="O598" s="1"/>
      <c r="P598" s="1"/>
      <c r="Q598" s="1"/>
      <c r="R598" s="77"/>
      <c r="S598"/>
      <c r="T598"/>
    </row>
    <row r="599" spans="1:20" ht="19.95" customHeight="1" x14ac:dyDescent="0.25">
      <c r="A599" s="304"/>
      <c r="B599" s="305"/>
      <c r="C599" s="305"/>
      <c r="D599" s="305"/>
      <c r="E599" s="305"/>
      <c r="F599" s="306"/>
      <c r="G599" s="313"/>
      <c r="H599" s="314"/>
      <c r="I599" s="314"/>
      <c r="J599" s="314"/>
      <c r="K599" s="314"/>
      <c r="L599" s="314"/>
      <c r="M599" s="314"/>
      <c r="N599" s="315"/>
      <c r="O599" s="1"/>
      <c r="P599" s="1"/>
      <c r="Q599" s="1"/>
      <c r="R599" s="77"/>
      <c r="S599"/>
      <c r="T599"/>
    </row>
    <row r="600" spans="1:20" ht="19.95" customHeight="1" x14ac:dyDescent="0.25">
      <c r="A600" s="304"/>
      <c r="B600" s="305"/>
      <c r="C600" s="305"/>
      <c r="D600" s="305"/>
      <c r="E600" s="305"/>
      <c r="F600" s="306"/>
      <c r="G600" s="313"/>
      <c r="H600" s="314"/>
      <c r="I600" s="314"/>
      <c r="J600" s="314"/>
      <c r="K600" s="314"/>
      <c r="L600" s="314"/>
      <c r="M600" s="314"/>
      <c r="N600" s="315"/>
      <c r="O600" s="1"/>
      <c r="P600" s="1"/>
      <c r="Q600" s="1"/>
      <c r="R600" s="77"/>
      <c r="S600"/>
      <c r="T600"/>
    </row>
    <row r="601" spans="1:20" ht="19.95" customHeight="1" x14ac:dyDescent="0.25">
      <c r="A601" s="304"/>
      <c r="B601" s="305"/>
      <c r="C601" s="305"/>
      <c r="D601" s="305"/>
      <c r="E601" s="305"/>
      <c r="F601" s="306"/>
      <c r="G601" s="313"/>
      <c r="H601" s="314"/>
      <c r="I601" s="314"/>
      <c r="J601" s="314"/>
      <c r="K601" s="314"/>
      <c r="L601" s="314"/>
      <c r="M601" s="314"/>
      <c r="N601" s="315"/>
      <c r="O601" s="1"/>
      <c r="P601" s="1"/>
      <c r="Q601" s="1"/>
      <c r="R601" s="77"/>
      <c r="S601"/>
      <c r="T601"/>
    </row>
    <row r="602" spans="1:20" ht="19.95" customHeight="1" x14ac:dyDescent="0.25">
      <c r="A602" s="304"/>
      <c r="B602" s="305"/>
      <c r="C602" s="305"/>
      <c r="D602" s="305"/>
      <c r="E602" s="305"/>
      <c r="F602" s="306"/>
      <c r="G602" s="313"/>
      <c r="H602" s="314"/>
      <c r="I602" s="314"/>
      <c r="J602" s="314"/>
      <c r="K602" s="314"/>
      <c r="L602" s="314"/>
      <c r="M602" s="314"/>
      <c r="N602" s="315"/>
      <c r="O602" s="1"/>
      <c r="P602" s="1"/>
      <c r="Q602" s="1"/>
      <c r="R602" s="77"/>
      <c r="S602"/>
      <c r="T602"/>
    </row>
    <row r="603" spans="1:20" ht="19.95" customHeight="1" x14ac:dyDescent="0.25">
      <c r="A603" s="304"/>
      <c r="B603" s="305"/>
      <c r="C603" s="305"/>
      <c r="D603" s="305"/>
      <c r="E603" s="305"/>
      <c r="F603" s="306"/>
      <c r="G603" s="313"/>
      <c r="H603" s="314"/>
      <c r="I603" s="314"/>
      <c r="J603" s="314"/>
      <c r="K603" s="314"/>
      <c r="L603" s="314"/>
      <c r="M603" s="314"/>
      <c r="N603" s="315"/>
      <c r="O603" s="1"/>
      <c r="P603" s="1"/>
      <c r="Q603" s="1"/>
      <c r="R603" s="77"/>
      <c r="S603"/>
      <c r="T603"/>
    </row>
    <row r="604" spans="1:20" ht="19.95" customHeight="1" x14ac:dyDescent="0.25">
      <c r="A604" s="304"/>
      <c r="B604" s="305"/>
      <c r="C604" s="305"/>
      <c r="D604" s="305"/>
      <c r="E604" s="305"/>
      <c r="F604" s="306"/>
      <c r="G604" s="313"/>
      <c r="H604" s="314"/>
      <c r="I604" s="314"/>
      <c r="J604" s="314"/>
      <c r="K604" s="314"/>
      <c r="L604" s="314"/>
      <c r="M604" s="314"/>
      <c r="N604" s="315"/>
      <c r="O604" s="1"/>
      <c r="P604" s="1"/>
      <c r="Q604" s="1"/>
      <c r="R604" s="77"/>
      <c r="S604"/>
      <c r="T604"/>
    </row>
    <row r="605" spans="1:20" ht="19.95" customHeight="1" x14ac:dyDescent="0.25">
      <c r="A605" s="304"/>
      <c r="B605" s="305"/>
      <c r="C605" s="305"/>
      <c r="D605" s="305"/>
      <c r="E605" s="305"/>
      <c r="F605" s="306"/>
      <c r="G605" s="313"/>
      <c r="H605" s="314"/>
      <c r="I605" s="314"/>
      <c r="J605" s="314"/>
      <c r="K605" s="314"/>
      <c r="L605" s="314"/>
      <c r="M605" s="314"/>
      <c r="N605" s="315"/>
      <c r="O605" s="1"/>
      <c r="P605" s="1"/>
      <c r="Q605" s="1"/>
      <c r="R605" s="77"/>
      <c r="S605"/>
      <c r="T605"/>
    </row>
    <row r="606" spans="1:20" ht="19.95" customHeight="1" x14ac:dyDescent="0.25">
      <c r="A606" s="304"/>
      <c r="B606" s="305"/>
      <c r="C606" s="305"/>
      <c r="D606" s="305"/>
      <c r="E606" s="305"/>
      <c r="F606" s="306"/>
      <c r="G606" s="313"/>
      <c r="H606" s="314"/>
      <c r="I606" s="314"/>
      <c r="J606" s="314"/>
      <c r="K606" s="314"/>
      <c r="L606" s="314"/>
      <c r="M606" s="314"/>
      <c r="N606" s="315"/>
      <c r="O606" s="1"/>
      <c r="P606" s="1"/>
      <c r="Q606" s="1"/>
      <c r="R606" s="77"/>
      <c r="S606"/>
      <c r="T606"/>
    </row>
    <row r="607" spans="1:20" ht="19.95" customHeight="1" x14ac:dyDescent="0.25">
      <c r="A607" s="304"/>
      <c r="B607" s="305"/>
      <c r="C607" s="305"/>
      <c r="D607" s="305"/>
      <c r="E607" s="305"/>
      <c r="F607" s="306"/>
      <c r="G607" s="313"/>
      <c r="H607" s="314"/>
      <c r="I607" s="314"/>
      <c r="J607" s="314"/>
      <c r="K607" s="314"/>
      <c r="L607" s="314"/>
      <c r="M607" s="314"/>
      <c r="N607" s="315"/>
      <c r="O607" s="1"/>
      <c r="P607" s="1"/>
      <c r="Q607" s="1"/>
      <c r="R607" s="77"/>
      <c r="S607"/>
      <c r="T607"/>
    </row>
    <row r="608" spans="1:20" ht="19.95" customHeight="1" x14ac:dyDescent="0.25">
      <c r="A608" s="304"/>
      <c r="B608" s="305"/>
      <c r="C608" s="305"/>
      <c r="D608" s="305"/>
      <c r="E608" s="305"/>
      <c r="F608" s="306"/>
      <c r="G608" s="313"/>
      <c r="H608" s="314"/>
      <c r="I608" s="314"/>
      <c r="J608" s="314"/>
      <c r="K608" s="314"/>
      <c r="L608" s="314"/>
      <c r="M608" s="314"/>
      <c r="N608" s="315"/>
      <c r="O608" s="1"/>
      <c r="P608" s="1"/>
      <c r="Q608" s="1"/>
      <c r="R608" s="77"/>
      <c r="S608"/>
      <c r="T608"/>
    </row>
    <row r="609" spans="1:20" ht="19.95" customHeight="1" x14ac:dyDescent="0.25">
      <c r="A609" s="304"/>
      <c r="B609" s="305"/>
      <c r="C609" s="305"/>
      <c r="D609" s="305"/>
      <c r="E609" s="305"/>
      <c r="F609" s="306"/>
      <c r="G609" s="313"/>
      <c r="H609" s="314"/>
      <c r="I609" s="314"/>
      <c r="J609" s="314"/>
      <c r="K609" s="314"/>
      <c r="L609" s="314"/>
      <c r="M609" s="314"/>
      <c r="N609" s="315"/>
      <c r="O609" s="1"/>
      <c r="P609" s="1"/>
      <c r="Q609" s="1"/>
      <c r="R609" s="77"/>
      <c r="S609"/>
      <c r="T609"/>
    </row>
    <row r="610" spans="1:20" ht="19.95" customHeight="1" x14ac:dyDescent="0.25">
      <c r="A610" s="304"/>
      <c r="B610" s="305"/>
      <c r="C610" s="305"/>
      <c r="D610" s="305"/>
      <c r="E610" s="305"/>
      <c r="F610" s="306"/>
      <c r="G610" s="313"/>
      <c r="H610" s="314"/>
      <c r="I610" s="314"/>
      <c r="J610" s="314"/>
      <c r="K610" s="314"/>
      <c r="L610" s="314"/>
      <c r="M610" s="314"/>
      <c r="N610" s="315"/>
      <c r="O610" s="1"/>
      <c r="P610" s="1"/>
      <c r="Q610" s="1"/>
      <c r="R610" s="77"/>
      <c r="S610"/>
      <c r="T610"/>
    </row>
    <row r="611" spans="1:20" ht="19.95" customHeight="1" x14ac:dyDescent="0.25">
      <c r="A611" s="304"/>
      <c r="B611" s="305"/>
      <c r="C611" s="305"/>
      <c r="D611" s="305"/>
      <c r="E611" s="305"/>
      <c r="F611" s="306"/>
      <c r="G611" s="313"/>
      <c r="H611" s="314"/>
      <c r="I611" s="314"/>
      <c r="J611" s="314"/>
      <c r="K611" s="314"/>
      <c r="L611" s="314"/>
      <c r="M611" s="314"/>
      <c r="N611" s="315"/>
      <c r="O611" s="1"/>
      <c r="P611" s="1"/>
      <c r="Q611" s="1"/>
      <c r="R611" s="77"/>
      <c r="S611"/>
      <c r="T611"/>
    </row>
    <row r="612" spans="1:20" ht="19.95" customHeight="1" x14ac:dyDescent="0.25">
      <c r="A612" s="304"/>
      <c r="B612" s="305"/>
      <c r="C612" s="305"/>
      <c r="D612" s="305"/>
      <c r="E612" s="305"/>
      <c r="F612" s="306"/>
      <c r="G612" s="313"/>
      <c r="H612" s="314"/>
      <c r="I612" s="314"/>
      <c r="J612" s="314"/>
      <c r="K612" s="314"/>
      <c r="L612" s="314"/>
      <c r="M612" s="314"/>
      <c r="N612" s="315"/>
      <c r="O612" s="1"/>
      <c r="P612" s="1"/>
      <c r="Q612" s="1"/>
      <c r="R612" s="77"/>
      <c r="S612"/>
      <c r="T612"/>
    </row>
    <row r="613" spans="1:20" ht="19.95" customHeight="1" x14ac:dyDescent="0.25">
      <c r="A613" s="304"/>
      <c r="B613" s="305"/>
      <c r="C613" s="305"/>
      <c r="D613" s="305"/>
      <c r="E613" s="305"/>
      <c r="F613" s="306"/>
      <c r="G613" s="313"/>
      <c r="H613" s="314"/>
      <c r="I613" s="314"/>
      <c r="J613" s="314"/>
      <c r="K613" s="314"/>
      <c r="L613" s="314"/>
      <c r="M613" s="314"/>
      <c r="N613" s="315"/>
      <c r="O613" s="1"/>
      <c r="P613" s="1"/>
      <c r="Q613" s="1"/>
      <c r="R613" s="77"/>
      <c r="S613"/>
      <c r="T613"/>
    </row>
    <row r="614" spans="1:20" ht="19.95" customHeight="1" x14ac:dyDescent="0.25">
      <c r="A614" s="304"/>
      <c r="B614" s="305"/>
      <c r="C614" s="305"/>
      <c r="D614" s="305"/>
      <c r="E614" s="305"/>
      <c r="F614" s="306"/>
      <c r="G614" s="313"/>
      <c r="H614" s="314"/>
      <c r="I614" s="314"/>
      <c r="J614" s="314"/>
      <c r="K614" s="314"/>
      <c r="L614" s="314"/>
      <c r="M614" s="314"/>
      <c r="N614" s="315"/>
      <c r="O614" s="1"/>
      <c r="P614" s="1"/>
      <c r="Q614" s="1"/>
      <c r="R614" s="77"/>
      <c r="S614"/>
      <c r="T614"/>
    </row>
    <row r="615" spans="1:20" ht="19.95" customHeight="1" x14ac:dyDescent="0.25">
      <c r="A615" s="304"/>
      <c r="B615" s="305"/>
      <c r="C615" s="305"/>
      <c r="D615" s="305"/>
      <c r="E615" s="305"/>
      <c r="F615" s="306"/>
      <c r="G615" s="313"/>
      <c r="H615" s="314"/>
      <c r="I615" s="314"/>
      <c r="J615" s="314"/>
      <c r="K615" s="314"/>
      <c r="L615" s="314"/>
      <c r="M615" s="314"/>
      <c r="N615" s="315"/>
      <c r="O615" s="1"/>
      <c r="P615" s="1"/>
      <c r="Q615" s="1"/>
      <c r="R615" s="77"/>
      <c r="S615"/>
      <c r="T615"/>
    </row>
    <row r="616" spans="1:20" ht="19.95" customHeight="1" x14ac:dyDescent="0.25">
      <c r="A616" s="304"/>
      <c r="B616" s="305"/>
      <c r="C616" s="305"/>
      <c r="D616" s="305"/>
      <c r="E616" s="305"/>
      <c r="F616" s="306"/>
      <c r="G616" s="313"/>
      <c r="H616" s="314"/>
      <c r="I616" s="314"/>
      <c r="J616" s="314"/>
      <c r="K616" s="314"/>
      <c r="L616" s="314"/>
      <c r="M616" s="314"/>
      <c r="N616" s="315"/>
      <c r="O616" s="1"/>
      <c r="P616" s="1"/>
      <c r="Q616" s="1"/>
      <c r="R616" s="77"/>
      <c r="S616"/>
      <c r="T616"/>
    </row>
    <row r="617" spans="1:20" ht="19.95" customHeight="1" x14ac:dyDescent="0.25">
      <c r="A617" s="304"/>
      <c r="B617" s="305"/>
      <c r="C617" s="305"/>
      <c r="D617" s="305"/>
      <c r="E617" s="305"/>
      <c r="F617" s="306"/>
      <c r="G617" s="313"/>
      <c r="H617" s="314"/>
      <c r="I617" s="314"/>
      <c r="J617" s="314"/>
      <c r="K617" s="314"/>
      <c r="L617" s="314"/>
      <c r="M617" s="314"/>
      <c r="N617" s="315"/>
      <c r="O617" s="1"/>
      <c r="P617" s="1"/>
      <c r="Q617" s="1"/>
      <c r="R617" s="77"/>
      <c r="S617"/>
      <c r="T617"/>
    </row>
    <row r="618" spans="1:20" ht="19.95" customHeight="1" x14ac:dyDescent="0.25">
      <c r="A618" s="304"/>
      <c r="B618" s="305"/>
      <c r="C618" s="305"/>
      <c r="D618" s="305"/>
      <c r="E618" s="305"/>
      <c r="F618" s="306"/>
      <c r="G618" s="313"/>
      <c r="H618" s="314"/>
      <c r="I618" s="314"/>
      <c r="J618" s="314"/>
      <c r="K618" s="314"/>
      <c r="L618" s="314"/>
      <c r="M618" s="314"/>
      <c r="N618" s="315"/>
      <c r="O618" s="1"/>
      <c r="P618" s="1"/>
      <c r="Q618" s="1"/>
      <c r="R618" s="77"/>
      <c r="S618"/>
      <c r="T618"/>
    </row>
    <row r="619" spans="1:20" ht="19.95" customHeight="1" x14ac:dyDescent="0.25">
      <c r="A619" s="304"/>
      <c r="B619" s="305"/>
      <c r="C619" s="305"/>
      <c r="D619" s="305"/>
      <c r="E619" s="305"/>
      <c r="F619" s="306"/>
      <c r="G619" s="313"/>
      <c r="H619" s="314"/>
      <c r="I619" s="314"/>
      <c r="J619" s="314"/>
      <c r="K619" s="314"/>
      <c r="L619" s="314"/>
      <c r="M619" s="314"/>
      <c r="N619" s="315"/>
      <c r="O619" s="1"/>
      <c r="P619" s="1"/>
      <c r="Q619" s="1"/>
      <c r="R619" s="77"/>
      <c r="S619"/>
      <c r="T619"/>
    </row>
    <row r="620" spans="1:20" ht="19.95" customHeight="1" x14ac:dyDescent="0.25">
      <c r="A620" s="304"/>
      <c r="B620" s="305"/>
      <c r="C620" s="305"/>
      <c r="D620" s="305"/>
      <c r="E620" s="305"/>
      <c r="F620" s="306"/>
      <c r="G620" s="313"/>
      <c r="H620" s="314"/>
      <c r="I620" s="314"/>
      <c r="J620" s="314"/>
      <c r="K620" s="314"/>
      <c r="L620" s="314"/>
      <c r="M620" s="314"/>
      <c r="N620" s="315"/>
      <c r="O620" s="1"/>
      <c r="P620" s="1"/>
      <c r="Q620" s="1"/>
      <c r="R620" s="77"/>
      <c r="S620"/>
      <c r="T620"/>
    </row>
    <row r="621" spans="1:20" ht="19.95" customHeight="1" x14ac:dyDescent="0.25">
      <c r="A621" s="304"/>
      <c r="B621" s="305"/>
      <c r="C621" s="305"/>
      <c r="D621" s="305"/>
      <c r="E621" s="305"/>
      <c r="F621" s="306"/>
      <c r="G621" s="313"/>
      <c r="H621" s="314"/>
      <c r="I621" s="314"/>
      <c r="J621" s="314"/>
      <c r="K621" s="314"/>
      <c r="L621" s="314"/>
      <c r="M621" s="314"/>
      <c r="N621" s="315"/>
      <c r="O621" s="1"/>
      <c r="P621" s="1"/>
      <c r="Q621" s="1"/>
      <c r="R621" s="77"/>
      <c r="S621"/>
      <c r="T621"/>
    </row>
    <row r="622" spans="1:20" ht="19.95" customHeight="1" x14ac:dyDescent="0.25">
      <c r="A622" s="304"/>
      <c r="B622" s="305"/>
      <c r="C622" s="305"/>
      <c r="D622" s="305"/>
      <c r="E622" s="305"/>
      <c r="F622" s="306"/>
      <c r="G622" s="313"/>
      <c r="H622" s="314"/>
      <c r="I622" s="314"/>
      <c r="J622" s="314"/>
      <c r="K622" s="314"/>
      <c r="L622" s="314"/>
      <c r="M622" s="314"/>
      <c r="N622" s="315"/>
      <c r="O622" s="1"/>
      <c r="P622" s="1"/>
      <c r="Q622" s="1"/>
      <c r="R622" s="77"/>
      <c r="S622"/>
      <c r="T622"/>
    </row>
    <row r="623" spans="1:20" ht="19.95" customHeight="1" x14ac:dyDescent="0.25">
      <c r="A623" s="304"/>
      <c r="B623" s="305"/>
      <c r="C623" s="305"/>
      <c r="D623" s="305"/>
      <c r="E623" s="305"/>
      <c r="F623" s="306"/>
      <c r="G623" s="313"/>
      <c r="H623" s="314"/>
      <c r="I623" s="314"/>
      <c r="J623" s="314"/>
      <c r="K623" s="314"/>
      <c r="L623" s="314"/>
      <c r="M623" s="314"/>
      <c r="N623" s="315"/>
      <c r="O623" s="1"/>
      <c r="P623" s="1"/>
      <c r="Q623" s="1"/>
      <c r="R623" s="77"/>
      <c r="S623"/>
      <c r="T623"/>
    </row>
    <row r="624" spans="1:20" ht="19.95" customHeight="1" x14ac:dyDescent="0.25">
      <c r="A624" s="304"/>
      <c r="B624" s="305"/>
      <c r="C624" s="305"/>
      <c r="D624" s="305"/>
      <c r="E624" s="305"/>
      <c r="F624" s="306"/>
      <c r="G624" s="313"/>
      <c r="H624" s="314"/>
      <c r="I624" s="314"/>
      <c r="J624" s="314"/>
      <c r="K624" s="314"/>
      <c r="L624" s="314"/>
      <c r="M624" s="314"/>
      <c r="N624" s="315"/>
      <c r="O624" s="1"/>
      <c r="P624" s="1"/>
      <c r="Q624" s="1"/>
      <c r="R624" s="77"/>
      <c r="S624"/>
      <c r="T624"/>
    </row>
    <row r="625" spans="1:20" ht="19.95" customHeight="1" x14ac:dyDescent="0.25">
      <c r="A625" s="304"/>
      <c r="B625" s="305"/>
      <c r="C625" s="305"/>
      <c r="D625" s="305"/>
      <c r="E625" s="305"/>
      <c r="F625" s="306"/>
      <c r="G625" s="313"/>
      <c r="H625" s="314"/>
      <c r="I625" s="314"/>
      <c r="J625" s="314"/>
      <c r="K625" s="314"/>
      <c r="L625" s="314"/>
      <c r="M625" s="314"/>
      <c r="N625" s="315"/>
      <c r="O625" s="1"/>
      <c r="P625" s="1"/>
      <c r="Q625" s="1"/>
      <c r="R625" s="77"/>
      <c r="S625"/>
      <c r="T625"/>
    </row>
    <row r="626" spans="1:20" ht="19.95" customHeight="1" x14ac:dyDescent="0.25">
      <c r="A626" s="304"/>
      <c r="B626" s="305"/>
      <c r="C626" s="305"/>
      <c r="D626" s="305"/>
      <c r="E626" s="305"/>
      <c r="F626" s="306"/>
      <c r="G626" s="313"/>
      <c r="H626" s="314"/>
      <c r="I626" s="314"/>
      <c r="J626" s="314"/>
      <c r="K626" s="314"/>
      <c r="L626" s="314"/>
      <c r="M626" s="314"/>
      <c r="N626" s="315"/>
      <c r="O626" s="1"/>
      <c r="P626" s="1"/>
      <c r="Q626" s="1"/>
      <c r="R626" s="77"/>
      <c r="S626"/>
      <c r="T626"/>
    </row>
    <row r="627" spans="1:20" ht="19.95" customHeight="1" x14ac:dyDescent="0.25">
      <c r="A627" s="304"/>
      <c r="B627" s="305"/>
      <c r="C627" s="305"/>
      <c r="D627" s="305"/>
      <c r="E627" s="305"/>
      <c r="F627" s="306"/>
      <c r="G627" s="313"/>
      <c r="H627" s="314"/>
      <c r="I627" s="314"/>
      <c r="J627" s="314"/>
      <c r="K627" s="314"/>
      <c r="L627" s="314"/>
      <c r="M627" s="314"/>
      <c r="N627" s="315"/>
      <c r="O627" s="1"/>
      <c r="P627" s="1"/>
      <c r="Q627" s="1"/>
      <c r="R627" s="77"/>
      <c r="S627"/>
      <c r="T627"/>
    </row>
    <row r="628" spans="1:20" ht="19.95" customHeight="1" x14ac:dyDescent="0.25">
      <c r="A628" s="304"/>
      <c r="B628" s="305"/>
      <c r="C628" s="305"/>
      <c r="D628" s="305"/>
      <c r="E628" s="305"/>
      <c r="F628" s="306"/>
      <c r="G628" s="313"/>
      <c r="H628" s="314"/>
      <c r="I628" s="314"/>
      <c r="J628" s="314"/>
      <c r="K628" s="314"/>
      <c r="L628" s="314"/>
      <c r="M628" s="314"/>
      <c r="N628" s="315"/>
      <c r="O628" s="1"/>
      <c r="P628" s="1"/>
      <c r="Q628" s="1"/>
      <c r="R628" s="77"/>
      <c r="S628"/>
      <c r="T628"/>
    </row>
    <row r="629" spans="1:20" ht="19.95" customHeight="1" x14ac:dyDescent="0.25">
      <c r="A629" s="304"/>
      <c r="B629" s="305"/>
      <c r="C629" s="305"/>
      <c r="D629" s="305"/>
      <c r="E629" s="305"/>
      <c r="F629" s="306"/>
      <c r="G629" s="313"/>
      <c r="H629" s="314"/>
      <c r="I629" s="314"/>
      <c r="J629" s="314"/>
      <c r="K629" s="314"/>
      <c r="L629" s="314"/>
      <c r="M629" s="314"/>
      <c r="N629" s="315"/>
      <c r="O629" s="1"/>
      <c r="P629" s="1"/>
      <c r="Q629" s="1"/>
      <c r="R629" s="77"/>
      <c r="S629"/>
      <c r="T629"/>
    </row>
    <row r="630" spans="1:20" ht="19.95" customHeight="1" x14ac:dyDescent="0.25">
      <c r="A630" s="304"/>
      <c r="B630" s="305"/>
      <c r="C630" s="305"/>
      <c r="D630" s="305"/>
      <c r="E630" s="305"/>
      <c r="F630" s="306"/>
      <c r="G630" s="313"/>
      <c r="H630" s="314"/>
      <c r="I630" s="314"/>
      <c r="J630" s="314"/>
      <c r="K630" s="314"/>
      <c r="L630" s="314"/>
      <c r="M630" s="314"/>
      <c r="N630" s="315"/>
      <c r="O630" s="1"/>
      <c r="P630" s="1"/>
      <c r="Q630" s="1"/>
      <c r="R630" s="77"/>
      <c r="S630"/>
      <c r="T630"/>
    </row>
    <row r="631" spans="1:20" ht="19.95" customHeight="1" x14ac:dyDescent="0.25">
      <c r="A631" s="304"/>
      <c r="B631" s="305"/>
      <c r="C631" s="305"/>
      <c r="D631" s="305"/>
      <c r="E631" s="305"/>
      <c r="F631" s="306"/>
      <c r="G631" s="313"/>
      <c r="H631" s="314"/>
      <c r="I631" s="314"/>
      <c r="J631" s="314"/>
      <c r="K631" s="314"/>
      <c r="L631" s="314"/>
      <c r="M631" s="314"/>
      <c r="N631" s="315"/>
      <c r="O631" s="1"/>
      <c r="P631" s="1"/>
      <c r="Q631" s="1"/>
      <c r="R631" s="77"/>
      <c r="S631"/>
      <c r="T631"/>
    </row>
    <row r="632" spans="1:20" ht="15.6" customHeight="1" x14ac:dyDescent="0.25">
      <c r="A632" s="304"/>
      <c r="B632" s="305"/>
      <c r="C632" s="305"/>
      <c r="D632" s="305"/>
      <c r="E632" s="305"/>
      <c r="F632" s="306"/>
      <c r="G632" s="313"/>
      <c r="H632" s="314"/>
      <c r="I632" s="314"/>
      <c r="J632" s="314"/>
      <c r="K632" s="314"/>
      <c r="L632" s="314"/>
      <c r="M632" s="314"/>
      <c r="N632" s="315"/>
      <c r="O632" s="1"/>
      <c r="P632" s="1"/>
      <c r="Q632" s="1"/>
      <c r="R632" s="77"/>
      <c r="S632"/>
      <c r="T632"/>
    </row>
    <row r="633" spans="1:20" ht="15.6" customHeight="1" x14ac:dyDescent="0.25">
      <c r="A633" s="304"/>
      <c r="B633" s="305"/>
      <c r="C633" s="305"/>
      <c r="D633" s="305"/>
      <c r="E633" s="305"/>
      <c r="F633" s="306"/>
      <c r="G633" s="313"/>
      <c r="H633" s="314"/>
      <c r="I633" s="314"/>
      <c r="J633" s="314"/>
      <c r="K633" s="314"/>
      <c r="L633" s="314"/>
      <c r="M633" s="314"/>
      <c r="N633" s="315"/>
      <c r="O633" s="1"/>
      <c r="P633" s="1"/>
      <c r="Q633" s="1"/>
      <c r="R633" s="77"/>
      <c r="S633"/>
      <c r="T633"/>
    </row>
    <row r="634" spans="1:20" ht="15.6" customHeight="1" x14ac:dyDescent="0.25">
      <c r="A634" s="304"/>
      <c r="B634" s="305"/>
      <c r="C634" s="305"/>
      <c r="D634" s="305"/>
      <c r="E634" s="305"/>
      <c r="F634" s="306"/>
      <c r="G634" s="313"/>
      <c r="H634" s="314"/>
      <c r="I634" s="314"/>
      <c r="J634" s="314"/>
      <c r="K634" s="314"/>
      <c r="L634" s="314"/>
      <c r="M634" s="314"/>
      <c r="N634" s="315"/>
      <c r="O634" s="1"/>
      <c r="P634" s="1"/>
      <c r="Q634" s="1"/>
      <c r="R634" s="77"/>
      <c r="S634"/>
      <c r="T634"/>
    </row>
    <row r="635" spans="1:20" ht="15.6" customHeight="1" x14ac:dyDescent="0.25">
      <c r="A635" s="304"/>
      <c r="B635" s="305"/>
      <c r="C635" s="305"/>
      <c r="D635" s="305"/>
      <c r="E635" s="305"/>
      <c r="F635" s="306"/>
      <c r="G635" s="313"/>
      <c r="H635" s="314"/>
      <c r="I635" s="314"/>
      <c r="J635" s="314"/>
      <c r="K635" s="314"/>
      <c r="L635" s="314"/>
      <c r="M635" s="314"/>
      <c r="N635" s="315"/>
      <c r="O635" s="1"/>
      <c r="P635" s="1"/>
      <c r="Q635" s="1"/>
      <c r="R635" s="77"/>
      <c r="S635"/>
      <c r="T635"/>
    </row>
    <row r="636" spans="1:20" ht="19.95" customHeight="1" thickBot="1" x14ac:dyDescent="0.3">
      <c r="A636" s="307"/>
      <c r="B636" s="308"/>
      <c r="C636" s="308"/>
      <c r="D636" s="308"/>
      <c r="E636" s="308"/>
      <c r="F636" s="309"/>
      <c r="G636" s="316"/>
      <c r="H636" s="317"/>
      <c r="I636" s="317"/>
      <c r="J636" s="317"/>
      <c r="K636" s="317"/>
      <c r="L636" s="317"/>
      <c r="M636" s="317"/>
      <c r="N636" s="318"/>
      <c r="O636" s="1"/>
      <c r="P636" s="1"/>
      <c r="Q636" s="1"/>
      <c r="R636" s="77"/>
      <c r="S636"/>
      <c r="T636"/>
    </row>
  </sheetData>
  <mergeCells count="1008">
    <mergeCell ref="A37:O37"/>
    <mergeCell ref="A567:J567"/>
    <mergeCell ref="K83:M83"/>
    <mergeCell ref="A585:N585"/>
    <mergeCell ref="B579:C579"/>
    <mergeCell ref="B580:C580"/>
    <mergeCell ref="D575:G575"/>
    <mergeCell ref="D576:G576"/>
    <mergeCell ref="D577:G577"/>
    <mergeCell ref="D578:G578"/>
    <mergeCell ref="D579:G579"/>
    <mergeCell ref="B577:C577"/>
    <mergeCell ref="B578:C578"/>
    <mergeCell ref="A440:C440"/>
    <mergeCell ref="D440:M440"/>
    <mergeCell ref="J230:K230"/>
    <mergeCell ref="J229:K229"/>
    <mergeCell ref="J402:M402"/>
    <mergeCell ref="A370:E371"/>
    <mergeCell ref="J403:M403"/>
    <mergeCell ref="L371:M371"/>
    <mergeCell ref="F374:G374"/>
    <mergeCell ref="F370:G370"/>
    <mergeCell ref="M562:N562"/>
    <mergeCell ref="M563:N563"/>
    <mergeCell ref="M556:N556"/>
    <mergeCell ref="M557:N557"/>
    <mergeCell ref="M558:N558"/>
    <mergeCell ref="M559:N559"/>
    <mergeCell ref="M570:N570"/>
    <mergeCell ref="M564:N564"/>
    <mergeCell ref="M565:N565"/>
    <mergeCell ref="M566:N566"/>
    <mergeCell ref="K569:L569"/>
    <mergeCell ref="M155:N155"/>
    <mergeCell ref="K565:L565"/>
    <mergeCell ref="C570:J570"/>
    <mergeCell ref="K567:L567"/>
    <mergeCell ref="K568:L568"/>
    <mergeCell ref="M571:N571"/>
    <mergeCell ref="A568:B568"/>
    <mergeCell ref="A569:B569"/>
    <mergeCell ref="C557:J557"/>
    <mergeCell ref="A44:N45"/>
    <mergeCell ref="A48:N48"/>
    <mergeCell ref="A49:N49"/>
    <mergeCell ref="A52:N52"/>
    <mergeCell ref="A50:N50"/>
    <mergeCell ref="A51:N51"/>
    <mergeCell ref="A47:N47"/>
    <mergeCell ref="M533:N533"/>
    <mergeCell ref="M535:N535"/>
    <mergeCell ref="M544:N544"/>
    <mergeCell ref="C542:J542"/>
    <mergeCell ref="A543:B543"/>
    <mergeCell ref="C543:J543"/>
    <mergeCell ref="A544:B544"/>
    <mergeCell ref="M540:N540"/>
    <mergeCell ref="M541:N541"/>
    <mergeCell ref="M542:N542"/>
    <mergeCell ref="M543:N543"/>
    <mergeCell ref="C128:F128"/>
    <mergeCell ref="B129:F129"/>
    <mergeCell ref="B130:F130"/>
    <mergeCell ref="C544:J544"/>
    <mergeCell ref="A369:M369"/>
    <mergeCell ref="I84:M84"/>
    <mergeCell ref="I85:M85"/>
    <mergeCell ref="I86:K86"/>
    <mergeCell ref="C515:F515"/>
    <mergeCell ref="C513:F513"/>
    <mergeCell ref="C514:F514"/>
    <mergeCell ref="C494:F494"/>
    <mergeCell ref="C495:F495"/>
    <mergeCell ref="C488:F488"/>
    <mergeCell ref="I87:M87"/>
    <mergeCell ref="J88:M88"/>
    <mergeCell ref="I89:M89"/>
    <mergeCell ref="H366:I366"/>
    <mergeCell ref="L363:M363"/>
    <mergeCell ref="L361:M361"/>
    <mergeCell ref="L360:M360"/>
    <mergeCell ref="L358:M358"/>
    <mergeCell ref="F400:I400"/>
    <mergeCell ref="J400:M400"/>
    <mergeCell ref="J374:K374"/>
    <mergeCell ref="L364:M364"/>
    <mergeCell ref="L367:M367"/>
    <mergeCell ref="J362:K362"/>
    <mergeCell ref="J364:K364"/>
    <mergeCell ref="L365:M365"/>
    <mergeCell ref="J411:M411"/>
    <mergeCell ref="K433:M433"/>
    <mergeCell ref="J416:M416"/>
    <mergeCell ref="K444:M444"/>
    <mergeCell ref="A68:N68"/>
    <mergeCell ref="A66:N66"/>
    <mergeCell ref="A72:D72"/>
    <mergeCell ref="A73:D73"/>
    <mergeCell ref="A69:N69"/>
    <mergeCell ref="H79:M79"/>
    <mergeCell ref="I82:M82"/>
    <mergeCell ref="I90:M90"/>
    <mergeCell ref="A79:F79"/>
    <mergeCell ref="D83:F83"/>
    <mergeCell ref="B84:F84"/>
    <mergeCell ref="B85:F85"/>
    <mergeCell ref="I186:J186"/>
    <mergeCell ref="C487:F487"/>
    <mergeCell ref="C507:F507"/>
    <mergeCell ref="C490:F490"/>
    <mergeCell ref="C491:F491"/>
    <mergeCell ref="J406:M406"/>
    <mergeCell ref="F358:G358"/>
    <mergeCell ref="H358:I358"/>
    <mergeCell ref="J359:K359"/>
    <mergeCell ref="H374:I374"/>
    <mergeCell ref="L375:M375"/>
    <mergeCell ref="F371:G371"/>
    <mergeCell ref="L362:M362"/>
    <mergeCell ref="L370:M370"/>
    <mergeCell ref="H363:I363"/>
    <mergeCell ref="F363:G363"/>
    <mergeCell ref="F364:G364"/>
    <mergeCell ref="F366:G366"/>
    <mergeCell ref="L366:M366"/>
    <mergeCell ref="A531:N531"/>
    <mergeCell ref="K553:L553"/>
    <mergeCell ref="K548:L548"/>
    <mergeCell ref="C508:F508"/>
    <mergeCell ref="K550:L550"/>
    <mergeCell ref="K551:L551"/>
    <mergeCell ref="K552:L552"/>
    <mergeCell ref="A562:J562"/>
    <mergeCell ref="G479:K479"/>
    <mergeCell ref="C479:F479"/>
    <mergeCell ref="C496:F496"/>
    <mergeCell ref="C480:F480"/>
    <mergeCell ref="K556:L556"/>
    <mergeCell ref="C499:F499"/>
    <mergeCell ref="C500:F500"/>
    <mergeCell ref="C493:F493"/>
    <mergeCell ref="C506:F506"/>
    <mergeCell ref="G507:K507"/>
    <mergeCell ref="A553:B553"/>
    <mergeCell ref="C511:F511"/>
    <mergeCell ref="C512:F512"/>
    <mergeCell ref="C504:F504"/>
    <mergeCell ref="C505:F505"/>
    <mergeCell ref="M552:N552"/>
    <mergeCell ref="M553:N553"/>
    <mergeCell ref="G488:K488"/>
    <mergeCell ref="K544:L544"/>
    <mergeCell ref="K545:L545"/>
    <mergeCell ref="K543:L543"/>
    <mergeCell ref="K538:L538"/>
    <mergeCell ref="K557:L557"/>
    <mergeCell ref="A542:B542"/>
    <mergeCell ref="K547:L547"/>
    <mergeCell ref="K542:L542"/>
    <mergeCell ref="K541:L541"/>
    <mergeCell ref="M538:N538"/>
    <mergeCell ref="M539:N539"/>
    <mergeCell ref="K546:L546"/>
    <mergeCell ref="M545:N545"/>
    <mergeCell ref="M546:N546"/>
    <mergeCell ref="M547:N547"/>
    <mergeCell ref="A561:J561"/>
    <mergeCell ref="A555:B555"/>
    <mergeCell ref="C555:J555"/>
    <mergeCell ref="A556:B556"/>
    <mergeCell ref="C556:J556"/>
    <mergeCell ref="A559:J560"/>
    <mergeCell ref="A557:B557"/>
    <mergeCell ref="M554:N554"/>
    <mergeCell ref="M555:N555"/>
    <mergeCell ref="M548:N548"/>
    <mergeCell ref="M549:N549"/>
    <mergeCell ref="M550:N550"/>
    <mergeCell ref="M551:N551"/>
    <mergeCell ref="M560:N560"/>
    <mergeCell ref="M561:N561"/>
    <mergeCell ref="C554:J554"/>
    <mergeCell ref="C553:J553"/>
    <mergeCell ref="K560:L560"/>
    <mergeCell ref="K558:L558"/>
    <mergeCell ref="K554:L554"/>
    <mergeCell ref="K555:L555"/>
    <mergeCell ref="A552:B552"/>
    <mergeCell ref="C552:J552"/>
    <mergeCell ref="A554:B554"/>
    <mergeCell ref="K532:L532"/>
    <mergeCell ref="C467:K467"/>
    <mergeCell ref="C468:F469"/>
    <mergeCell ref="H468:H469"/>
    <mergeCell ref="I468:I469"/>
    <mergeCell ref="M158:N158"/>
    <mergeCell ref="K533:L533"/>
    <mergeCell ref="G468:G469"/>
    <mergeCell ref="G470:K470"/>
    <mergeCell ref="C484:F484"/>
    <mergeCell ref="C485:F485"/>
    <mergeCell ref="C481:F481"/>
    <mergeCell ref="C482:F482"/>
    <mergeCell ref="C483:F483"/>
    <mergeCell ref="C509:F509"/>
    <mergeCell ref="C486:F486"/>
    <mergeCell ref="C510:F510"/>
    <mergeCell ref="G497:K497"/>
    <mergeCell ref="C497:F497"/>
    <mergeCell ref="C503:F503"/>
    <mergeCell ref="C501:F501"/>
    <mergeCell ref="C502:F502"/>
    <mergeCell ref="C498:K498"/>
    <mergeCell ref="A530:N530"/>
    <mergeCell ref="C489:F489"/>
    <mergeCell ref="J468:K468"/>
    <mergeCell ref="A532:J533"/>
    <mergeCell ref="C476:F476"/>
    <mergeCell ref="C477:F477"/>
    <mergeCell ref="C478:F478"/>
    <mergeCell ref="M532:N532"/>
    <mergeCell ref="C492:F492"/>
    <mergeCell ref="E456:I456"/>
    <mergeCell ref="E455:I455"/>
    <mergeCell ref="J457:N457"/>
    <mergeCell ref="J455:N455"/>
    <mergeCell ref="E457:I457"/>
    <mergeCell ref="E458:I458"/>
    <mergeCell ref="K439:M439"/>
    <mergeCell ref="A431:M431"/>
    <mergeCell ref="J419:M419"/>
    <mergeCell ref="J417:M417"/>
    <mergeCell ref="D434:F434"/>
    <mergeCell ref="K432:M432"/>
    <mergeCell ref="D435:F435"/>
    <mergeCell ref="G435:H435"/>
    <mergeCell ref="D432:F432"/>
    <mergeCell ref="F421:I421"/>
    <mergeCell ref="G432:H432"/>
    <mergeCell ref="I432:J432"/>
    <mergeCell ref="B419:E419"/>
    <mergeCell ref="F419:I419"/>
    <mergeCell ref="A426:N426"/>
    <mergeCell ref="G434:H434"/>
    <mergeCell ref="D430:F430"/>
    <mergeCell ref="G430:H430"/>
    <mergeCell ref="B421:E421"/>
    <mergeCell ref="E449:I449"/>
    <mergeCell ref="E450:I450"/>
    <mergeCell ref="E454:I454"/>
    <mergeCell ref="J452:N452"/>
    <mergeCell ref="J453:N453"/>
    <mergeCell ref="J449:N449"/>
    <mergeCell ref="K443:M443"/>
    <mergeCell ref="A464:N464"/>
    <mergeCell ref="D433:F433"/>
    <mergeCell ref="G433:H433"/>
    <mergeCell ref="I433:J433"/>
    <mergeCell ref="I434:J434"/>
    <mergeCell ref="K434:M434"/>
    <mergeCell ref="K435:M435"/>
    <mergeCell ref="A463:N463"/>
    <mergeCell ref="D443:F443"/>
    <mergeCell ref="A461:N461"/>
    <mergeCell ref="A206:N206"/>
    <mergeCell ref="F409:I409"/>
    <mergeCell ref="F415:I415"/>
    <mergeCell ref="F405:I405"/>
    <mergeCell ref="A105:F106"/>
    <mergeCell ref="A283:N283"/>
    <mergeCell ref="J275:L275"/>
    <mergeCell ref="J228:K228"/>
    <mergeCell ref="J273:L273"/>
    <mergeCell ref="J267:L267"/>
    <mergeCell ref="I155:J155"/>
    <mergeCell ref="I158:J158"/>
    <mergeCell ref="M157:N157"/>
    <mergeCell ref="J286:K286"/>
    <mergeCell ref="C273:E273"/>
    <mergeCell ref="J293:K293"/>
    <mergeCell ref="A281:N281"/>
    <mergeCell ref="J271:L271"/>
    <mergeCell ref="J272:L272"/>
    <mergeCell ref="C275:I275"/>
    <mergeCell ref="C274:I274"/>
    <mergeCell ref="C272:E272"/>
    <mergeCell ref="E159:F159"/>
    <mergeCell ref="F272:I272"/>
    <mergeCell ref="K158:L158"/>
    <mergeCell ref="K153:L153"/>
    <mergeCell ref="M154:N154"/>
    <mergeCell ref="K155:L155"/>
    <mergeCell ref="I195:J195"/>
    <mergeCell ref="J274:L274"/>
    <mergeCell ref="J262:L262"/>
    <mergeCell ref="I151:J151"/>
    <mergeCell ref="I156:J156"/>
    <mergeCell ref="M159:N159"/>
    <mergeCell ref="I157:J157"/>
    <mergeCell ref="L374:M374"/>
    <mergeCell ref="A393:N393"/>
    <mergeCell ref="H361:I361"/>
    <mergeCell ref="H362:I362"/>
    <mergeCell ref="H371:I371"/>
    <mergeCell ref="A341:N341"/>
    <mergeCell ref="L348:M348"/>
    <mergeCell ref="J349:K349"/>
    <mergeCell ref="H351:I351"/>
    <mergeCell ref="F349:G349"/>
    <mergeCell ref="A351:E351"/>
    <mergeCell ref="F351:G351"/>
    <mergeCell ref="A356:E356"/>
    <mergeCell ref="F350:G350"/>
    <mergeCell ref="J351:K351"/>
    <mergeCell ref="J363:K363"/>
    <mergeCell ref="J357:K357"/>
    <mergeCell ref="F354:G354"/>
    <mergeCell ref="E155:F155"/>
    <mergeCell ref="C223:I223"/>
    <mergeCell ref="J222:K222"/>
    <mergeCell ref="A246:N246"/>
    <mergeCell ref="I188:J188"/>
    <mergeCell ref="I190:J190"/>
    <mergeCell ref="D302:H302"/>
    <mergeCell ref="A115:B115"/>
    <mergeCell ref="C115:F115"/>
    <mergeCell ref="A153:D153"/>
    <mergeCell ref="A134:N134"/>
    <mergeCell ref="A119:F119"/>
    <mergeCell ref="J404:M404"/>
    <mergeCell ref="J405:M405"/>
    <mergeCell ref="J227:K227"/>
    <mergeCell ref="J226:K226"/>
    <mergeCell ref="J234:K234"/>
    <mergeCell ref="C249:L249"/>
    <mergeCell ref="C227:I227"/>
    <mergeCell ref="C255:I255"/>
    <mergeCell ref="C226:I226"/>
    <mergeCell ref="A240:N241"/>
    <mergeCell ref="J236:K236"/>
    <mergeCell ref="B405:E405"/>
    <mergeCell ref="I305:J305"/>
    <mergeCell ref="D191:H191"/>
    <mergeCell ref="I191:J191"/>
    <mergeCell ref="D189:H189"/>
    <mergeCell ref="I304:J304"/>
    <mergeCell ref="H370:I370"/>
    <mergeCell ref="A361:E361"/>
    <mergeCell ref="A159:D159"/>
    <mergeCell ref="J355:K355"/>
    <mergeCell ref="L355:M355"/>
    <mergeCell ref="F356:G356"/>
    <mergeCell ref="J365:K365"/>
    <mergeCell ref="A364:E364"/>
    <mergeCell ref="F361:G361"/>
    <mergeCell ref="A363:E363"/>
    <mergeCell ref="J358:K358"/>
    <mergeCell ref="J360:K360"/>
    <mergeCell ref="J361:K361"/>
    <mergeCell ref="A353:E353"/>
    <mergeCell ref="F353:G353"/>
    <mergeCell ref="A362:E362"/>
    <mergeCell ref="J415:M415"/>
    <mergeCell ref="J268:L268"/>
    <mergeCell ref="A175:N175"/>
    <mergeCell ref="I198:J198"/>
    <mergeCell ref="A207:N207"/>
    <mergeCell ref="J220:K220"/>
    <mergeCell ref="C224:I224"/>
    <mergeCell ref="J225:K225"/>
    <mergeCell ref="J269:L269"/>
    <mergeCell ref="L356:M356"/>
    <mergeCell ref="A365:E365"/>
    <mergeCell ref="F365:G365"/>
    <mergeCell ref="H365:I365"/>
    <mergeCell ref="A355:E355"/>
    <mergeCell ref="A359:E359"/>
    <mergeCell ref="H359:I359"/>
    <mergeCell ref="F355:G355"/>
    <mergeCell ref="H355:I355"/>
    <mergeCell ref="J250:L250"/>
    <mergeCell ref="A354:E354"/>
    <mergeCell ref="L353:M353"/>
    <mergeCell ref="L351:M351"/>
    <mergeCell ref="A350:E350"/>
    <mergeCell ref="L354:M354"/>
    <mergeCell ref="J353:K353"/>
    <mergeCell ref="A374:E374"/>
    <mergeCell ref="A352:E352"/>
    <mergeCell ref="F352:G352"/>
    <mergeCell ref="E156:F156"/>
    <mergeCell ref="H354:I354"/>
    <mergeCell ref="K154:L154"/>
    <mergeCell ref="I309:J309"/>
    <mergeCell ref="I307:J307"/>
    <mergeCell ref="I303:J303"/>
    <mergeCell ref="I308:J308"/>
    <mergeCell ref="I313:J313"/>
    <mergeCell ref="I306:J306"/>
    <mergeCell ref="I311:J311"/>
    <mergeCell ref="I312:J312"/>
    <mergeCell ref="F348:G348"/>
    <mergeCell ref="H350:I350"/>
    <mergeCell ref="H349:I349"/>
    <mergeCell ref="A345:N345"/>
    <mergeCell ref="L350:M350"/>
    <mergeCell ref="J350:K350"/>
    <mergeCell ref="H357:I357"/>
    <mergeCell ref="F357:G357"/>
    <mergeCell ref="A358:E358"/>
    <mergeCell ref="A360:E360"/>
    <mergeCell ref="I302:J302"/>
    <mergeCell ref="C228:I228"/>
    <mergeCell ref="A53:N53"/>
    <mergeCell ref="A54:N54"/>
    <mergeCell ref="A55:N55"/>
    <mergeCell ref="A71:N71"/>
    <mergeCell ref="A65:N65"/>
    <mergeCell ref="A60:N60"/>
    <mergeCell ref="A56:N56"/>
    <mergeCell ref="A62:N62"/>
    <mergeCell ref="A61:N61"/>
    <mergeCell ref="A63:N63"/>
    <mergeCell ref="A57:N57"/>
    <mergeCell ref="A70:N70"/>
    <mergeCell ref="A67:N67"/>
    <mergeCell ref="A59:N59"/>
    <mergeCell ref="A58:N58"/>
    <mergeCell ref="A335:E335"/>
    <mergeCell ref="A75:N77"/>
    <mergeCell ref="J218:K218"/>
    <mergeCell ref="I101:M101"/>
    <mergeCell ref="H102:I102"/>
    <mergeCell ref="B113:D113"/>
    <mergeCell ref="H93:M93"/>
    <mergeCell ref="G152:H152"/>
    <mergeCell ref="B100:F100"/>
    <mergeCell ref="B116:F116"/>
    <mergeCell ref="A144:D148"/>
    <mergeCell ref="E144:F148"/>
    <mergeCell ref="A139:N141"/>
    <mergeCell ref="B117:F117"/>
    <mergeCell ref="M149:N149"/>
    <mergeCell ref="B109:F109"/>
    <mergeCell ref="I150:J150"/>
    <mergeCell ref="J458:N458"/>
    <mergeCell ref="A462:N462"/>
    <mergeCell ref="A448:D448"/>
    <mergeCell ref="E448:I448"/>
    <mergeCell ref="J448:N448"/>
    <mergeCell ref="A446:N446"/>
    <mergeCell ref="A444:C444"/>
    <mergeCell ref="J454:N454"/>
    <mergeCell ref="G444:H444"/>
    <mergeCell ref="G442:H442"/>
    <mergeCell ref="A458:D459"/>
    <mergeCell ref="A456:D457"/>
    <mergeCell ref="J459:N459"/>
    <mergeCell ref="E459:I459"/>
    <mergeCell ref="A317:N317"/>
    <mergeCell ref="A327:L327"/>
    <mergeCell ref="A329:L329"/>
    <mergeCell ref="A348:E349"/>
    <mergeCell ref="J348:K348"/>
    <mergeCell ref="A325:L325"/>
    <mergeCell ref="A331:L331"/>
    <mergeCell ref="A343:N343"/>
    <mergeCell ref="L352:M352"/>
    <mergeCell ref="J352:K352"/>
    <mergeCell ref="H353:I353"/>
    <mergeCell ref="A332:L332"/>
    <mergeCell ref="A319:L319"/>
    <mergeCell ref="H352:I352"/>
    <mergeCell ref="J354:K354"/>
    <mergeCell ref="H348:I348"/>
    <mergeCell ref="L349:M349"/>
    <mergeCell ref="A347:M347"/>
    <mergeCell ref="I100:K100"/>
    <mergeCell ref="B103:F103"/>
    <mergeCell ref="I104:M104"/>
    <mergeCell ref="D110:F110"/>
    <mergeCell ref="A149:D149"/>
    <mergeCell ref="B127:F127"/>
    <mergeCell ref="D122:F122"/>
    <mergeCell ref="D123:F123"/>
    <mergeCell ref="G149:H149"/>
    <mergeCell ref="A135:N135"/>
    <mergeCell ref="I152:J152"/>
    <mergeCell ref="M144:N148"/>
    <mergeCell ref="A243:N243"/>
    <mergeCell ref="A151:D151"/>
    <mergeCell ref="G151:H151"/>
    <mergeCell ref="J102:M102"/>
    <mergeCell ref="E150:F150"/>
    <mergeCell ref="G150:H150"/>
    <mergeCell ref="E151:F151"/>
    <mergeCell ref="A150:D150"/>
    <mergeCell ref="I184:J184"/>
    <mergeCell ref="I185:J185"/>
    <mergeCell ref="G144:H148"/>
    <mergeCell ref="I118:M118"/>
    <mergeCell ref="I108:M108"/>
    <mergeCell ref="H128:I128"/>
    <mergeCell ref="I144:J148"/>
    <mergeCell ref="A133:N133"/>
    <mergeCell ref="J128:M128"/>
    <mergeCell ref="I117:M117"/>
    <mergeCell ref="K144:L148"/>
    <mergeCell ref="I192:J192"/>
    <mergeCell ref="L373:M373"/>
    <mergeCell ref="A372:E372"/>
    <mergeCell ref="F372:G372"/>
    <mergeCell ref="H372:I372"/>
    <mergeCell ref="J372:K372"/>
    <mergeCell ref="L372:M372"/>
    <mergeCell ref="J366:K366"/>
    <mergeCell ref="A367:E367"/>
    <mergeCell ref="F367:G367"/>
    <mergeCell ref="H367:I367"/>
    <mergeCell ref="J367:K367"/>
    <mergeCell ref="A373:E373"/>
    <mergeCell ref="F373:G373"/>
    <mergeCell ref="H373:I373"/>
    <mergeCell ref="J373:K373"/>
    <mergeCell ref="J371:K371"/>
    <mergeCell ref="H356:I356"/>
    <mergeCell ref="A357:E357"/>
    <mergeCell ref="F359:G359"/>
    <mergeCell ref="F360:G360"/>
    <mergeCell ref="H360:I360"/>
    <mergeCell ref="L359:M359"/>
    <mergeCell ref="L357:M357"/>
    <mergeCell ref="H364:I364"/>
    <mergeCell ref="F362:G362"/>
    <mergeCell ref="J370:K370"/>
    <mergeCell ref="A366:E366"/>
    <mergeCell ref="J356:K356"/>
    <mergeCell ref="J261:L261"/>
    <mergeCell ref="J291:K291"/>
    <mergeCell ref="A296:N296"/>
    <mergeCell ref="A285:N285"/>
    <mergeCell ref="C258:E258"/>
    <mergeCell ref="C253:I253"/>
    <mergeCell ref="A244:K244"/>
    <mergeCell ref="B114:F114"/>
    <mergeCell ref="F292:I292"/>
    <mergeCell ref="I153:J153"/>
    <mergeCell ref="I154:J154"/>
    <mergeCell ref="G153:H153"/>
    <mergeCell ref="J231:K231"/>
    <mergeCell ref="A339:N339"/>
    <mergeCell ref="D194:H194"/>
    <mergeCell ref="C264:I264"/>
    <mergeCell ref="A298:N298"/>
    <mergeCell ref="C267:I267"/>
    <mergeCell ref="J223:K223"/>
    <mergeCell ref="I199:J199"/>
    <mergeCell ref="I314:J314"/>
    <mergeCell ref="K152:L152"/>
    <mergeCell ref="E158:F158"/>
    <mergeCell ref="M160:N160"/>
    <mergeCell ref="E154:F154"/>
    <mergeCell ref="G159:H159"/>
    <mergeCell ref="A156:D156"/>
    <mergeCell ref="G154:H154"/>
    <mergeCell ref="A152:D152"/>
    <mergeCell ref="A174:N174"/>
    <mergeCell ref="E160:F160"/>
    <mergeCell ref="A154:D154"/>
    <mergeCell ref="L377:M377"/>
    <mergeCell ref="A378:E378"/>
    <mergeCell ref="F378:G378"/>
    <mergeCell ref="H378:I378"/>
    <mergeCell ref="J378:K378"/>
    <mergeCell ref="L378:M378"/>
    <mergeCell ref="A377:E377"/>
    <mergeCell ref="F377:G377"/>
    <mergeCell ref="H377:I377"/>
    <mergeCell ref="J377:K377"/>
    <mergeCell ref="L376:M376"/>
    <mergeCell ref="A375:E375"/>
    <mergeCell ref="F375:G375"/>
    <mergeCell ref="H375:I375"/>
    <mergeCell ref="J375:K375"/>
    <mergeCell ref="A376:E376"/>
    <mergeCell ref="F376:G376"/>
    <mergeCell ref="H376:I376"/>
    <mergeCell ref="J376:K376"/>
    <mergeCell ref="L381:M381"/>
    <mergeCell ref="A382:E382"/>
    <mergeCell ref="F382:G382"/>
    <mergeCell ref="H382:I382"/>
    <mergeCell ref="J382:K382"/>
    <mergeCell ref="L382:M382"/>
    <mergeCell ref="A381:E381"/>
    <mergeCell ref="F381:G381"/>
    <mergeCell ref="H381:I381"/>
    <mergeCell ref="J381:K381"/>
    <mergeCell ref="L379:M379"/>
    <mergeCell ref="A380:E380"/>
    <mergeCell ref="F380:G380"/>
    <mergeCell ref="H380:I380"/>
    <mergeCell ref="J380:K380"/>
    <mergeCell ref="L380:M380"/>
    <mergeCell ref="A379:E379"/>
    <mergeCell ref="F379:G379"/>
    <mergeCell ref="H379:I379"/>
    <mergeCell ref="J379:K379"/>
    <mergeCell ref="B402:E402"/>
    <mergeCell ref="L385:M385"/>
    <mergeCell ref="A386:E386"/>
    <mergeCell ref="F386:G386"/>
    <mergeCell ref="H386:I386"/>
    <mergeCell ref="J386:K386"/>
    <mergeCell ref="L386:M386"/>
    <mergeCell ref="A385:E385"/>
    <mergeCell ref="F385:G385"/>
    <mergeCell ref="H385:I385"/>
    <mergeCell ref="J385:K385"/>
    <mergeCell ref="L383:M383"/>
    <mergeCell ref="A384:E384"/>
    <mergeCell ref="F384:G384"/>
    <mergeCell ref="H384:I384"/>
    <mergeCell ref="J384:K384"/>
    <mergeCell ref="L384:M384"/>
    <mergeCell ref="A383:E383"/>
    <mergeCell ref="F383:G383"/>
    <mergeCell ref="H383:I383"/>
    <mergeCell ref="J383:K383"/>
    <mergeCell ref="F402:I402"/>
    <mergeCell ref="B401:E401"/>
    <mergeCell ref="A398:N398"/>
    <mergeCell ref="A395:N395"/>
    <mergeCell ref="F401:I401"/>
    <mergeCell ref="A391:N391"/>
    <mergeCell ref="A465:N465"/>
    <mergeCell ref="H387:I387"/>
    <mergeCell ref="J387:K387"/>
    <mergeCell ref="L389:M389"/>
    <mergeCell ref="L387:M387"/>
    <mergeCell ref="L388:M388"/>
    <mergeCell ref="F414:I414"/>
    <mergeCell ref="A397:N397"/>
    <mergeCell ref="J409:M409"/>
    <mergeCell ref="B404:E404"/>
    <mergeCell ref="B403:E403"/>
    <mergeCell ref="J401:M401"/>
    <mergeCell ref="A389:E389"/>
    <mergeCell ref="F389:G389"/>
    <mergeCell ref="H389:I389"/>
    <mergeCell ref="J389:K389"/>
    <mergeCell ref="F411:I411"/>
    <mergeCell ref="B400:E400"/>
    <mergeCell ref="F404:I404"/>
    <mergeCell ref="B409:E409"/>
    <mergeCell ref="B406:E406"/>
    <mergeCell ref="A388:E388"/>
    <mergeCell ref="F388:G388"/>
    <mergeCell ref="H388:I388"/>
    <mergeCell ref="J388:K388"/>
    <mergeCell ref="J414:M414"/>
    <mergeCell ref="A387:E387"/>
    <mergeCell ref="F387:G387"/>
    <mergeCell ref="F403:I403"/>
    <mergeCell ref="B410:E410"/>
    <mergeCell ref="F410:I410"/>
    <mergeCell ref="B414:E414"/>
    <mergeCell ref="B415:E415"/>
    <mergeCell ref="K441:M441"/>
    <mergeCell ref="F423:I423"/>
    <mergeCell ref="A430:C430"/>
    <mergeCell ref="I430:J430"/>
    <mergeCell ref="B423:E423"/>
    <mergeCell ref="J423:M423"/>
    <mergeCell ref="J422:M422"/>
    <mergeCell ref="K430:M430"/>
    <mergeCell ref="F418:I418"/>
    <mergeCell ref="F422:I422"/>
    <mergeCell ref="J407:M407"/>
    <mergeCell ref="J410:M410"/>
    <mergeCell ref="B422:E422"/>
    <mergeCell ref="F416:I416"/>
    <mergeCell ref="K442:M442"/>
    <mergeCell ref="I435:J435"/>
    <mergeCell ref="B413:E413"/>
    <mergeCell ref="F413:I413"/>
    <mergeCell ref="J413:M413"/>
    <mergeCell ref="J408:M408"/>
    <mergeCell ref="J412:M412"/>
    <mergeCell ref="B411:E411"/>
    <mergeCell ref="J418:M418"/>
    <mergeCell ref="A64:N64"/>
    <mergeCell ref="C101:F101"/>
    <mergeCell ref="B86:D86"/>
    <mergeCell ref="B90:F90"/>
    <mergeCell ref="B87:F87"/>
    <mergeCell ref="I96:M96"/>
    <mergeCell ref="D96:F96"/>
    <mergeCell ref="H88:I88"/>
    <mergeCell ref="M152:N152"/>
    <mergeCell ref="B82:F82"/>
    <mergeCell ref="A88:B88"/>
    <mergeCell ref="A94:F94"/>
    <mergeCell ref="B112:F112"/>
    <mergeCell ref="B102:F102"/>
    <mergeCell ref="K149:L149"/>
    <mergeCell ref="I149:J149"/>
    <mergeCell ref="B124:F124"/>
    <mergeCell ref="B125:F125"/>
    <mergeCell ref="B126:D126"/>
    <mergeCell ref="K150:L150"/>
    <mergeCell ref="B121:F121"/>
    <mergeCell ref="E149:F149"/>
    <mergeCell ref="A137:N137"/>
    <mergeCell ref="I98:M98"/>
    <mergeCell ref="M150:N150"/>
    <mergeCell ref="J115:M115"/>
    <mergeCell ref="K110:M110"/>
    <mergeCell ref="C88:F88"/>
    <mergeCell ref="A93:F93"/>
    <mergeCell ref="B99:D99"/>
    <mergeCell ref="K97:M97"/>
    <mergeCell ref="I99:M99"/>
    <mergeCell ref="B89:F89"/>
    <mergeCell ref="B111:F111"/>
    <mergeCell ref="L244:M244"/>
    <mergeCell ref="I114:M114"/>
    <mergeCell ref="K156:L156"/>
    <mergeCell ref="G157:H157"/>
    <mergeCell ref="K157:L157"/>
    <mergeCell ref="I160:J160"/>
    <mergeCell ref="A155:D155"/>
    <mergeCell ref="K562:L562"/>
    <mergeCell ref="B95:F95"/>
    <mergeCell ref="B98:F98"/>
    <mergeCell ref="B97:F97"/>
    <mergeCell ref="I116:M116"/>
    <mergeCell ref="I111:M111"/>
    <mergeCell ref="I112:M112"/>
    <mergeCell ref="A101:B101"/>
    <mergeCell ref="I201:J201"/>
    <mergeCell ref="A181:M181"/>
    <mergeCell ref="M151:N151"/>
    <mergeCell ref="K561:L561"/>
    <mergeCell ref="K559:L559"/>
    <mergeCell ref="H106:M106"/>
    <mergeCell ref="I113:K113"/>
    <mergeCell ref="G443:H443"/>
    <mergeCell ref="I443:J443"/>
    <mergeCell ref="I441:J441"/>
    <mergeCell ref="E152:F152"/>
    <mergeCell ref="C470:F470"/>
    <mergeCell ref="B416:E416"/>
    <mergeCell ref="B417:E417"/>
    <mergeCell ref="F417:I417"/>
    <mergeCell ref="K160:L160"/>
    <mergeCell ref="E202:H202"/>
    <mergeCell ref="I204:J204"/>
    <mergeCell ref="A179:M179"/>
    <mergeCell ref="E153:F153"/>
    <mergeCell ref="A157:D157"/>
    <mergeCell ref="G156:H156"/>
    <mergeCell ref="I189:J189"/>
    <mergeCell ref="D186:H186"/>
    <mergeCell ref="D184:H184"/>
    <mergeCell ref="I187:J187"/>
    <mergeCell ref="D187:H187"/>
    <mergeCell ref="D185:H185"/>
    <mergeCell ref="G160:H160"/>
    <mergeCell ref="I194:J194"/>
    <mergeCell ref="I196:J196"/>
    <mergeCell ref="I197:J197"/>
    <mergeCell ref="I193:J193"/>
    <mergeCell ref="D193:H193"/>
    <mergeCell ref="D197:H197"/>
    <mergeCell ref="A176:M176"/>
    <mergeCell ref="D198:H198"/>
    <mergeCell ref="D196:H196"/>
    <mergeCell ref="D199:H199"/>
    <mergeCell ref="D200:H200"/>
    <mergeCell ref="M156:N156"/>
    <mergeCell ref="E201:H201"/>
    <mergeCell ref="D192:H192"/>
    <mergeCell ref="A160:D160"/>
    <mergeCell ref="K159:L159"/>
    <mergeCell ref="I159:J159"/>
    <mergeCell ref="E157:F157"/>
    <mergeCell ref="C209:I209"/>
    <mergeCell ref="J211:K211"/>
    <mergeCell ref="C211:I211"/>
    <mergeCell ref="I200:J200"/>
    <mergeCell ref="F219:I219"/>
    <mergeCell ref="C220:I220"/>
    <mergeCell ref="J212:K212"/>
    <mergeCell ref="J219:K219"/>
    <mergeCell ref="F218:I218"/>
    <mergeCell ref="C217:E217"/>
    <mergeCell ref="A245:N245"/>
    <mergeCell ref="J215:K215"/>
    <mergeCell ref="J214:K214"/>
    <mergeCell ref="C213:I213"/>
    <mergeCell ref="J213:K213"/>
    <mergeCell ref="C210:K210"/>
    <mergeCell ref="C221:K221"/>
    <mergeCell ref="J216:K216"/>
    <mergeCell ref="C215:I215"/>
    <mergeCell ref="C212:I212"/>
    <mergeCell ref="E203:H203"/>
    <mergeCell ref="I203:J203"/>
    <mergeCell ref="J217:K217"/>
    <mergeCell ref="F234:I234"/>
    <mergeCell ref="J232:K232"/>
    <mergeCell ref="J224:K224"/>
    <mergeCell ref="F233:I233"/>
    <mergeCell ref="C232:E232"/>
    <mergeCell ref="I202:J202"/>
    <mergeCell ref="C216:I216"/>
    <mergeCell ref="A242:N242"/>
    <mergeCell ref="J233:K233"/>
    <mergeCell ref="J252:L252"/>
    <mergeCell ref="J255:L255"/>
    <mergeCell ref="C259:I259"/>
    <mergeCell ref="C233:E233"/>
    <mergeCell ref="C235:I235"/>
    <mergeCell ref="F217:I217"/>
    <mergeCell ref="C229:I229"/>
    <mergeCell ref="C234:E234"/>
    <mergeCell ref="C230:I230"/>
    <mergeCell ref="C231:I231"/>
    <mergeCell ref="C218:E218"/>
    <mergeCell ref="C225:I225"/>
    <mergeCell ref="C219:E219"/>
    <mergeCell ref="C251:I251"/>
    <mergeCell ref="C250:I250"/>
    <mergeCell ref="J248:L248"/>
    <mergeCell ref="C248:I248"/>
    <mergeCell ref="J253:L253"/>
    <mergeCell ref="J259:L259"/>
    <mergeCell ref="C252:I252"/>
    <mergeCell ref="C254:I254"/>
    <mergeCell ref="J254:L254"/>
    <mergeCell ref="F232:I232"/>
    <mergeCell ref="C236:I236"/>
    <mergeCell ref="C222:I222"/>
    <mergeCell ref="C257:E257"/>
    <mergeCell ref="J257:L257"/>
    <mergeCell ref="F256:I256"/>
    <mergeCell ref="A537:J538"/>
    <mergeCell ref="K537:L537"/>
    <mergeCell ref="M536:N536"/>
    <mergeCell ref="A536:J536"/>
    <mergeCell ref="C270:I270"/>
    <mergeCell ref="C271:E271"/>
    <mergeCell ref="J270:L270"/>
    <mergeCell ref="J287:K287"/>
    <mergeCell ref="J288:K288"/>
    <mergeCell ref="J289:K289"/>
    <mergeCell ref="F313:H313"/>
    <mergeCell ref="I310:J310"/>
    <mergeCell ref="A321:L321"/>
    <mergeCell ref="F273:I273"/>
    <mergeCell ref="F271:I271"/>
    <mergeCell ref="A300:N300"/>
    <mergeCell ref="B418:E418"/>
    <mergeCell ref="C472:F472"/>
    <mergeCell ref="C473:F473"/>
    <mergeCell ref="C474:F474"/>
    <mergeCell ref="C471:F471"/>
    <mergeCell ref="C475:F475"/>
    <mergeCell ref="F406:I406"/>
    <mergeCell ref="B408:E408"/>
    <mergeCell ref="F408:I408"/>
    <mergeCell ref="B407:E407"/>
    <mergeCell ref="F407:I407"/>
    <mergeCell ref="B412:E412"/>
    <mergeCell ref="F412:I412"/>
    <mergeCell ref="D442:F442"/>
    <mergeCell ref="J421:M421"/>
    <mergeCell ref="I442:J442"/>
    <mergeCell ref="A566:J566"/>
    <mergeCell ref="A571:J571"/>
    <mergeCell ref="A572:N572"/>
    <mergeCell ref="K563:L563"/>
    <mergeCell ref="K564:L564"/>
    <mergeCell ref="A570:B570"/>
    <mergeCell ref="K570:L570"/>
    <mergeCell ref="K566:L566"/>
    <mergeCell ref="F257:I257"/>
    <mergeCell ref="J256:L256"/>
    <mergeCell ref="C256:E256"/>
    <mergeCell ref="D441:F441"/>
    <mergeCell ref="G441:H441"/>
    <mergeCell ref="A334:L334"/>
    <mergeCell ref="A435:C435"/>
    <mergeCell ref="B420:E420"/>
    <mergeCell ref="F420:I420"/>
    <mergeCell ref="J420:M420"/>
    <mergeCell ref="D439:F439"/>
    <mergeCell ref="G439:H439"/>
    <mergeCell ref="I439:J439"/>
    <mergeCell ref="A323:L323"/>
    <mergeCell ref="A550:J550"/>
    <mergeCell ref="A558:J558"/>
    <mergeCell ref="A551:B551"/>
    <mergeCell ref="C551:J551"/>
    <mergeCell ref="K534:L534"/>
    <mergeCell ref="M534:N534"/>
    <mergeCell ref="A535:J535"/>
    <mergeCell ref="A541:J541"/>
    <mergeCell ref="A539:J539"/>
    <mergeCell ref="A540:J540"/>
    <mergeCell ref="A26:O26"/>
    <mergeCell ref="I29:K29"/>
    <mergeCell ref="E29:H29"/>
    <mergeCell ref="A27:O27"/>
    <mergeCell ref="A525:N525"/>
    <mergeCell ref="A295:N295"/>
    <mergeCell ref="J292:K292"/>
    <mergeCell ref="J456:N456"/>
    <mergeCell ref="E452:I452"/>
    <mergeCell ref="A449:D455"/>
    <mergeCell ref="J450:N450"/>
    <mergeCell ref="D444:F444"/>
    <mergeCell ref="J451:N451"/>
    <mergeCell ref="E453:I453"/>
    <mergeCell ref="E451:I451"/>
    <mergeCell ref="J209:K209"/>
    <mergeCell ref="C214:I214"/>
    <mergeCell ref="C269:I269"/>
    <mergeCell ref="J258:L258"/>
    <mergeCell ref="J263:L263"/>
    <mergeCell ref="J264:L264"/>
    <mergeCell ref="J265:L265"/>
    <mergeCell ref="J266:L266"/>
    <mergeCell ref="C260:L260"/>
    <mergeCell ref="F258:I258"/>
    <mergeCell ref="C263:I263"/>
    <mergeCell ref="C262:I262"/>
    <mergeCell ref="C261:I261"/>
    <mergeCell ref="C268:I268"/>
    <mergeCell ref="C266:I266"/>
    <mergeCell ref="C265:I265"/>
    <mergeCell ref="J235:K235"/>
    <mergeCell ref="A587:F636"/>
    <mergeCell ref="G587:N636"/>
    <mergeCell ref="A575:C575"/>
    <mergeCell ref="A584:N584"/>
    <mergeCell ref="A586:F586"/>
    <mergeCell ref="A528:N528"/>
    <mergeCell ref="A526:N526"/>
    <mergeCell ref="A527:N527"/>
    <mergeCell ref="M576:N576"/>
    <mergeCell ref="D580:G580"/>
    <mergeCell ref="J581:L581"/>
    <mergeCell ref="M581:N581"/>
    <mergeCell ref="H576:L576"/>
    <mergeCell ref="H577:L577"/>
    <mergeCell ref="M577:N577"/>
    <mergeCell ref="H578:L578"/>
    <mergeCell ref="K573:L573"/>
    <mergeCell ref="M573:N573"/>
    <mergeCell ref="K535:L535"/>
    <mergeCell ref="K536:L536"/>
    <mergeCell ref="A534:J534"/>
    <mergeCell ref="M537:N537"/>
    <mergeCell ref="K540:L540"/>
    <mergeCell ref="K539:L539"/>
    <mergeCell ref="K549:L549"/>
    <mergeCell ref="A545:J545"/>
    <mergeCell ref="A546:J547"/>
    <mergeCell ref="A548:J548"/>
    <mergeCell ref="A549:J549"/>
    <mergeCell ref="M568:N568"/>
    <mergeCell ref="M569:N569"/>
    <mergeCell ref="M578:N578"/>
    <mergeCell ref="M567:N567"/>
    <mergeCell ref="J251:L251"/>
    <mergeCell ref="I444:J444"/>
    <mergeCell ref="G586:N586"/>
    <mergeCell ref="H579:L579"/>
    <mergeCell ref="M579:N579"/>
    <mergeCell ref="H580:L580"/>
    <mergeCell ref="M580:N580"/>
    <mergeCell ref="A180:M180"/>
    <mergeCell ref="A529:N529"/>
    <mergeCell ref="A518:N518"/>
    <mergeCell ref="A521:N521"/>
    <mergeCell ref="A524:N524"/>
    <mergeCell ref="A177:M177"/>
    <mergeCell ref="A178:M178"/>
    <mergeCell ref="K151:L151"/>
    <mergeCell ref="I103:M103"/>
    <mergeCell ref="K109:M109"/>
    <mergeCell ref="A158:D158"/>
    <mergeCell ref="G158:H158"/>
    <mergeCell ref="G155:H155"/>
    <mergeCell ref="M153:N153"/>
    <mergeCell ref="C568:J568"/>
    <mergeCell ref="C569:J569"/>
    <mergeCell ref="B576:C576"/>
    <mergeCell ref="A573:J573"/>
    <mergeCell ref="A574:N574"/>
    <mergeCell ref="H575:L575"/>
    <mergeCell ref="M575:N575"/>
    <mergeCell ref="A563:J563"/>
    <mergeCell ref="A564:J564"/>
    <mergeCell ref="A565:J565"/>
  </mergeCells>
  <phoneticPr fontId="5" type="noConversion"/>
  <dataValidations count="3">
    <dataValidation type="decimal" operator="greaterThanOrEqual" allowBlank="1" showErrorMessage="1" errorTitle="Invalid Data" error="Please use only numbers!" sqref="G489:K496 G499:K506 G508:K529 G471:K478 G480:K487 F401:M422">
      <formula1>0</formula1>
    </dataValidation>
    <dataValidation type="whole" operator="greaterThanOrEqual" allowBlank="1" showErrorMessage="1" errorTitle="Invalid Data" error="Please use only numbers!" sqref="I303:J313 M319 M321 M325 M327 M332 F350:M366 F372:M388 J286:J288 E441:F443 E155:G158 K155:K158 I155:I158 J222:K234 J211:K219 L244:M244 J250:L258 J261:L273 E149:L154 J291:K292 L441:M443 J441:J443 K441:K444 H441:H443 I441:I444 D441:D444 G441:G444 D432:M438 I185:J203">
      <formula1>0</formula1>
    </dataValidation>
    <dataValidation type="textLength" operator="greaterThan" showErrorMessage="1" errorTitle="County Name Required" error="Please input required county name" sqref="A72:D72">
      <formula1>2</formula1>
    </dataValidation>
  </dataValidations>
  <hyperlinks>
    <hyperlink ref="F48" r:id="rId1" display="HSF_SH_Feedback@doh.state.fl.us"/>
  </hyperlinks>
  <printOptions horizontalCentered="1"/>
  <pageMargins left="0.25" right="0.25" top="0.5" bottom="0.25" header="0.25" footer="0.25"/>
  <pageSetup scale="70" orientation="portrait" r:id="rId2"/>
  <headerFooter alignWithMargins="0">
    <oddHeader xml:space="preserve">&amp;L&amp;"Arial,Bold"&amp;14 2016-2017 Annual School Health Services Report&amp;"Arial,Regular"
&amp;R&amp;"Arial,Bold"&amp;14County:  ______________ </oddHeader>
    <oddFooter>&amp;C&amp;12&amp;P</oddFooter>
  </headerFooter>
  <rowBreaks count="14" manualBreakCount="14">
    <brk id="49" max="16383" man="1"/>
    <brk id="70" max="16383" man="1"/>
    <brk id="131" max="16383" man="1"/>
    <brk id="173" max="16383" man="1"/>
    <brk id="204" max="16383" man="1"/>
    <brk id="238" max="16383" man="1"/>
    <brk id="292" max="16383" man="1"/>
    <brk id="337" max="16383" man="1"/>
    <brk id="389" max="16383" man="1"/>
    <brk id="424" max="16383" man="1"/>
    <brk id="465" max="16383" man="1"/>
    <brk id="517" max="16383" man="1"/>
    <brk id="529" max="16383" man="1"/>
    <brk id="58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S1220"/>
  <sheetViews>
    <sheetView topLeftCell="A1007" workbookViewId="0">
      <selection activeCell="B1065" sqref="B1065"/>
    </sheetView>
  </sheetViews>
  <sheetFormatPr defaultRowHeight="13.2" x14ac:dyDescent="0.25"/>
  <cols>
    <col min="1" max="1" width="64.6640625" customWidth="1"/>
    <col min="2" max="2" width="30.109375" customWidth="1"/>
    <col min="4" max="4" width="80.109375" customWidth="1"/>
  </cols>
  <sheetData>
    <row r="1" spans="1:4" x14ac:dyDescent="0.25">
      <c r="B1" s="153" t="str">
        <f>FORM!A72</f>
        <v>Enter County Name Here</v>
      </c>
      <c r="D1" s="194" t="s">
        <v>129</v>
      </c>
    </row>
    <row r="2" spans="1:4" x14ac:dyDescent="0.25">
      <c r="A2" s="118" t="s">
        <v>919</v>
      </c>
      <c r="B2" s="155">
        <f>FORM!B82</f>
        <v>0</v>
      </c>
      <c r="D2" s="118" t="s">
        <v>919</v>
      </c>
    </row>
    <row r="3" spans="1:4" x14ac:dyDescent="0.25">
      <c r="A3" s="118" t="s">
        <v>249</v>
      </c>
      <c r="B3" s="153">
        <f>FORM!D83</f>
        <v>0</v>
      </c>
      <c r="D3" s="118" t="s">
        <v>249</v>
      </c>
    </row>
    <row r="4" spans="1:4" x14ac:dyDescent="0.25">
      <c r="A4" s="118" t="s">
        <v>250</v>
      </c>
      <c r="B4" s="153">
        <f>FORM!B84</f>
        <v>0</v>
      </c>
      <c r="D4" s="118" t="s">
        <v>250</v>
      </c>
    </row>
    <row r="5" spans="1:4" x14ac:dyDescent="0.25">
      <c r="A5" s="118" t="s">
        <v>251</v>
      </c>
      <c r="B5" s="153">
        <f>FORM!B85</f>
        <v>0</v>
      </c>
      <c r="D5" s="118" t="s">
        <v>251</v>
      </c>
    </row>
    <row r="6" spans="1:4" x14ac:dyDescent="0.25">
      <c r="A6" s="118" t="s">
        <v>252</v>
      </c>
      <c r="B6" s="153">
        <f>FORM!B86</f>
        <v>0</v>
      </c>
      <c r="D6" s="118" t="s">
        <v>252</v>
      </c>
    </row>
    <row r="7" spans="1:4" x14ac:dyDescent="0.25">
      <c r="A7" s="118" t="s">
        <v>253</v>
      </c>
      <c r="B7" s="153">
        <f>FORM!F86</f>
        <v>0</v>
      </c>
      <c r="D7" s="118" t="s">
        <v>253</v>
      </c>
    </row>
    <row r="8" spans="1:4" x14ac:dyDescent="0.25">
      <c r="A8" s="118" t="s">
        <v>254</v>
      </c>
      <c r="B8" s="153">
        <f>FORM!B87</f>
        <v>0</v>
      </c>
      <c r="D8" s="118" t="s">
        <v>254</v>
      </c>
    </row>
    <row r="9" spans="1:4" x14ac:dyDescent="0.25">
      <c r="A9" s="118" t="s">
        <v>255</v>
      </c>
      <c r="B9" s="153">
        <f>FORM!C88</f>
        <v>0</v>
      </c>
      <c r="D9" s="118" t="s">
        <v>255</v>
      </c>
    </row>
    <row r="10" spans="1:4" x14ac:dyDescent="0.25">
      <c r="A10" s="118" t="s">
        <v>256</v>
      </c>
      <c r="B10" s="153">
        <f>FORM!B89</f>
        <v>0</v>
      </c>
      <c r="D10" s="118" t="s">
        <v>256</v>
      </c>
    </row>
    <row r="11" spans="1:4" x14ac:dyDescent="0.25">
      <c r="A11" s="118" t="s">
        <v>257</v>
      </c>
      <c r="B11" s="153">
        <f>FORM!B90</f>
        <v>0</v>
      </c>
      <c r="D11" s="118" t="s">
        <v>257</v>
      </c>
    </row>
    <row r="12" spans="1:4" x14ac:dyDescent="0.25">
      <c r="A12" s="118"/>
      <c r="B12" s="153"/>
      <c r="D12" s="118"/>
    </row>
    <row r="13" spans="1:4" x14ac:dyDescent="0.25">
      <c r="A13" s="118" t="s">
        <v>624</v>
      </c>
      <c r="B13" s="153">
        <f>FORM!B95</f>
        <v>0</v>
      </c>
      <c r="D13" s="118" t="s">
        <v>624</v>
      </c>
    </row>
    <row r="14" spans="1:4" x14ac:dyDescent="0.25">
      <c r="A14" s="118" t="s">
        <v>198</v>
      </c>
      <c r="B14" s="153">
        <f>FORM!D96</f>
        <v>0</v>
      </c>
      <c r="D14" s="118" t="s">
        <v>198</v>
      </c>
    </row>
    <row r="15" spans="1:4" x14ac:dyDescent="0.25">
      <c r="A15" s="118" t="s">
        <v>199</v>
      </c>
      <c r="B15" s="153">
        <f>FORM!B97</f>
        <v>0</v>
      </c>
      <c r="D15" s="118" t="s">
        <v>199</v>
      </c>
    </row>
    <row r="16" spans="1:4" x14ac:dyDescent="0.25">
      <c r="A16" s="118" t="s">
        <v>200</v>
      </c>
      <c r="B16" s="153">
        <f>FORM!B98</f>
        <v>0</v>
      </c>
      <c r="D16" s="118" t="s">
        <v>200</v>
      </c>
    </row>
    <row r="17" spans="1:4" x14ac:dyDescent="0.25">
      <c r="A17" s="118" t="s">
        <v>201</v>
      </c>
      <c r="B17" s="153">
        <f>FORM!B99</f>
        <v>0</v>
      </c>
      <c r="D17" s="118" t="s">
        <v>201</v>
      </c>
    </row>
    <row r="18" spans="1:4" x14ac:dyDescent="0.25">
      <c r="A18" s="118" t="s">
        <v>202</v>
      </c>
      <c r="B18" s="153">
        <f>FORM!F99</f>
        <v>0</v>
      </c>
      <c r="D18" s="118" t="s">
        <v>202</v>
      </c>
    </row>
    <row r="19" spans="1:4" x14ac:dyDescent="0.25">
      <c r="A19" s="118" t="s">
        <v>203</v>
      </c>
      <c r="B19" s="153">
        <f>FORM!B100</f>
        <v>0</v>
      </c>
      <c r="D19" s="118" t="s">
        <v>203</v>
      </c>
    </row>
    <row r="20" spans="1:4" x14ac:dyDescent="0.25">
      <c r="A20" s="118" t="s">
        <v>204</v>
      </c>
      <c r="B20" s="153">
        <f>FORM!C101</f>
        <v>0</v>
      </c>
      <c r="D20" s="118" t="s">
        <v>204</v>
      </c>
    </row>
    <row r="21" spans="1:4" x14ac:dyDescent="0.25">
      <c r="A21" s="118" t="s">
        <v>205</v>
      </c>
      <c r="B21" s="153">
        <f>FORM!B102</f>
        <v>0</v>
      </c>
      <c r="D21" s="118" t="s">
        <v>205</v>
      </c>
    </row>
    <row r="22" spans="1:4" x14ac:dyDescent="0.25">
      <c r="A22" s="118" t="s">
        <v>206</v>
      </c>
      <c r="B22" s="153">
        <f>FORM!B103</f>
        <v>0</v>
      </c>
      <c r="D22" s="118" t="s">
        <v>206</v>
      </c>
    </row>
    <row r="23" spans="1:4" x14ac:dyDescent="0.25">
      <c r="A23" s="118"/>
      <c r="B23" s="153"/>
      <c r="D23" s="118"/>
    </row>
    <row r="24" spans="1:4" x14ac:dyDescent="0.25">
      <c r="A24" s="118" t="s">
        <v>831</v>
      </c>
      <c r="B24" s="153">
        <f>FORM!I82</f>
        <v>0</v>
      </c>
      <c r="D24" s="118" t="s">
        <v>258</v>
      </c>
    </row>
    <row r="25" spans="1:4" x14ac:dyDescent="0.25">
      <c r="A25" s="118" t="s">
        <v>1189</v>
      </c>
      <c r="B25" s="153">
        <f>FORM!K83</f>
        <v>0</v>
      </c>
      <c r="D25" s="118" t="s">
        <v>259</v>
      </c>
    </row>
    <row r="26" spans="1:4" x14ac:dyDescent="0.25">
      <c r="A26" s="118" t="s">
        <v>1190</v>
      </c>
      <c r="B26" s="153">
        <f>FORM!I84</f>
        <v>0</v>
      </c>
      <c r="D26" s="118" t="s">
        <v>260</v>
      </c>
    </row>
    <row r="27" spans="1:4" x14ac:dyDescent="0.25">
      <c r="A27" s="118" t="s">
        <v>1191</v>
      </c>
      <c r="B27" s="153">
        <f>FORM!I85</f>
        <v>0</v>
      </c>
      <c r="D27" s="118" t="s">
        <v>261</v>
      </c>
    </row>
    <row r="28" spans="1:4" x14ac:dyDescent="0.25">
      <c r="A28" s="118" t="s">
        <v>1192</v>
      </c>
      <c r="B28" s="153">
        <f>FORM!I86</f>
        <v>0</v>
      </c>
      <c r="D28" s="118" t="s">
        <v>262</v>
      </c>
    </row>
    <row r="29" spans="1:4" x14ac:dyDescent="0.25">
      <c r="A29" s="118" t="s">
        <v>1193</v>
      </c>
      <c r="B29" s="153">
        <f>FORM!M86</f>
        <v>0</v>
      </c>
      <c r="D29" s="118" t="s">
        <v>1078</v>
      </c>
    </row>
    <row r="30" spans="1:4" x14ac:dyDescent="0.25">
      <c r="A30" s="118" t="s">
        <v>1194</v>
      </c>
      <c r="B30" s="153">
        <f>FORM!I87</f>
        <v>0</v>
      </c>
      <c r="D30" s="118" t="s">
        <v>1079</v>
      </c>
    </row>
    <row r="31" spans="1:4" x14ac:dyDescent="0.25">
      <c r="A31" s="118" t="s">
        <v>1195</v>
      </c>
      <c r="B31" s="153">
        <f>FORM!J88</f>
        <v>0</v>
      </c>
      <c r="D31" s="118" t="s">
        <v>1080</v>
      </c>
    </row>
    <row r="32" spans="1:4" x14ac:dyDescent="0.25">
      <c r="A32" s="118" t="s">
        <v>1196</v>
      </c>
      <c r="B32" s="153">
        <f>FORM!I89</f>
        <v>0</v>
      </c>
      <c r="D32" s="118" t="s">
        <v>1081</v>
      </c>
    </row>
    <row r="33" spans="1:4" x14ac:dyDescent="0.25">
      <c r="A33" s="118" t="s">
        <v>1197</v>
      </c>
      <c r="B33" s="153">
        <f>FORM!I90</f>
        <v>0</v>
      </c>
      <c r="D33" s="118" t="s">
        <v>1082</v>
      </c>
    </row>
    <row r="34" spans="1:4" x14ac:dyDescent="0.25">
      <c r="A34" s="118"/>
      <c r="B34" s="118"/>
      <c r="D34" s="118"/>
    </row>
    <row r="35" spans="1:4" x14ac:dyDescent="0.25">
      <c r="A35" s="118" t="s">
        <v>258</v>
      </c>
      <c r="B35" s="153">
        <f>FORM!I96</f>
        <v>0</v>
      </c>
      <c r="D35" s="118" t="s">
        <v>1083</v>
      </c>
    </row>
    <row r="36" spans="1:4" x14ac:dyDescent="0.25">
      <c r="A36" s="118" t="s">
        <v>259</v>
      </c>
      <c r="B36" s="153">
        <f>FORM!K97</f>
        <v>0</v>
      </c>
      <c r="D36" s="118" t="s">
        <v>1084</v>
      </c>
    </row>
    <row r="37" spans="1:4" x14ac:dyDescent="0.25">
      <c r="A37" s="118" t="s">
        <v>260</v>
      </c>
      <c r="B37" s="153">
        <f>FORM!I98</f>
        <v>0</v>
      </c>
      <c r="D37" s="118" t="s">
        <v>1085</v>
      </c>
    </row>
    <row r="38" spans="1:4" x14ac:dyDescent="0.25">
      <c r="A38" s="118" t="s">
        <v>261</v>
      </c>
      <c r="B38" s="153">
        <f>FORM!I99</f>
        <v>0</v>
      </c>
      <c r="D38" s="118" t="s">
        <v>1086</v>
      </c>
    </row>
    <row r="39" spans="1:4" x14ac:dyDescent="0.25">
      <c r="A39" s="118" t="s">
        <v>262</v>
      </c>
      <c r="B39" s="153">
        <f>FORM!I100</f>
        <v>0</v>
      </c>
      <c r="D39" s="118" t="s">
        <v>1087</v>
      </c>
    </row>
    <row r="40" spans="1:4" x14ac:dyDescent="0.25">
      <c r="A40" s="118" t="s">
        <v>1078</v>
      </c>
      <c r="B40" s="153">
        <f>FORM!M100</f>
        <v>0</v>
      </c>
      <c r="D40" s="118" t="s">
        <v>1088</v>
      </c>
    </row>
    <row r="41" spans="1:4" x14ac:dyDescent="0.25">
      <c r="A41" s="118" t="s">
        <v>1079</v>
      </c>
      <c r="B41" s="153">
        <f>FORM!I101</f>
        <v>0</v>
      </c>
      <c r="D41" s="118" t="s">
        <v>1089</v>
      </c>
    </row>
    <row r="42" spans="1:4" x14ac:dyDescent="0.25">
      <c r="A42" s="118" t="s">
        <v>1080</v>
      </c>
      <c r="B42" s="153">
        <f>FORM!J102</f>
        <v>0</v>
      </c>
      <c r="D42" s="118" t="s">
        <v>1090</v>
      </c>
    </row>
    <row r="43" spans="1:4" x14ac:dyDescent="0.25">
      <c r="A43" s="118" t="s">
        <v>1081</v>
      </c>
      <c r="B43" s="153">
        <f>FORM!I103</f>
        <v>0</v>
      </c>
      <c r="D43" s="118" t="s">
        <v>1091</v>
      </c>
    </row>
    <row r="44" spans="1:4" x14ac:dyDescent="0.25">
      <c r="A44" s="118" t="s">
        <v>1082</v>
      </c>
      <c r="B44" s="153">
        <f>FORM!I104</f>
        <v>0</v>
      </c>
      <c r="D44" s="118" t="s">
        <v>1092</v>
      </c>
    </row>
    <row r="45" spans="1:4" x14ac:dyDescent="0.25">
      <c r="A45" s="118"/>
      <c r="B45" s="118"/>
      <c r="D45" s="118"/>
    </row>
    <row r="46" spans="1:4" x14ac:dyDescent="0.25">
      <c r="A46" s="118" t="s">
        <v>1083</v>
      </c>
      <c r="B46" s="153">
        <f>FORM!B109</f>
        <v>0</v>
      </c>
      <c r="D46" s="118" t="s">
        <v>1093</v>
      </c>
    </row>
    <row r="47" spans="1:4" x14ac:dyDescent="0.25">
      <c r="A47" s="118" t="s">
        <v>1084</v>
      </c>
      <c r="B47" s="153">
        <f>FORM!D110</f>
        <v>0</v>
      </c>
      <c r="D47" s="118" t="s">
        <v>1094</v>
      </c>
    </row>
    <row r="48" spans="1:4" x14ac:dyDescent="0.25">
      <c r="A48" s="118" t="s">
        <v>1085</v>
      </c>
      <c r="B48" s="153">
        <f>FORM!B111</f>
        <v>0</v>
      </c>
      <c r="D48" s="118" t="s">
        <v>500</v>
      </c>
    </row>
    <row r="49" spans="1:4" x14ac:dyDescent="0.25">
      <c r="A49" s="118" t="s">
        <v>1086</v>
      </c>
      <c r="B49" s="153">
        <f>FORM!B112</f>
        <v>0</v>
      </c>
      <c r="D49" s="118" t="s">
        <v>501</v>
      </c>
    </row>
    <row r="50" spans="1:4" x14ac:dyDescent="0.25">
      <c r="A50" s="118" t="s">
        <v>1087</v>
      </c>
      <c r="B50" s="153">
        <f>FORM!B113</f>
        <v>0</v>
      </c>
      <c r="D50" s="118" t="s">
        <v>502</v>
      </c>
    </row>
    <row r="51" spans="1:4" x14ac:dyDescent="0.25">
      <c r="A51" s="118" t="s">
        <v>1088</v>
      </c>
      <c r="B51" s="153">
        <f>FORM!F113</f>
        <v>0</v>
      </c>
      <c r="D51" s="118" t="s">
        <v>503</v>
      </c>
    </row>
    <row r="52" spans="1:4" x14ac:dyDescent="0.25">
      <c r="A52" s="118" t="s">
        <v>1089</v>
      </c>
      <c r="B52" s="153">
        <f>FORM!B114</f>
        <v>0</v>
      </c>
      <c r="D52" s="118" t="s">
        <v>504</v>
      </c>
    </row>
    <row r="53" spans="1:4" x14ac:dyDescent="0.25">
      <c r="A53" s="118" t="s">
        <v>1090</v>
      </c>
      <c r="B53" s="153">
        <f>FORM!C115</f>
        <v>0</v>
      </c>
      <c r="D53" s="118" t="s">
        <v>505</v>
      </c>
    </row>
    <row r="54" spans="1:4" x14ac:dyDescent="0.25">
      <c r="A54" s="118" t="s">
        <v>1091</v>
      </c>
      <c r="B54" s="153">
        <f>FORM!B116</f>
        <v>0</v>
      </c>
      <c r="D54" s="118" t="s">
        <v>506</v>
      </c>
    </row>
    <row r="55" spans="1:4" x14ac:dyDescent="0.25">
      <c r="A55" s="118" t="s">
        <v>1092</v>
      </c>
      <c r="B55" s="153">
        <f>FORM!B117</f>
        <v>0</v>
      </c>
      <c r="D55" s="118" t="s">
        <v>507</v>
      </c>
    </row>
    <row r="56" spans="1:4" x14ac:dyDescent="0.25">
      <c r="A56" s="118"/>
      <c r="B56" s="118"/>
      <c r="D56" s="118"/>
    </row>
    <row r="57" spans="1:4" x14ac:dyDescent="0.25">
      <c r="A57" s="118" t="s">
        <v>1093</v>
      </c>
      <c r="B57" s="153">
        <f>FORM!I108</f>
        <v>0</v>
      </c>
      <c r="D57" s="118"/>
    </row>
    <row r="58" spans="1:4" x14ac:dyDescent="0.25">
      <c r="A58" s="118" t="s">
        <v>1094</v>
      </c>
      <c r="B58" s="153">
        <f>FORM!K109</f>
        <v>0</v>
      </c>
      <c r="D58" s="118"/>
    </row>
    <row r="59" spans="1:4" x14ac:dyDescent="0.25">
      <c r="A59" s="118" t="s">
        <v>500</v>
      </c>
      <c r="B59" s="153">
        <f>FORM!K110</f>
        <v>0</v>
      </c>
      <c r="D59" s="118"/>
    </row>
    <row r="60" spans="1:4" x14ac:dyDescent="0.25">
      <c r="A60" s="118" t="s">
        <v>501</v>
      </c>
      <c r="B60" s="153">
        <f>FORM!I112</f>
        <v>0</v>
      </c>
      <c r="D60" s="118"/>
    </row>
    <row r="61" spans="1:4" x14ac:dyDescent="0.25">
      <c r="A61" s="118" t="s">
        <v>502</v>
      </c>
      <c r="B61" s="153">
        <f>FORM!I113</f>
        <v>0</v>
      </c>
      <c r="D61" s="118"/>
    </row>
    <row r="62" spans="1:4" x14ac:dyDescent="0.25">
      <c r="A62" s="118" t="s">
        <v>503</v>
      </c>
      <c r="B62" s="177">
        <f>FORM!M113</f>
        <v>0</v>
      </c>
      <c r="D62" s="118"/>
    </row>
    <row r="63" spans="1:4" x14ac:dyDescent="0.25">
      <c r="A63" s="118" t="s">
        <v>504</v>
      </c>
      <c r="B63" s="153">
        <f>FORM!I114</f>
        <v>0</v>
      </c>
      <c r="D63" s="118"/>
    </row>
    <row r="64" spans="1:4" x14ac:dyDescent="0.25">
      <c r="A64" s="118" t="s">
        <v>505</v>
      </c>
      <c r="B64" s="153">
        <f>FORM!J115</f>
        <v>0</v>
      </c>
      <c r="D64" s="118"/>
    </row>
    <row r="65" spans="1:4" x14ac:dyDescent="0.25">
      <c r="A65" s="118" t="s">
        <v>506</v>
      </c>
      <c r="B65" s="153">
        <f>FORM!I116</f>
        <v>0</v>
      </c>
      <c r="D65" s="118"/>
    </row>
    <row r="66" spans="1:4" x14ac:dyDescent="0.25">
      <c r="A66" s="118" t="s">
        <v>507</v>
      </c>
      <c r="B66" s="153">
        <f>FORM!I117</f>
        <v>0</v>
      </c>
      <c r="D66" s="118"/>
    </row>
    <row r="67" spans="1:4" x14ac:dyDescent="0.25">
      <c r="A67" s="118"/>
      <c r="B67" s="118"/>
      <c r="D67" s="118"/>
    </row>
    <row r="68" spans="1:4" x14ac:dyDescent="0.25">
      <c r="A68" s="118" t="s">
        <v>508</v>
      </c>
      <c r="B68" s="156">
        <f>FORM!E149</f>
        <v>0</v>
      </c>
      <c r="D68" s="118" t="s">
        <v>508</v>
      </c>
    </row>
    <row r="69" spans="1:4" x14ac:dyDescent="0.25">
      <c r="A69" s="118" t="s">
        <v>509</v>
      </c>
      <c r="B69" s="156">
        <f>FORM!G149</f>
        <v>0</v>
      </c>
      <c r="D69" s="118" t="s">
        <v>509</v>
      </c>
    </row>
    <row r="70" spans="1:4" x14ac:dyDescent="0.25">
      <c r="A70" s="118" t="s">
        <v>510</v>
      </c>
      <c r="B70" s="156">
        <f>FORM!I149</f>
        <v>0</v>
      </c>
      <c r="D70" s="118" t="s">
        <v>510</v>
      </c>
    </row>
    <row r="71" spans="1:4" x14ac:dyDescent="0.25">
      <c r="A71" s="118" t="s">
        <v>511</v>
      </c>
      <c r="B71" s="156">
        <f>FORM!K149</f>
        <v>0</v>
      </c>
      <c r="D71" s="118" t="s">
        <v>511</v>
      </c>
    </row>
    <row r="72" spans="1:4" x14ac:dyDescent="0.25">
      <c r="A72" s="118" t="s">
        <v>512</v>
      </c>
      <c r="B72" s="157">
        <f>FORM!M149</f>
        <v>0</v>
      </c>
      <c r="D72" s="118" t="s">
        <v>512</v>
      </c>
    </row>
    <row r="73" spans="1:4" x14ac:dyDescent="0.25">
      <c r="A73" s="118" t="s">
        <v>513</v>
      </c>
      <c r="B73" s="156">
        <f>FORM!E150</f>
        <v>0</v>
      </c>
      <c r="D73" s="118" t="s">
        <v>513</v>
      </c>
    </row>
    <row r="74" spans="1:4" x14ac:dyDescent="0.25">
      <c r="A74" s="118" t="s">
        <v>514</v>
      </c>
      <c r="B74" s="156">
        <f>FORM!G150</f>
        <v>0</v>
      </c>
      <c r="D74" s="118" t="s">
        <v>514</v>
      </c>
    </row>
    <row r="75" spans="1:4" x14ac:dyDescent="0.25">
      <c r="A75" s="118" t="s">
        <v>81</v>
      </c>
      <c r="B75" s="156">
        <f>FORM!I150</f>
        <v>0</v>
      </c>
      <c r="D75" s="118" t="s">
        <v>81</v>
      </c>
    </row>
    <row r="76" spans="1:4" ht="26.4" x14ac:dyDescent="0.25">
      <c r="A76" s="118" t="s">
        <v>82</v>
      </c>
      <c r="B76" s="156">
        <f>FORM!K150</f>
        <v>0</v>
      </c>
      <c r="D76" s="118" t="s">
        <v>82</v>
      </c>
    </row>
    <row r="77" spans="1:4" x14ac:dyDescent="0.25">
      <c r="A77" s="118" t="s">
        <v>83</v>
      </c>
      <c r="B77" s="157">
        <f>FORM!M150</f>
        <v>0</v>
      </c>
      <c r="D77" s="118" t="s">
        <v>83</v>
      </c>
    </row>
    <row r="78" spans="1:4" x14ac:dyDescent="0.25">
      <c r="A78" s="118"/>
      <c r="B78" s="118"/>
      <c r="D78" s="118"/>
    </row>
    <row r="79" spans="1:4" x14ac:dyDescent="0.25">
      <c r="A79" s="118" t="s">
        <v>84</v>
      </c>
      <c r="B79" s="156">
        <f>FORM!E151</f>
        <v>0</v>
      </c>
      <c r="D79" s="118" t="s">
        <v>84</v>
      </c>
    </row>
    <row r="80" spans="1:4" x14ac:dyDescent="0.25">
      <c r="A80" s="118" t="s">
        <v>85</v>
      </c>
      <c r="B80" s="156">
        <f>FORM!G151</f>
        <v>0</v>
      </c>
      <c r="D80" s="118" t="s">
        <v>85</v>
      </c>
    </row>
    <row r="81" spans="1:4" x14ac:dyDescent="0.25">
      <c r="A81" s="118" t="s">
        <v>86</v>
      </c>
      <c r="B81" s="156">
        <f>FORM!I151</f>
        <v>0</v>
      </c>
      <c r="D81" s="118" t="s">
        <v>86</v>
      </c>
    </row>
    <row r="82" spans="1:4" x14ac:dyDescent="0.25">
      <c r="A82" s="118" t="s">
        <v>87</v>
      </c>
      <c r="B82" s="156">
        <f>FORM!K151</f>
        <v>0</v>
      </c>
      <c r="D82" s="118" t="s">
        <v>87</v>
      </c>
    </row>
    <row r="83" spans="1:4" x14ac:dyDescent="0.25">
      <c r="A83" s="118" t="s">
        <v>88</v>
      </c>
      <c r="B83" s="157">
        <f>FORM!M151</f>
        <v>0</v>
      </c>
      <c r="D83" s="118" t="s">
        <v>88</v>
      </c>
    </row>
    <row r="84" spans="1:4" x14ac:dyDescent="0.25">
      <c r="A84" s="118" t="s">
        <v>89</v>
      </c>
      <c r="B84" s="156">
        <f>FORM!E152</f>
        <v>0</v>
      </c>
      <c r="D84" s="118" t="s">
        <v>89</v>
      </c>
    </row>
    <row r="85" spans="1:4" x14ac:dyDescent="0.25">
      <c r="A85" s="118" t="s">
        <v>90</v>
      </c>
      <c r="B85" s="156">
        <f>FORM!G152</f>
        <v>0</v>
      </c>
      <c r="D85" s="118" t="s">
        <v>90</v>
      </c>
    </row>
    <row r="86" spans="1:4" x14ac:dyDescent="0.25">
      <c r="A86" s="118" t="s">
        <v>91</v>
      </c>
      <c r="B86" s="156">
        <f>FORM!I152</f>
        <v>0</v>
      </c>
      <c r="D86" s="118" t="s">
        <v>91</v>
      </c>
    </row>
    <row r="87" spans="1:4" x14ac:dyDescent="0.25">
      <c r="A87" s="118" t="s">
        <v>92</v>
      </c>
      <c r="B87" s="156">
        <f>FORM!K152</f>
        <v>0</v>
      </c>
      <c r="D87" s="118" t="s">
        <v>92</v>
      </c>
    </row>
    <row r="88" spans="1:4" x14ac:dyDescent="0.25">
      <c r="A88" s="118" t="s">
        <v>93</v>
      </c>
      <c r="B88" s="157">
        <f>FORM!M152</f>
        <v>0</v>
      </c>
      <c r="D88" s="118" t="s">
        <v>93</v>
      </c>
    </row>
    <row r="89" spans="1:4" x14ac:dyDescent="0.25">
      <c r="A89" s="118"/>
      <c r="B89" s="118"/>
      <c r="D89" s="118"/>
    </row>
    <row r="90" spans="1:4" x14ac:dyDescent="0.25">
      <c r="A90" s="118" t="s">
        <v>94</v>
      </c>
      <c r="B90" s="156">
        <f>FORM!E153</f>
        <v>0</v>
      </c>
      <c r="D90" s="118" t="s">
        <v>94</v>
      </c>
    </row>
    <row r="91" spans="1:4" x14ac:dyDescent="0.25">
      <c r="A91" s="118" t="s">
        <v>95</v>
      </c>
      <c r="B91" s="156">
        <f>FORM!G153</f>
        <v>0</v>
      </c>
      <c r="D91" s="118" t="s">
        <v>95</v>
      </c>
    </row>
    <row r="92" spans="1:4" x14ac:dyDescent="0.25">
      <c r="A92" s="118" t="s">
        <v>96</v>
      </c>
      <c r="B92" s="156">
        <f>FORM!I153</f>
        <v>0</v>
      </c>
      <c r="D92" s="118" t="s">
        <v>96</v>
      </c>
    </row>
    <row r="93" spans="1:4" x14ac:dyDescent="0.25">
      <c r="A93" s="118" t="s">
        <v>97</v>
      </c>
      <c r="B93" s="156">
        <f>FORM!K153</f>
        <v>0</v>
      </c>
      <c r="D93" s="118" t="s">
        <v>97</v>
      </c>
    </row>
    <row r="94" spans="1:4" x14ac:dyDescent="0.25">
      <c r="A94" s="118" t="s">
        <v>98</v>
      </c>
      <c r="B94" s="157">
        <f>FORM!M153</f>
        <v>0</v>
      </c>
      <c r="D94" s="118" t="s">
        <v>98</v>
      </c>
    </row>
    <row r="95" spans="1:4" x14ac:dyDescent="0.25">
      <c r="A95" s="118" t="s">
        <v>99</v>
      </c>
      <c r="B95" s="156">
        <f>FORM!E154</f>
        <v>0</v>
      </c>
      <c r="D95" s="118" t="s">
        <v>99</v>
      </c>
    </row>
    <row r="96" spans="1:4" x14ac:dyDescent="0.25">
      <c r="A96" s="118" t="s">
        <v>100</v>
      </c>
      <c r="B96" s="156">
        <f>FORM!G154</f>
        <v>0</v>
      </c>
      <c r="D96" s="118" t="s">
        <v>100</v>
      </c>
    </row>
    <row r="97" spans="1:4" x14ac:dyDescent="0.25">
      <c r="A97" s="118" t="s">
        <v>101</v>
      </c>
      <c r="B97" s="156">
        <f>FORM!I154</f>
        <v>0</v>
      </c>
      <c r="D97" s="118" t="s">
        <v>101</v>
      </c>
    </row>
    <row r="98" spans="1:4" x14ac:dyDescent="0.25">
      <c r="A98" s="118" t="s">
        <v>102</v>
      </c>
      <c r="B98" s="156">
        <f>FORM!K154</f>
        <v>0</v>
      </c>
      <c r="D98" s="118" t="s">
        <v>102</v>
      </c>
    </row>
    <row r="99" spans="1:4" x14ac:dyDescent="0.25">
      <c r="A99" s="118" t="s">
        <v>103</v>
      </c>
      <c r="B99" s="157">
        <f>FORM!M154</f>
        <v>0</v>
      </c>
      <c r="D99" s="118" t="s">
        <v>103</v>
      </c>
    </row>
    <row r="100" spans="1:4" x14ac:dyDescent="0.25">
      <c r="A100" s="118"/>
      <c r="B100" s="118"/>
      <c r="D100" s="118"/>
    </row>
    <row r="101" spans="1:4" x14ac:dyDescent="0.25">
      <c r="A101" s="118" t="s">
        <v>104</v>
      </c>
      <c r="B101" s="156">
        <f>FORM!E155</f>
        <v>0</v>
      </c>
      <c r="D101" s="118" t="s">
        <v>104</v>
      </c>
    </row>
    <row r="102" spans="1:4" x14ac:dyDescent="0.25">
      <c r="A102" s="118" t="s">
        <v>143</v>
      </c>
      <c r="B102" s="156">
        <f>FORM!G155</f>
        <v>0</v>
      </c>
      <c r="D102" s="118" t="s">
        <v>143</v>
      </c>
    </row>
    <row r="103" spans="1:4" x14ac:dyDescent="0.25">
      <c r="A103" s="118" t="s">
        <v>144</v>
      </c>
      <c r="B103" s="156">
        <f>FORM!I155</f>
        <v>0</v>
      </c>
      <c r="D103" s="118" t="s">
        <v>144</v>
      </c>
    </row>
    <row r="104" spans="1:4" x14ac:dyDescent="0.25">
      <c r="A104" s="118" t="s">
        <v>145</v>
      </c>
      <c r="B104" s="156">
        <f>FORM!K155</f>
        <v>0</v>
      </c>
      <c r="D104" s="118" t="s">
        <v>145</v>
      </c>
    </row>
    <row r="105" spans="1:4" x14ac:dyDescent="0.25">
      <c r="A105" s="118" t="s">
        <v>146</v>
      </c>
      <c r="B105" s="157">
        <f>FORM!M155</f>
        <v>0</v>
      </c>
      <c r="D105" s="118" t="s">
        <v>146</v>
      </c>
    </row>
    <row r="106" spans="1:4" x14ac:dyDescent="0.25">
      <c r="A106" s="118" t="s">
        <v>147</v>
      </c>
      <c r="B106" s="156">
        <f>FORM!E156</f>
        <v>0</v>
      </c>
      <c r="D106" s="118" t="s">
        <v>147</v>
      </c>
    </row>
    <row r="107" spans="1:4" x14ac:dyDescent="0.25">
      <c r="A107" s="118" t="s">
        <v>148</v>
      </c>
      <c r="B107" s="156">
        <f>FORM!G156</f>
        <v>0</v>
      </c>
      <c r="D107" s="118" t="s">
        <v>148</v>
      </c>
    </row>
    <row r="108" spans="1:4" x14ac:dyDescent="0.25">
      <c r="A108" s="118" t="s">
        <v>149</v>
      </c>
      <c r="B108" s="156">
        <f>FORM!I156</f>
        <v>0</v>
      </c>
      <c r="D108" s="118" t="s">
        <v>149</v>
      </c>
    </row>
    <row r="109" spans="1:4" x14ac:dyDescent="0.25">
      <c r="A109" s="118" t="s">
        <v>150</v>
      </c>
      <c r="B109" s="156">
        <f>FORM!K156</f>
        <v>0</v>
      </c>
      <c r="D109" s="118" t="s">
        <v>150</v>
      </c>
    </row>
    <row r="110" spans="1:4" x14ac:dyDescent="0.25">
      <c r="A110" s="118" t="s">
        <v>151</v>
      </c>
      <c r="B110" s="157">
        <f>FORM!M156</f>
        <v>0</v>
      </c>
      <c r="D110" s="118" t="s">
        <v>151</v>
      </c>
    </row>
    <row r="111" spans="1:4" x14ac:dyDescent="0.25">
      <c r="A111" s="118"/>
      <c r="B111" s="118"/>
      <c r="D111" s="118"/>
    </row>
    <row r="112" spans="1:4" x14ac:dyDescent="0.25">
      <c r="A112" s="118" t="s">
        <v>152</v>
      </c>
      <c r="B112" s="156">
        <f>FORM!E157</f>
        <v>0</v>
      </c>
      <c r="D112" s="118" t="s">
        <v>152</v>
      </c>
    </row>
    <row r="113" spans="1:4" x14ac:dyDescent="0.25">
      <c r="A113" s="118" t="s">
        <v>153</v>
      </c>
      <c r="B113" s="156">
        <f>FORM!G157</f>
        <v>0</v>
      </c>
      <c r="D113" s="118" t="s">
        <v>153</v>
      </c>
    </row>
    <row r="114" spans="1:4" x14ac:dyDescent="0.25">
      <c r="A114" s="118" t="s">
        <v>154</v>
      </c>
      <c r="B114" s="156">
        <f>FORM!I157</f>
        <v>0</v>
      </c>
      <c r="D114" s="118" t="s">
        <v>154</v>
      </c>
    </row>
    <row r="115" spans="1:4" x14ac:dyDescent="0.25">
      <c r="A115" s="118" t="s">
        <v>155</v>
      </c>
      <c r="B115" s="156">
        <f>FORM!K157</f>
        <v>0</v>
      </c>
      <c r="D115" s="118" t="s">
        <v>155</v>
      </c>
    </row>
    <row r="116" spans="1:4" x14ac:dyDescent="0.25">
      <c r="A116" s="118" t="s">
        <v>156</v>
      </c>
      <c r="B116" s="157">
        <f>FORM!M157</f>
        <v>0</v>
      </c>
      <c r="D116" s="118" t="s">
        <v>156</v>
      </c>
    </row>
    <row r="117" spans="1:4" x14ac:dyDescent="0.25">
      <c r="A117" s="118" t="s">
        <v>981</v>
      </c>
      <c r="B117" s="156">
        <f>FORM!E158</f>
        <v>0</v>
      </c>
      <c r="D117" s="118" t="s">
        <v>981</v>
      </c>
    </row>
    <row r="118" spans="1:4" x14ac:dyDescent="0.25">
      <c r="A118" s="118" t="s">
        <v>982</v>
      </c>
      <c r="B118" s="156">
        <f>FORM!G158</f>
        <v>0</v>
      </c>
      <c r="D118" s="118" t="s">
        <v>982</v>
      </c>
    </row>
    <row r="119" spans="1:4" x14ac:dyDescent="0.25">
      <c r="A119" s="118" t="s">
        <v>983</v>
      </c>
      <c r="B119" s="156">
        <f>FORM!I158</f>
        <v>0</v>
      </c>
      <c r="D119" s="118" t="s">
        <v>983</v>
      </c>
    </row>
    <row r="120" spans="1:4" x14ac:dyDescent="0.25">
      <c r="A120" s="118" t="s">
        <v>984</v>
      </c>
      <c r="B120" s="156">
        <f>FORM!K158</f>
        <v>0</v>
      </c>
      <c r="D120" s="118" t="s">
        <v>984</v>
      </c>
    </row>
    <row r="121" spans="1:4" x14ac:dyDescent="0.25">
      <c r="A121" s="118" t="s">
        <v>985</v>
      </c>
      <c r="B121" s="157">
        <f>FORM!M158</f>
        <v>0</v>
      </c>
      <c r="D121" s="118" t="s">
        <v>985</v>
      </c>
    </row>
    <row r="122" spans="1:4" x14ac:dyDescent="0.25">
      <c r="A122" s="118"/>
      <c r="B122" s="157"/>
      <c r="D122" s="118"/>
    </row>
    <row r="123" spans="1:4" x14ac:dyDescent="0.25">
      <c r="A123" s="118" t="s">
        <v>207</v>
      </c>
      <c r="B123" s="156">
        <f>FORM!E159</f>
        <v>0</v>
      </c>
      <c r="D123" s="118" t="s">
        <v>207</v>
      </c>
    </row>
    <row r="124" spans="1:4" x14ac:dyDescent="0.25">
      <c r="A124" s="118" t="s">
        <v>208</v>
      </c>
      <c r="B124" s="156">
        <f>FORM!G159</f>
        <v>0</v>
      </c>
      <c r="D124" s="118" t="s">
        <v>208</v>
      </c>
    </row>
    <row r="125" spans="1:4" x14ac:dyDescent="0.25">
      <c r="A125" s="118" t="s">
        <v>209</v>
      </c>
      <c r="B125" s="156">
        <f>FORM!I159</f>
        <v>0</v>
      </c>
      <c r="D125" s="118" t="s">
        <v>209</v>
      </c>
    </row>
    <row r="126" spans="1:4" x14ac:dyDescent="0.25">
      <c r="A126" s="118" t="s">
        <v>210</v>
      </c>
      <c r="B126" s="156">
        <f>FORM!K159</f>
        <v>0</v>
      </c>
      <c r="D126" s="118" t="s">
        <v>210</v>
      </c>
    </row>
    <row r="127" spans="1:4" x14ac:dyDescent="0.25">
      <c r="A127" s="118" t="s">
        <v>211</v>
      </c>
      <c r="B127" s="157">
        <f>FORM!M159</f>
        <v>0</v>
      </c>
      <c r="D127" s="118" t="s">
        <v>211</v>
      </c>
    </row>
    <row r="128" spans="1:4" x14ac:dyDescent="0.25">
      <c r="A128" s="118" t="s">
        <v>212</v>
      </c>
      <c r="B128" s="156">
        <f>FORM!E160</f>
        <v>0</v>
      </c>
      <c r="D128" s="118" t="s">
        <v>212</v>
      </c>
    </row>
    <row r="129" spans="1:4" x14ac:dyDescent="0.25">
      <c r="A129" s="118" t="s">
        <v>213</v>
      </c>
      <c r="B129" s="156">
        <f>FORM!G160</f>
        <v>0</v>
      </c>
      <c r="D129" s="118" t="s">
        <v>213</v>
      </c>
    </row>
    <row r="130" spans="1:4" x14ac:dyDescent="0.25">
      <c r="A130" s="118" t="s">
        <v>214</v>
      </c>
      <c r="B130" s="156">
        <f>FORM!I160</f>
        <v>0</v>
      </c>
      <c r="D130" s="118" t="s">
        <v>214</v>
      </c>
    </row>
    <row r="131" spans="1:4" x14ac:dyDescent="0.25">
      <c r="A131" s="118" t="s">
        <v>215</v>
      </c>
      <c r="B131" s="156">
        <f>FORM!K160</f>
        <v>0</v>
      </c>
      <c r="D131" s="118" t="s">
        <v>215</v>
      </c>
    </row>
    <row r="132" spans="1:4" x14ac:dyDescent="0.25">
      <c r="A132" s="118" t="s">
        <v>216</v>
      </c>
      <c r="B132" s="157">
        <f>FORM!M160</f>
        <v>0</v>
      </c>
      <c r="D132" s="118" t="s">
        <v>216</v>
      </c>
    </row>
    <row r="133" spans="1:4" x14ac:dyDescent="0.25">
      <c r="A133" s="118"/>
      <c r="B133" s="118"/>
      <c r="D133" s="118"/>
    </row>
    <row r="134" spans="1:4" x14ac:dyDescent="0.25">
      <c r="B134" s="118"/>
    </row>
    <row r="135" spans="1:4" x14ac:dyDescent="0.25">
      <c r="A135" s="118" t="s">
        <v>986</v>
      </c>
      <c r="B135" s="157">
        <f>FORM!I185</f>
        <v>0</v>
      </c>
      <c r="D135" s="118" t="s">
        <v>1335</v>
      </c>
    </row>
    <row r="136" spans="1:4" x14ac:dyDescent="0.25">
      <c r="A136" s="118" t="s">
        <v>987</v>
      </c>
      <c r="B136" s="157">
        <f>FORM!I186</f>
        <v>0</v>
      </c>
      <c r="D136" s="118" t="s">
        <v>987</v>
      </c>
    </row>
    <row r="137" spans="1:4" x14ac:dyDescent="0.25">
      <c r="A137" s="118" t="s">
        <v>988</v>
      </c>
      <c r="B137" s="157">
        <f>FORM!I187</f>
        <v>0</v>
      </c>
      <c r="D137" s="118" t="s">
        <v>988</v>
      </c>
    </row>
    <row r="138" spans="1:4" x14ac:dyDescent="0.25">
      <c r="A138" s="118" t="s">
        <v>989</v>
      </c>
      <c r="B138" s="157">
        <f>FORM!I189</f>
        <v>0</v>
      </c>
      <c r="D138" s="118" t="s">
        <v>989</v>
      </c>
    </row>
    <row r="139" spans="1:4" x14ac:dyDescent="0.25">
      <c r="A139" s="118" t="s">
        <v>990</v>
      </c>
      <c r="B139" s="157">
        <f>FORM!I191</f>
        <v>0</v>
      </c>
      <c r="D139" s="118" t="s">
        <v>990</v>
      </c>
    </row>
    <row r="140" spans="1:4" x14ac:dyDescent="0.25">
      <c r="A140" s="118" t="s">
        <v>991</v>
      </c>
      <c r="B140" s="157">
        <f>FORM!I192</f>
        <v>0</v>
      </c>
      <c r="D140" s="118" t="s">
        <v>991</v>
      </c>
    </row>
    <row r="141" spans="1:4" x14ac:dyDescent="0.25">
      <c r="A141" s="118" t="s">
        <v>992</v>
      </c>
      <c r="B141" s="157">
        <f>FORM!I193</f>
        <v>0</v>
      </c>
      <c r="D141" s="118" t="s">
        <v>992</v>
      </c>
    </row>
    <row r="142" spans="1:4" x14ac:dyDescent="0.25">
      <c r="A142" s="118" t="s">
        <v>993</v>
      </c>
      <c r="B142" s="157">
        <f>FORM!I194</f>
        <v>0</v>
      </c>
      <c r="D142" s="118" t="s">
        <v>993</v>
      </c>
    </row>
    <row r="143" spans="1:4" x14ac:dyDescent="0.25">
      <c r="A143" s="118" t="s">
        <v>994</v>
      </c>
      <c r="B143" s="157">
        <f>FORM!I196</f>
        <v>0</v>
      </c>
      <c r="D143" s="118" t="s">
        <v>994</v>
      </c>
    </row>
    <row r="144" spans="1:4" x14ac:dyDescent="0.25">
      <c r="A144" s="118" t="s">
        <v>995</v>
      </c>
      <c r="B144" s="157">
        <f>FORM!I197</f>
        <v>0</v>
      </c>
      <c r="D144" s="118" t="s">
        <v>995</v>
      </c>
    </row>
    <row r="145" spans="1:4" x14ac:dyDescent="0.25">
      <c r="A145" s="118" t="s">
        <v>996</v>
      </c>
      <c r="B145" s="157">
        <f>FORM!I198</f>
        <v>0</v>
      </c>
      <c r="D145" s="118" t="s">
        <v>996</v>
      </c>
    </row>
    <row r="146" spans="1:4" x14ac:dyDescent="0.25">
      <c r="A146" s="118" t="s">
        <v>997</v>
      </c>
      <c r="B146" s="157">
        <f>FORM!I199</f>
        <v>0</v>
      </c>
      <c r="D146" s="118" t="s">
        <v>997</v>
      </c>
    </row>
    <row r="147" spans="1:4" x14ac:dyDescent="0.25">
      <c r="A147" s="118" t="s">
        <v>998</v>
      </c>
      <c r="B147" s="157">
        <f>FORM!I200</f>
        <v>0</v>
      </c>
      <c r="D147" s="118" t="s">
        <v>998</v>
      </c>
    </row>
    <row r="148" spans="1:4" x14ac:dyDescent="0.25">
      <c r="A148" s="118" t="s">
        <v>999</v>
      </c>
      <c r="B148" s="157">
        <f>FORM!I201</f>
        <v>0</v>
      </c>
      <c r="D148" s="118" t="s">
        <v>999</v>
      </c>
    </row>
    <row r="149" spans="1:4" x14ac:dyDescent="0.25">
      <c r="A149" s="118" t="s">
        <v>999</v>
      </c>
      <c r="B149" s="157">
        <f>FORM!I202</f>
        <v>0</v>
      </c>
      <c r="D149" s="118" t="s">
        <v>999</v>
      </c>
    </row>
    <row r="150" spans="1:4" x14ac:dyDescent="0.25">
      <c r="A150" s="118" t="s">
        <v>999</v>
      </c>
      <c r="B150" s="157">
        <f>FORM!I203</f>
        <v>0</v>
      </c>
      <c r="D150" s="118" t="s">
        <v>999</v>
      </c>
    </row>
    <row r="151" spans="1:4" x14ac:dyDescent="0.25">
      <c r="A151" s="118" t="s">
        <v>1000</v>
      </c>
      <c r="B151" s="157">
        <f>FORM!I204</f>
        <v>0</v>
      </c>
      <c r="D151" s="118" t="s">
        <v>1000</v>
      </c>
    </row>
    <row r="152" spans="1:4" ht="13.8" thickBot="1" x14ac:dyDescent="0.3">
      <c r="A152" s="195" t="s">
        <v>1336</v>
      </c>
      <c r="B152" s="118"/>
      <c r="D152" s="195" t="s">
        <v>1336</v>
      </c>
    </row>
    <row r="153" spans="1:4" x14ac:dyDescent="0.25">
      <c r="A153" s="151" t="s">
        <v>332</v>
      </c>
      <c r="B153" s="118"/>
    </row>
    <row r="154" spans="1:4" x14ac:dyDescent="0.25">
      <c r="A154" s="118" t="s">
        <v>1001</v>
      </c>
      <c r="B154" s="157">
        <f>FORM!J211</f>
        <v>0</v>
      </c>
      <c r="D154" s="196" t="s">
        <v>1001</v>
      </c>
    </row>
    <row r="155" spans="1:4" x14ac:dyDescent="0.25">
      <c r="A155" s="118" t="s">
        <v>1002</v>
      </c>
      <c r="B155" s="157">
        <f>FORM!J212</f>
        <v>0</v>
      </c>
      <c r="D155" s="118" t="s">
        <v>1002</v>
      </c>
    </row>
    <row r="156" spans="1:4" x14ac:dyDescent="0.25">
      <c r="A156" s="118" t="s">
        <v>1003</v>
      </c>
      <c r="B156" s="157">
        <f>FORM!J213</f>
        <v>0</v>
      </c>
      <c r="D156" s="118" t="s">
        <v>1003</v>
      </c>
    </row>
    <row r="157" spans="1:4" x14ac:dyDescent="0.25">
      <c r="A157" s="118" t="s">
        <v>1004</v>
      </c>
      <c r="B157" s="157">
        <f>FORM!J214</f>
        <v>0</v>
      </c>
      <c r="D157" s="118" t="s">
        <v>1004</v>
      </c>
    </row>
    <row r="158" spans="1:4" x14ac:dyDescent="0.25">
      <c r="A158" s="118" t="s">
        <v>1005</v>
      </c>
      <c r="B158" s="157">
        <f>FORM!J215</f>
        <v>0</v>
      </c>
      <c r="D158" s="118" t="s">
        <v>1005</v>
      </c>
    </row>
    <row r="159" spans="1:4" x14ac:dyDescent="0.25">
      <c r="A159" s="118" t="s">
        <v>1006</v>
      </c>
      <c r="B159" s="157">
        <f>FORM!J216</f>
        <v>0</v>
      </c>
      <c r="D159" s="118" t="s">
        <v>1006</v>
      </c>
    </row>
    <row r="160" spans="1:4" x14ac:dyDescent="0.25">
      <c r="A160" s="118" t="s">
        <v>1007</v>
      </c>
      <c r="B160" s="157">
        <f>FORM!J217</f>
        <v>0</v>
      </c>
      <c r="D160" s="118" t="s">
        <v>1007</v>
      </c>
    </row>
    <row r="161" spans="1:4" x14ac:dyDescent="0.25">
      <c r="A161" s="118" t="s">
        <v>1007</v>
      </c>
      <c r="B161" s="157">
        <f>FORM!J218</f>
        <v>0</v>
      </c>
      <c r="D161" s="118" t="s">
        <v>1007</v>
      </c>
    </row>
    <row r="162" spans="1:4" x14ac:dyDescent="0.25">
      <c r="A162" s="118" t="s">
        <v>1007</v>
      </c>
      <c r="B162" s="157">
        <f>FORM!J219</f>
        <v>0</v>
      </c>
      <c r="D162" s="118" t="s">
        <v>1007</v>
      </c>
    </row>
    <row r="163" spans="1:4" x14ac:dyDescent="0.25">
      <c r="A163" s="118" t="s">
        <v>1008</v>
      </c>
      <c r="B163" s="157">
        <f>FORM!J220</f>
        <v>0</v>
      </c>
      <c r="D163" s="118" t="s">
        <v>1008</v>
      </c>
    </row>
    <row r="164" spans="1:4" x14ac:dyDescent="0.25">
      <c r="A164" s="151" t="s">
        <v>1337</v>
      </c>
      <c r="B164" s="118"/>
      <c r="D164" s="151" t="s">
        <v>1337</v>
      </c>
    </row>
    <row r="165" spans="1:4" x14ac:dyDescent="0.25">
      <c r="A165" s="118" t="s">
        <v>331</v>
      </c>
      <c r="B165" s="118"/>
    </row>
    <row r="166" spans="1:4" x14ac:dyDescent="0.25">
      <c r="A166" s="118" t="s">
        <v>1009</v>
      </c>
      <c r="B166" s="157">
        <f>FORM!J222</f>
        <v>0</v>
      </c>
      <c r="D166" s="118" t="s">
        <v>1009</v>
      </c>
    </row>
    <row r="167" spans="1:4" x14ac:dyDescent="0.25">
      <c r="A167" s="118" t="s">
        <v>1010</v>
      </c>
      <c r="B167" s="157">
        <f>FORM!J223</f>
        <v>0</v>
      </c>
      <c r="D167" s="118" t="s">
        <v>1010</v>
      </c>
    </row>
    <row r="168" spans="1:4" x14ac:dyDescent="0.25">
      <c r="A168" s="118" t="s">
        <v>1011</v>
      </c>
      <c r="B168" s="157">
        <f>FORM!J224</f>
        <v>0</v>
      </c>
      <c r="D168" s="118" t="s">
        <v>1011</v>
      </c>
    </row>
    <row r="169" spans="1:4" ht="26.4" x14ac:dyDescent="0.25">
      <c r="A169" s="151" t="s">
        <v>217</v>
      </c>
      <c r="B169" s="157">
        <f>FORM!J225</f>
        <v>0</v>
      </c>
      <c r="D169" s="151" t="s">
        <v>217</v>
      </c>
    </row>
    <row r="170" spans="1:4" x14ac:dyDescent="0.25">
      <c r="A170" s="118" t="s">
        <v>1012</v>
      </c>
      <c r="B170" s="157">
        <f>FORM!J226</f>
        <v>0</v>
      </c>
      <c r="D170" s="118" t="s">
        <v>1012</v>
      </c>
    </row>
    <row r="171" spans="1:4" x14ac:dyDescent="0.25">
      <c r="A171" s="118" t="s">
        <v>1013</v>
      </c>
      <c r="B171" s="157">
        <f>FORM!J227</f>
        <v>0</v>
      </c>
      <c r="D171" s="118" t="s">
        <v>1013</v>
      </c>
    </row>
    <row r="172" spans="1:4" x14ac:dyDescent="0.25">
      <c r="A172" s="118" t="s">
        <v>1014</v>
      </c>
      <c r="B172" s="157">
        <f>FORM!J228</f>
        <v>0</v>
      </c>
      <c r="D172" s="118" t="s">
        <v>1014</v>
      </c>
    </row>
    <row r="173" spans="1:4" x14ac:dyDescent="0.25">
      <c r="A173" s="118" t="s">
        <v>1015</v>
      </c>
      <c r="B173" s="157">
        <f>FORM!J229</f>
        <v>0</v>
      </c>
      <c r="D173" s="118" t="s">
        <v>1015</v>
      </c>
    </row>
    <row r="174" spans="1:4" x14ac:dyDescent="0.25">
      <c r="A174" s="118" t="s">
        <v>1016</v>
      </c>
      <c r="B174" s="157">
        <f>FORM!J230</f>
        <v>0</v>
      </c>
      <c r="D174" s="118" t="s">
        <v>1016</v>
      </c>
    </row>
    <row r="175" spans="1:4" x14ac:dyDescent="0.25">
      <c r="A175" s="118" t="s">
        <v>1017</v>
      </c>
      <c r="B175" s="157">
        <f>FORM!J231</f>
        <v>0</v>
      </c>
      <c r="D175" s="118" t="s">
        <v>1017</v>
      </c>
    </row>
    <row r="176" spans="1:4" x14ac:dyDescent="0.25">
      <c r="A176" s="118" t="s">
        <v>1018</v>
      </c>
      <c r="B176" s="157">
        <f>FORM!J232</f>
        <v>0</v>
      </c>
      <c r="D176" s="118" t="s">
        <v>1018</v>
      </c>
    </row>
    <row r="177" spans="1:4" x14ac:dyDescent="0.25">
      <c r="A177" s="118" t="s">
        <v>1018</v>
      </c>
      <c r="B177" s="157">
        <f>FORM!J233</f>
        <v>0</v>
      </c>
      <c r="D177" s="118" t="s">
        <v>1018</v>
      </c>
    </row>
    <row r="178" spans="1:4" x14ac:dyDescent="0.25">
      <c r="A178" s="118" t="s">
        <v>1018</v>
      </c>
      <c r="B178" s="157">
        <f>FORM!J234</f>
        <v>0</v>
      </c>
      <c r="D178" s="118" t="s">
        <v>1018</v>
      </c>
    </row>
    <row r="179" spans="1:4" x14ac:dyDescent="0.25">
      <c r="A179" s="118" t="s">
        <v>1019</v>
      </c>
      <c r="B179" s="157">
        <f>FORM!J235</f>
        <v>0</v>
      </c>
      <c r="D179" s="118" t="s">
        <v>1019</v>
      </c>
    </row>
    <row r="180" spans="1:4" x14ac:dyDescent="0.25">
      <c r="A180" s="118" t="s">
        <v>1020</v>
      </c>
      <c r="B180" s="157">
        <f>FORM!J236</f>
        <v>0</v>
      </c>
      <c r="D180" s="118" t="s">
        <v>1020</v>
      </c>
    </row>
    <row r="181" spans="1:4" x14ac:dyDescent="0.25">
      <c r="A181" s="118" t="s">
        <v>1338</v>
      </c>
      <c r="B181" s="118"/>
      <c r="D181" s="150" t="s">
        <v>1338</v>
      </c>
    </row>
    <row r="182" spans="1:4" ht="26.4" x14ac:dyDescent="0.25">
      <c r="A182" s="118" t="s">
        <v>176</v>
      </c>
      <c r="B182" s="158">
        <f>FORM!L244</f>
        <v>0</v>
      </c>
      <c r="D182" s="118" t="s">
        <v>176</v>
      </c>
    </row>
    <row r="183" spans="1:4" x14ac:dyDescent="0.25">
      <c r="A183" s="118" t="s">
        <v>218</v>
      </c>
      <c r="B183" s="156">
        <f>B182/5</f>
        <v>0</v>
      </c>
      <c r="D183" s="118" t="s">
        <v>218</v>
      </c>
    </row>
    <row r="184" spans="1:4" x14ac:dyDescent="0.25">
      <c r="A184" s="118" t="s">
        <v>219</v>
      </c>
      <c r="B184" s="158">
        <f>B182*36</f>
        <v>0</v>
      </c>
      <c r="D184" s="118" t="s">
        <v>219</v>
      </c>
    </row>
    <row r="185" spans="1:4" x14ac:dyDescent="0.25">
      <c r="A185" s="118" t="s">
        <v>1339</v>
      </c>
      <c r="B185" s="154"/>
      <c r="D185" s="118" t="s">
        <v>1339</v>
      </c>
    </row>
    <row r="186" spans="1:4" x14ac:dyDescent="0.25">
      <c r="A186" s="118" t="s">
        <v>332</v>
      </c>
      <c r="B186" s="118"/>
      <c r="D186" s="118" t="s">
        <v>332</v>
      </c>
    </row>
    <row r="187" spans="1:4" x14ac:dyDescent="0.25">
      <c r="A187" s="118" t="s">
        <v>177</v>
      </c>
      <c r="B187" s="157">
        <f>FORM!J250</f>
        <v>0</v>
      </c>
      <c r="D187" s="118" t="s">
        <v>177</v>
      </c>
    </row>
    <row r="188" spans="1:4" ht="26.4" x14ac:dyDescent="0.25">
      <c r="A188" s="118" t="s">
        <v>178</v>
      </c>
      <c r="B188" s="157">
        <f>FORM!J251</f>
        <v>0</v>
      </c>
      <c r="D188" s="118" t="s">
        <v>178</v>
      </c>
    </row>
    <row r="189" spans="1:4" x14ac:dyDescent="0.25">
      <c r="A189" s="118" t="s">
        <v>179</v>
      </c>
      <c r="B189" s="157">
        <f>FORM!J252</f>
        <v>0</v>
      </c>
      <c r="D189" s="118" t="s">
        <v>179</v>
      </c>
    </row>
    <row r="190" spans="1:4" ht="26.4" x14ac:dyDescent="0.25">
      <c r="A190" s="118" t="s">
        <v>180</v>
      </c>
      <c r="B190" s="157">
        <f>FORM!J253</f>
        <v>0</v>
      </c>
      <c r="D190" s="118" t="s">
        <v>180</v>
      </c>
    </row>
    <row r="191" spans="1:4" ht="26.4" x14ac:dyDescent="0.25">
      <c r="A191" s="118" t="s">
        <v>181</v>
      </c>
      <c r="B191" s="157">
        <f>FORM!J254</f>
        <v>0</v>
      </c>
      <c r="D191" s="118" t="s">
        <v>181</v>
      </c>
    </row>
    <row r="192" spans="1:4" x14ac:dyDescent="0.25">
      <c r="A192" s="118" t="s">
        <v>182</v>
      </c>
      <c r="B192" s="157">
        <f>FORM!J255</f>
        <v>0</v>
      </c>
      <c r="D192" s="118" t="s">
        <v>182</v>
      </c>
    </row>
    <row r="193" spans="1:4" x14ac:dyDescent="0.25">
      <c r="A193" s="118" t="s">
        <v>183</v>
      </c>
      <c r="B193" s="157">
        <f>FORM!J256</f>
        <v>0</v>
      </c>
      <c r="D193" s="118" t="s">
        <v>183</v>
      </c>
    </row>
    <row r="194" spans="1:4" x14ac:dyDescent="0.25">
      <c r="A194" s="118" t="s">
        <v>183</v>
      </c>
      <c r="B194" s="157">
        <f>FORM!J257</f>
        <v>0</v>
      </c>
      <c r="D194" s="118" t="s">
        <v>183</v>
      </c>
    </row>
    <row r="195" spans="1:4" x14ac:dyDescent="0.25">
      <c r="A195" s="118" t="s">
        <v>183</v>
      </c>
      <c r="B195" s="157">
        <f>FORM!J258</f>
        <v>0</v>
      </c>
      <c r="D195" s="118" t="s">
        <v>183</v>
      </c>
    </row>
    <row r="196" spans="1:4" x14ac:dyDescent="0.25">
      <c r="A196" s="118" t="s">
        <v>184</v>
      </c>
      <c r="B196" s="157">
        <f>FORM!J259</f>
        <v>0</v>
      </c>
      <c r="D196" s="118" t="s">
        <v>184</v>
      </c>
    </row>
    <row r="197" spans="1:4" x14ac:dyDescent="0.25">
      <c r="A197" s="118" t="s">
        <v>1340</v>
      </c>
      <c r="B197" s="118"/>
      <c r="D197" s="118" t="s">
        <v>1340</v>
      </c>
    </row>
    <row r="198" spans="1:4" x14ac:dyDescent="0.25">
      <c r="A198" s="118" t="s">
        <v>1341</v>
      </c>
      <c r="B198" s="118"/>
      <c r="D198" s="118" t="s">
        <v>1341</v>
      </c>
    </row>
    <row r="199" spans="1:4" x14ac:dyDescent="0.25">
      <c r="A199" s="118" t="s">
        <v>331</v>
      </c>
      <c r="B199" s="157">
        <f>FORM!J261</f>
        <v>0</v>
      </c>
      <c r="D199" s="118" t="s">
        <v>331</v>
      </c>
    </row>
    <row r="200" spans="1:4" x14ac:dyDescent="0.25">
      <c r="A200" s="118" t="s">
        <v>185</v>
      </c>
      <c r="B200" s="157">
        <f>FORM!J262</f>
        <v>0</v>
      </c>
      <c r="D200" s="118" t="s">
        <v>185</v>
      </c>
    </row>
    <row r="201" spans="1:4" x14ac:dyDescent="0.25">
      <c r="A201" s="118" t="s">
        <v>186</v>
      </c>
      <c r="B201" s="157">
        <f>FORM!J263</f>
        <v>0</v>
      </c>
      <c r="D201" s="118" t="s">
        <v>186</v>
      </c>
    </row>
    <row r="202" spans="1:4" x14ac:dyDescent="0.25">
      <c r="A202" s="118" t="s">
        <v>187</v>
      </c>
      <c r="B202" s="157">
        <f>FORM!J264</f>
        <v>0</v>
      </c>
      <c r="D202" s="118" t="s">
        <v>187</v>
      </c>
    </row>
    <row r="203" spans="1:4" ht="26.4" x14ac:dyDescent="0.25">
      <c r="A203" s="118" t="s">
        <v>345</v>
      </c>
      <c r="B203" s="157">
        <f>FORM!J265</f>
        <v>0</v>
      </c>
      <c r="D203" s="118" t="s">
        <v>345</v>
      </c>
    </row>
    <row r="204" spans="1:4" ht="26.4" x14ac:dyDescent="0.25">
      <c r="A204" s="118" t="s">
        <v>15</v>
      </c>
      <c r="B204" s="157">
        <f>FORM!J266</f>
        <v>0</v>
      </c>
      <c r="D204" s="118" t="s">
        <v>15</v>
      </c>
    </row>
    <row r="205" spans="1:4" x14ac:dyDescent="0.25">
      <c r="A205" s="118" t="s">
        <v>16</v>
      </c>
      <c r="B205" s="157">
        <f>FORM!J267</f>
        <v>0</v>
      </c>
      <c r="D205" s="118" t="s">
        <v>16</v>
      </c>
    </row>
    <row r="206" spans="1:4" ht="26.4" x14ac:dyDescent="0.25">
      <c r="A206" s="118" t="s">
        <v>105</v>
      </c>
      <c r="B206" s="157">
        <f>FORM!J268</f>
        <v>0</v>
      </c>
      <c r="D206" s="118" t="s">
        <v>105</v>
      </c>
    </row>
    <row r="207" spans="1:4" x14ac:dyDescent="0.25">
      <c r="A207" s="118" t="s">
        <v>106</v>
      </c>
      <c r="B207" s="157">
        <f>FORM!J269</f>
        <v>0</v>
      </c>
      <c r="D207" s="118" t="s">
        <v>106</v>
      </c>
    </row>
    <row r="208" spans="1:4" x14ac:dyDescent="0.25">
      <c r="A208" s="118" t="s">
        <v>107</v>
      </c>
      <c r="B208" s="157">
        <f>FORM!J270</f>
        <v>0</v>
      </c>
      <c r="D208" s="118" t="s">
        <v>107</v>
      </c>
    </row>
    <row r="209" spans="1:4" x14ac:dyDescent="0.25">
      <c r="A209" s="118" t="s">
        <v>108</v>
      </c>
      <c r="B209" s="157">
        <f>FORM!J271</f>
        <v>0</v>
      </c>
      <c r="D209" s="118" t="s">
        <v>108</v>
      </c>
    </row>
    <row r="210" spans="1:4" x14ac:dyDescent="0.25">
      <c r="A210" s="118" t="s">
        <v>109</v>
      </c>
      <c r="B210" s="157">
        <f>FORM!J272</f>
        <v>0</v>
      </c>
      <c r="D210" s="118" t="s">
        <v>109</v>
      </c>
    </row>
    <row r="211" spans="1:4" x14ac:dyDescent="0.25">
      <c r="A211" s="118" t="s">
        <v>109</v>
      </c>
      <c r="B211" s="157">
        <f>FORM!J273</f>
        <v>0</v>
      </c>
      <c r="D211" s="118" t="s">
        <v>109</v>
      </c>
    </row>
    <row r="212" spans="1:4" x14ac:dyDescent="0.25">
      <c r="A212" s="118" t="s">
        <v>109</v>
      </c>
      <c r="B212" s="157">
        <f>FORM!J274</f>
        <v>0</v>
      </c>
      <c r="D212" s="118" t="s">
        <v>109</v>
      </c>
    </row>
    <row r="213" spans="1:4" x14ac:dyDescent="0.25">
      <c r="A213" s="118" t="s">
        <v>110</v>
      </c>
      <c r="B213" s="157">
        <f>FORM!J275</f>
        <v>0</v>
      </c>
      <c r="D213" s="118" t="s">
        <v>110</v>
      </c>
    </row>
    <row r="214" spans="1:4" ht="26.4" x14ac:dyDescent="0.25">
      <c r="A214" s="118" t="s">
        <v>111</v>
      </c>
      <c r="B214" s="118"/>
      <c r="D214" s="118" t="s">
        <v>1342</v>
      </c>
    </row>
    <row r="215" spans="1:4" x14ac:dyDescent="0.25">
      <c r="A215" s="118" t="s">
        <v>1342</v>
      </c>
      <c r="B215" s="118"/>
      <c r="D215" s="118" t="s">
        <v>1343</v>
      </c>
    </row>
    <row r="216" spans="1:4" x14ac:dyDescent="0.25">
      <c r="A216" s="118" t="s">
        <v>1343</v>
      </c>
      <c r="B216" s="118"/>
      <c r="D216" s="118" t="s">
        <v>111</v>
      </c>
    </row>
    <row r="217" spans="1:4" x14ac:dyDescent="0.25">
      <c r="A217" s="118" t="s">
        <v>404</v>
      </c>
      <c r="B217" s="118"/>
      <c r="D217" s="118" t="s">
        <v>404</v>
      </c>
    </row>
    <row r="218" spans="1:4" x14ac:dyDescent="0.25">
      <c r="A218" s="118" t="s">
        <v>405</v>
      </c>
      <c r="B218" s="118"/>
      <c r="D218" s="118" t="s">
        <v>405</v>
      </c>
    </row>
    <row r="219" spans="1:4" x14ac:dyDescent="0.25">
      <c r="A219" s="118"/>
      <c r="B219" s="118"/>
      <c r="D219" s="118"/>
    </row>
    <row r="220" spans="1:4" x14ac:dyDescent="0.25">
      <c r="A220" s="150" t="s">
        <v>112</v>
      </c>
      <c r="B220" s="118"/>
      <c r="D220" s="150" t="s">
        <v>112</v>
      </c>
    </row>
    <row r="221" spans="1:4" x14ac:dyDescent="0.25">
      <c r="A221" s="118" t="s">
        <v>220</v>
      </c>
      <c r="B221" s="157">
        <f>FORM!J286</f>
        <v>0</v>
      </c>
      <c r="D221" s="118" t="s">
        <v>220</v>
      </c>
    </row>
    <row r="222" spans="1:4" x14ac:dyDescent="0.25">
      <c r="A222" s="118" t="s">
        <v>221</v>
      </c>
      <c r="B222" s="157">
        <f>FORM!J287</f>
        <v>0</v>
      </c>
      <c r="D222" s="118" t="s">
        <v>221</v>
      </c>
    </row>
    <row r="223" spans="1:4" x14ac:dyDescent="0.25">
      <c r="A223" s="118" t="s">
        <v>222</v>
      </c>
      <c r="B223" s="157">
        <f>FORM!J288</f>
        <v>0</v>
      </c>
      <c r="D223" s="118" t="s">
        <v>222</v>
      </c>
    </row>
    <row r="224" spans="1:4" x14ac:dyDescent="0.25">
      <c r="A224" s="118" t="s">
        <v>223</v>
      </c>
      <c r="B224" s="157">
        <f>FORM!J289</f>
        <v>0</v>
      </c>
      <c r="D224" s="118" t="s">
        <v>223</v>
      </c>
    </row>
    <row r="225" spans="1:4" x14ac:dyDescent="0.25">
      <c r="A225" s="150" t="s">
        <v>224</v>
      </c>
      <c r="B225" s="159" t="e">
        <f>B221/B224</f>
        <v>#DIV/0!</v>
      </c>
      <c r="D225" s="150" t="s">
        <v>224</v>
      </c>
    </row>
    <row r="226" spans="1:4" x14ac:dyDescent="0.25">
      <c r="A226" s="118"/>
      <c r="B226" s="118"/>
      <c r="D226" s="150"/>
    </row>
    <row r="227" spans="1:4" x14ac:dyDescent="0.25">
      <c r="A227" s="118" t="s">
        <v>1139</v>
      </c>
      <c r="B227" s="118"/>
      <c r="D227" s="118" t="s">
        <v>1139</v>
      </c>
    </row>
    <row r="228" spans="1:4" x14ac:dyDescent="0.25">
      <c r="A228" s="118" t="s">
        <v>377</v>
      </c>
      <c r="B228" s="157">
        <f>FORM!I303</f>
        <v>0</v>
      </c>
      <c r="D228" s="118" t="s">
        <v>377</v>
      </c>
    </row>
    <row r="229" spans="1:4" x14ac:dyDescent="0.25">
      <c r="A229" s="118" t="s">
        <v>378</v>
      </c>
      <c r="B229" s="157">
        <f>FORM!I304</f>
        <v>0</v>
      </c>
      <c r="D229" s="118" t="s">
        <v>378</v>
      </c>
    </row>
    <row r="230" spans="1:4" x14ac:dyDescent="0.25">
      <c r="A230" s="118" t="s">
        <v>379</v>
      </c>
      <c r="B230" s="157">
        <f>FORM!I305</f>
        <v>0</v>
      </c>
      <c r="D230" s="118" t="s">
        <v>379</v>
      </c>
    </row>
    <row r="231" spans="1:4" x14ac:dyDescent="0.25">
      <c r="A231" s="118" t="s">
        <v>380</v>
      </c>
      <c r="B231" s="157">
        <f>FORM!I306</f>
        <v>0</v>
      </c>
      <c r="D231" s="118" t="s">
        <v>380</v>
      </c>
    </row>
    <row r="232" spans="1:4" x14ac:dyDescent="0.25">
      <c r="A232" s="118" t="s">
        <v>359</v>
      </c>
      <c r="B232" s="157">
        <f>FORM!I307</f>
        <v>0</v>
      </c>
      <c r="D232" s="118" t="s">
        <v>359</v>
      </c>
    </row>
    <row r="233" spans="1:4" x14ac:dyDescent="0.25">
      <c r="A233" s="118" t="s">
        <v>381</v>
      </c>
      <c r="B233" s="157">
        <f>FORM!I308</f>
        <v>0</v>
      </c>
      <c r="D233" s="118" t="s">
        <v>381</v>
      </c>
    </row>
    <row r="234" spans="1:4" x14ac:dyDescent="0.25">
      <c r="A234" s="118" t="s">
        <v>382</v>
      </c>
      <c r="B234" s="157">
        <f>FORM!I309</f>
        <v>0</v>
      </c>
      <c r="D234" s="118" t="s">
        <v>382</v>
      </c>
    </row>
    <row r="235" spans="1:4" x14ac:dyDescent="0.25">
      <c r="A235" s="118" t="s">
        <v>353</v>
      </c>
      <c r="B235" s="157">
        <f>FORM!I310</f>
        <v>0</v>
      </c>
      <c r="D235" s="118" t="s">
        <v>353</v>
      </c>
    </row>
    <row r="236" spans="1:4" x14ac:dyDescent="0.25">
      <c r="A236" s="118" t="s">
        <v>354</v>
      </c>
      <c r="B236" s="157">
        <f>FORM!I311</f>
        <v>0</v>
      </c>
      <c r="D236" s="118" t="s">
        <v>354</v>
      </c>
    </row>
    <row r="237" spans="1:4" x14ac:dyDescent="0.25">
      <c r="A237" s="118" t="s">
        <v>355</v>
      </c>
      <c r="B237" s="157">
        <f>FORM!I312</f>
        <v>0</v>
      </c>
      <c r="D237" s="118" t="s">
        <v>355</v>
      </c>
    </row>
    <row r="238" spans="1:4" x14ac:dyDescent="0.25">
      <c r="A238" s="118" t="s">
        <v>356</v>
      </c>
      <c r="B238" s="157">
        <f>FORM!I313</f>
        <v>0</v>
      </c>
      <c r="D238" s="118" t="s">
        <v>356</v>
      </c>
    </row>
    <row r="239" spans="1:4" x14ac:dyDescent="0.25">
      <c r="A239" s="118" t="s">
        <v>55</v>
      </c>
      <c r="B239" s="157">
        <f>FORM!I314</f>
        <v>0</v>
      </c>
      <c r="D239" s="118" t="s">
        <v>55</v>
      </c>
    </row>
    <row r="240" spans="1:4" x14ac:dyDescent="0.25">
      <c r="A240" s="118"/>
      <c r="B240" s="118"/>
      <c r="D240" s="118"/>
    </row>
    <row r="241" spans="1:4" x14ac:dyDescent="0.25">
      <c r="A241" s="118" t="s">
        <v>113</v>
      </c>
      <c r="B241" s="118"/>
      <c r="D241" s="118" t="s">
        <v>113</v>
      </c>
    </row>
    <row r="242" spans="1:4" ht="26.4" x14ac:dyDescent="0.25">
      <c r="A242" s="118" t="s">
        <v>542</v>
      </c>
      <c r="B242" s="157">
        <f>FORM!M319</f>
        <v>0</v>
      </c>
      <c r="D242" s="118" t="s">
        <v>542</v>
      </c>
    </row>
    <row r="243" spans="1:4" ht="26.4" x14ac:dyDescent="0.25">
      <c r="A243" s="118" t="s">
        <v>543</v>
      </c>
      <c r="B243" s="157">
        <f>FORM!M321</f>
        <v>0</v>
      </c>
      <c r="D243" s="118" t="s">
        <v>543</v>
      </c>
    </row>
    <row r="244" spans="1:4" x14ac:dyDescent="0.25">
      <c r="A244" s="118" t="s">
        <v>544</v>
      </c>
      <c r="B244" s="160">
        <f>FORM!M323</f>
        <v>0</v>
      </c>
      <c r="D244" s="118" t="s">
        <v>544</v>
      </c>
    </row>
    <row r="245" spans="1:4" x14ac:dyDescent="0.25">
      <c r="A245" s="118" t="s">
        <v>545</v>
      </c>
      <c r="B245" s="157">
        <f>FORM!M325</f>
        <v>0</v>
      </c>
      <c r="D245" s="118" t="s">
        <v>545</v>
      </c>
    </row>
    <row r="246" spans="1:4" ht="26.4" x14ac:dyDescent="0.25">
      <c r="A246" s="118" t="s">
        <v>546</v>
      </c>
      <c r="B246" s="157">
        <f>FORM!M327</f>
        <v>0</v>
      </c>
      <c r="D246" s="118" t="s">
        <v>546</v>
      </c>
    </row>
    <row r="247" spans="1:4" ht="26.4" x14ac:dyDescent="0.25">
      <c r="A247" s="118" t="s">
        <v>547</v>
      </c>
      <c r="B247" s="161">
        <f>FORM!M329</f>
        <v>0</v>
      </c>
      <c r="D247" s="118" t="s">
        <v>547</v>
      </c>
    </row>
    <row r="248" spans="1:4" ht="39.6" x14ac:dyDescent="0.25">
      <c r="A248" s="118" t="s">
        <v>548</v>
      </c>
      <c r="B248" s="118">
        <f>FORM!M332</f>
        <v>0</v>
      </c>
      <c r="D248" s="118" t="s">
        <v>548</v>
      </c>
    </row>
    <row r="249" spans="1:4" ht="26.4" x14ac:dyDescent="0.25">
      <c r="A249" s="118" t="s">
        <v>549</v>
      </c>
      <c r="B249" s="161">
        <f>FORM!M334</f>
        <v>0</v>
      </c>
      <c r="D249" s="118" t="s">
        <v>549</v>
      </c>
    </row>
    <row r="250" spans="1:4" x14ac:dyDescent="0.25">
      <c r="A250" s="118"/>
      <c r="B250" s="118"/>
      <c r="D250" s="118"/>
    </row>
    <row r="251" spans="1:4" x14ac:dyDescent="0.25">
      <c r="A251" s="118" t="s">
        <v>1137</v>
      </c>
      <c r="B251" s="118"/>
      <c r="D251" s="118" t="s">
        <v>1137</v>
      </c>
    </row>
    <row r="252" spans="1:4" x14ac:dyDescent="0.25">
      <c r="A252" s="118" t="s">
        <v>550</v>
      </c>
      <c r="B252" s="157">
        <f>FORM!F350</f>
        <v>0</v>
      </c>
      <c r="D252" s="118" t="s">
        <v>550</v>
      </c>
    </row>
    <row r="253" spans="1:4" x14ac:dyDescent="0.25">
      <c r="A253" s="118" t="s">
        <v>551</v>
      </c>
      <c r="B253" s="157">
        <f>FORM!F351</f>
        <v>0</v>
      </c>
      <c r="D253" s="118" t="s">
        <v>551</v>
      </c>
    </row>
    <row r="254" spans="1:4" x14ac:dyDescent="0.25">
      <c r="A254" s="118" t="s">
        <v>552</v>
      </c>
      <c r="B254" s="157">
        <f>FORM!F352</f>
        <v>0</v>
      </c>
      <c r="D254" s="118" t="s">
        <v>552</v>
      </c>
    </row>
    <row r="255" spans="1:4" x14ac:dyDescent="0.25">
      <c r="A255" s="118" t="s">
        <v>553</v>
      </c>
      <c r="B255" s="157">
        <f>FORM!F353</f>
        <v>0</v>
      </c>
      <c r="D255" s="118" t="s">
        <v>553</v>
      </c>
    </row>
    <row r="256" spans="1:4" x14ac:dyDescent="0.25">
      <c r="A256" s="118" t="s">
        <v>554</v>
      </c>
      <c r="B256" s="157">
        <f>FORM!F354</f>
        <v>0</v>
      </c>
      <c r="D256" s="118" t="s">
        <v>554</v>
      </c>
    </row>
    <row r="257" spans="1:4" x14ac:dyDescent="0.25">
      <c r="A257" s="118" t="s">
        <v>555</v>
      </c>
      <c r="B257" s="157">
        <f>FORM!F355</f>
        <v>0</v>
      </c>
      <c r="D257" s="118" t="s">
        <v>555</v>
      </c>
    </row>
    <row r="258" spans="1:4" x14ac:dyDescent="0.25">
      <c r="A258" s="118" t="s">
        <v>556</v>
      </c>
      <c r="B258" s="157">
        <f>FORM!F356</f>
        <v>0</v>
      </c>
      <c r="D258" s="118" t="s">
        <v>556</v>
      </c>
    </row>
    <row r="259" spans="1:4" x14ac:dyDescent="0.25">
      <c r="A259" s="118" t="s">
        <v>557</v>
      </c>
      <c r="B259" s="157">
        <f>FORM!F357</f>
        <v>0</v>
      </c>
      <c r="D259" s="118" t="s">
        <v>557</v>
      </c>
    </row>
    <row r="260" spans="1:4" x14ac:dyDescent="0.25">
      <c r="A260" s="118" t="s">
        <v>558</v>
      </c>
      <c r="B260" s="157">
        <f>FORM!F358</f>
        <v>0</v>
      </c>
      <c r="D260" s="118" t="s">
        <v>558</v>
      </c>
    </row>
    <row r="261" spans="1:4" x14ac:dyDescent="0.25">
      <c r="A261" s="118" t="s">
        <v>559</v>
      </c>
      <c r="B261" s="157">
        <f>FORM!F359</f>
        <v>0</v>
      </c>
      <c r="D261" s="118" t="s">
        <v>559</v>
      </c>
    </row>
    <row r="262" spans="1:4" x14ac:dyDescent="0.25">
      <c r="A262" s="118" t="s">
        <v>560</v>
      </c>
      <c r="B262" s="157">
        <f>FORM!F360</f>
        <v>0</v>
      </c>
      <c r="D262" s="118" t="s">
        <v>560</v>
      </c>
    </row>
    <row r="263" spans="1:4" x14ac:dyDescent="0.25">
      <c r="A263" s="118" t="s">
        <v>561</v>
      </c>
      <c r="B263" s="157">
        <f>FORM!F361</f>
        <v>0</v>
      </c>
      <c r="D263" s="118" t="s">
        <v>561</v>
      </c>
    </row>
    <row r="264" spans="1:4" x14ac:dyDescent="0.25">
      <c r="A264" s="118" t="s">
        <v>562</v>
      </c>
      <c r="B264" s="157">
        <f>FORM!F362</f>
        <v>0</v>
      </c>
      <c r="D264" s="118" t="s">
        <v>562</v>
      </c>
    </row>
    <row r="265" spans="1:4" x14ac:dyDescent="0.25">
      <c r="A265" s="118" t="s">
        <v>563</v>
      </c>
      <c r="B265" s="157">
        <f>FORM!F363</f>
        <v>0</v>
      </c>
      <c r="D265" s="118" t="s">
        <v>563</v>
      </c>
    </row>
    <row r="266" spans="1:4" x14ac:dyDescent="0.25">
      <c r="A266" s="118" t="s">
        <v>564</v>
      </c>
      <c r="B266" s="157">
        <f>FORM!F364</f>
        <v>0</v>
      </c>
      <c r="D266" s="118" t="s">
        <v>564</v>
      </c>
    </row>
    <row r="267" spans="1:4" x14ac:dyDescent="0.25">
      <c r="A267" s="118" t="s">
        <v>565</v>
      </c>
      <c r="B267" s="157">
        <f>FORM!F365</f>
        <v>0</v>
      </c>
      <c r="D267" s="118" t="s">
        <v>565</v>
      </c>
    </row>
    <row r="268" spans="1:4" x14ac:dyDescent="0.25">
      <c r="A268" s="118" t="s">
        <v>566</v>
      </c>
      <c r="B268" s="157">
        <f>FORM!F366</f>
        <v>0</v>
      </c>
      <c r="D268" s="118" t="s">
        <v>566</v>
      </c>
    </row>
    <row r="269" spans="1:4" x14ac:dyDescent="0.25">
      <c r="A269" s="118" t="s">
        <v>567</v>
      </c>
      <c r="B269" s="157">
        <f>FORM!F367</f>
        <v>0</v>
      </c>
      <c r="D269" s="118" t="s">
        <v>567</v>
      </c>
    </row>
    <row r="270" spans="1:4" x14ac:dyDescent="0.25">
      <c r="A270" s="118"/>
      <c r="B270" s="118"/>
      <c r="D270" s="118"/>
    </row>
    <row r="271" spans="1:4" x14ac:dyDescent="0.25">
      <c r="A271" s="118" t="s">
        <v>157</v>
      </c>
      <c r="B271" s="157">
        <f>FORM!H350</f>
        <v>0</v>
      </c>
      <c r="D271" s="118" t="s">
        <v>157</v>
      </c>
    </row>
    <row r="272" spans="1:4" x14ac:dyDescent="0.25">
      <c r="A272" s="118" t="s">
        <v>158</v>
      </c>
      <c r="B272" s="157">
        <f>FORM!H351</f>
        <v>0</v>
      </c>
      <c r="D272" s="118" t="s">
        <v>158</v>
      </c>
    </row>
    <row r="273" spans="1:4" x14ac:dyDescent="0.25">
      <c r="A273" s="118" t="s">
        <v>159</v>
      </c>
      <c r="B273" s="157">
        <f>FORM!H352</f>
        <v>0</v>
      </c>
      <c r="D273" s="118" t="s">
        <v>159</v>
      </c>
    </row>
    <row r="274" spans="1:4" ht="26.4" x14ac:dyDescent="0.25">
      <c r="A274" s="118" t="s">
        <v>160</v>
      </c>
      <c r="B274" s="157">
        <f>FORM!H353</f>
        <v>0</v>
      </c>
      <c r="D274" s="118" t="s">
        <v>160</v>
      </c>
    </row>
    <row r="275" spans="1:4" x14ac:dyDescent="0.25">
      <c r="A275" s="118" t="s">
        <v>161</v>
      </c>
      <c r="B275" s="157">
        <f>FORM!H354</f>
        <v>0</v>
      </c>
      <c r="D275" s="118" t="s">
        <v>161</v>
      </c>
    </row>
    <row r="276" spans="1:4" x14ac:dyDescent="0.25">
      <c r="A276" s="118" t="s">
        <v>188</v>
      </c>
      <c r="B276" s="157">
        <f>FORM!H355</f>
        <v>0</v>
      </c>
      <c r="D276" s="118" t="s">
        <v>188</v>
      </c>
    </row>
    <row r="277" spans="1:4" ht="26.4" x14ac:dyDescent="0.25">
      <c r="A277" s="118" t="s">
        <v>189</v>
      </c>
      <c r="B277" s="157">
        <f>FORM!H356</f>
        <v>0</v>
      </c>
      <c r="D277" s="118" t="s">
        <v>189</v>
      </c>
    </row>
    <row r="278" spans="1:4" x14ac:dyDescent="0.25">
      <c r="A278" s="118" t="s">
        <v>190</v>
      </c>
      <c r="B278" s="157">
        <f>FORM!H357</f>
        <v>0</v>
      </c>
      <c r="D278" s="118" t="s">
        <v>190</v>
      </c>
    </row>
    <row r="279" spans="1:4" x14ac:dyDescent="0.25">
      <c r="A279" s="118" t="s">
        <v>191</v>
      </c>
      <c r="B279" s="157">
        <f>FORM!H358</f>
        <v>0</v>
      </c>
      <c r="D279" s="118" t="s">
        <v>191</v>
      </c>
    </row>
    <row r="280" spans="1:4" ht="26.4" x14ac:dyDescent="0.25">
      <c r="A280" s="118" t="s">
        <v>163</v>
      </c>
      <c r="B280" s="157">
        <f>FORM!H359</f>
        <v>0</v>
      </c>
      <c r="D280" s="118" t="s">
        <v>163</v>
      </c>
    </row>
    <row r="281" spans="1:4" x14ac:dyDescent="0.25">
      <c r="A281" s="118" t="s">
        <v>164</v>
      </c>
      <c r="B281" s="157">
        <f>FORM!H360</f>
        <v>0</v>
      </c>
      <c r="D281" s="118" t="s">
        <v>164</v>
      </c>
    </row>
    <row r="282" spans="1:4" x14ac:dyDescent="0.25">
      <c r="A282" s="118" t="s">
        <v>165</v>
      </c>
      <c r="B282" s="157">
        <f>FORM!H361</f>
        <v>0</v>
      </c>
      <c r="D282" s="118" t="s">
        <v>165</v>
      </c>
    </row>
    <row r="283" spans="1:4" x14ac:dyDescent="0.25">
      <c r="A283" s="118" t="s">
        <v>166</v>
      </c>
      <c r="B283" s="157">
        <f>FORM!H362</f>
        <v>0</v>
      </c>
      <c r="D283" s="118" t="s">
        <v>166</v>
      </c>
    </row>
    <row r="284" spans="1:4" x14ac:dyDescent="0.25">
      <c r="A284" s="118" t="s">
        <v>167</v>
      </c>
      <c r="B284" s="157">
        <f>FORM!H363</f>
        <v>0</v>
      </c>
      <c r="D284" s="118" t="s">
        <v>167</v>
      </c>
    </row>
    <row r="285" spans="1:4" x14ac:dyDescent="0.25">
      <c r="A285" s="118" t="s">
        <v>168</v>
      </c>
      <c r="B285" s="157">
        <f>FORM!H364</f>
        <v>0</v>
      </c>
      <c r="D285" s="118" t="s">
        <v>168</v>
      </c>
    </row>
    <row r="286" spans="1:4" x14ac:dyDescent="0.25">
      <c r="A286" s="118" t="s">
        <v>169</v>
      </c>
      <c r="B286" s="157">
        <f>FORM!H365</f>
        <v>0</v>
      </c>
      <c r="D286" s="118" t="s">
        <v>169</v>
      </c>
    </row>
    <row r="287" spans="1:4" x14ac:dyDescent="0.25">
      <c r="A287" s="118" t="s">
        <v>170</v>
      </c>
      <c r="B287" s="157">
        <f>FORM!H366</f>
        <v>0</v>
      </c>
      <c r="D287" s="118" t="s">
        <v>170</v>
      </c>
    </row>
    <row r="288" spans="1:4" x14ac:dyDescent="0.25">
      <c r="A288" s="118" t="s">
        <v>171</v>
      </c>
      <c r="B288" s="157">
        <f>FORM!H367</f>
        <v>0</v>
      </c>
      <c r="D288" s="118" t="s">
        <v>171</v>
      </c>
    </row>
    <row r="289" spans="1:4" x14ac:dyDescent="0.25">
      <c r="A289" s="118"/>
      <c r="B289" s="118"/>
      <c r="D289" s="118"/>
    </row>
    <row r="290" spans="1:4" x14ac:dyDescent="0.25">
      <c r="A290" s="118" t="s">
        <v>26</v>
      </c>
      <c r="B290" s="157">
        <f>FORM!F372</f>
        <v>0</v>
      </c>
      <c r="D290" s="118" t="s">
        <v>26</v>
      </c>
    </row>
    <row r="291" spans="1:4" x14ac:dyDescent="0.25">
      <c r="A291" s="118" t="s">
        <v>239</v>
      </c>
      <c r="B291" s="157">
        <f>FORM!F373</f>
        <v>0</v>
      </c>
      <c r="D291" s="118" t="s">
        <v>239</v>
      </c>
    </row>
    <row r="292" spans="1:4" x14ac:dyDescent="0.25">
      <c r="A292" s="118" t="s">
        <v>240</v>
      </c>
      <c r="B292" s="157">
        <f>FORM!F374</f>
        <v>0</v>
      </c>
      <c r="D292" s="118" t="s">
        <v>240</v>
      </c>
    </row>
    <row r="293" spans="1:4" x14ac:dyDescent="0.25">
      <c r="A293" s="118" t="s">
        <v>241</v>
      </c>
      <c r="B293" s="157">
        <f>FORM!F375</f>
        <v>0</v>
      </c>
      <c r="D293" s="118" t="s">
        <v>241</v>
      </c>
    </row>
    <row r="294" spans="1:4" x14ac:dyDescent="0.25">
      <c r="A294" s="118" t="s">
        <v>242</v>
      </c>
      <c r="B294" s="157">
        <f>FORM!F376</f>
        <v>0</v>
      </c>
      <c r="D294" s="118" t="s">
        <v>242</v>
      </c>
    </row>
    <row r="295" spans="1:4" x14ac:dyDescent="0.25">
      <c r="A295" s="118" t="s">
        <v>243</v>
      </c>
      <c r="B295" s="157">
        <f>FORM!F377</f>
        <v>0</v>
      </c>
      <c r="D295" s="118" t="s">
        <v>243</v>
      </c>
    </row>
    <row r="296" spans="1:4" x14ac:dyDescent="0.25">
      <c r="A296" s="118" t="s">
        <v>244</v>
      </c>
      <c r="B296" s="157">
        <f>FORM!F378</f>
        <v>0</v>
      </c>
      <c r="D296" s="118" t="s">
        <v>244</v>
      </c>
    </row>
    <row r="297" spans="1:4" x14ac:dyDescent="0.25">
      <c r="A297" s="118" t="s">
        <v>245</v>
      </c>
      <c r="B297" s="157">
        <f>FORM!F379</f>
        <v>0</v>
      </c>
      <c r="D297" s="118" t="s">
        <v>245</v>
      </c>
    </row>
    <row r="298" spans="1:4" x14ac:dyDescent="0.25">
      <c r="A298" s="118" t="s">
        <v>246</v>
      </c>
      <c r="B298" s="157">
        <f>FORM!F380</f>
        <v>0</v>
      </c>
      <c r="D298" s="118" t="s">
        <v>246</v>
      </c>
    </row>
    <row r="299" spans="1:4" x14ac:dyDescent="0.25">
      <c r="A299" s="118" t="s">
        <v>247</v>
      </c>
      <c r="B299" s="157">
        <f>FORM!F381</f>
        <v>0</v>
      </c>
      <c r="D299" s="118" t="s">
        <v>247</v>
      </c>
    </row>
    <row r="300" spans="1:4" x14ac:dyDescent="0.25">
      <c r="A300" s="118" t="s">
        <v>192</v>
      </c>
      <c r="B300" s="157">
        <f>FORM!F382</f>
        <v>0</v>
      </c>
      <c r="D300" s="118" t="s">
        <v>192</v>
      </c>
    </row>
    <row r="301" spans="1:4" x14ac:dyDescent="0.25">
      <c r="A301" s="118" t="s">
        <v>193</v>
      </c>
      <c r="B301" s="157">
        <f>FORM!F383</f>
        <v>0</v>
      </c>
      <c r="D301" s="118" t="s">
        <v>193</v>
      </c>
    </row>
    <row r="302" spans="1:4" x14ac:dyDescent="0.25">
      <c r="A302" s="118" t="s">
        <v>194</v>
      </c>
      <c r="B302" s="157">
        <f>FORM!F384</f>
        <v>0</v>
      </c>
      <c r="D302" s="118" t="s">
        <v>194</v>
      </c>
    </row>
    <row r="303" spans="1:4" x14ac:dyDescent="0.25">
      <c r="A303" s="118" t="s">
        <v>195</v>
      </c>
      <c r="B303" s="157">
        <f>FORM!F385</f>
        <v>0</v>
      </c>
      <c r="D303" s="118" t="s">
        <v>195</v>
      </c>
    </row>
    <row r="304" spans="1:4" x14ac:dyDescent="0.25">
      <c r="A304" s="118" t="s">
        <v>196</v>
      </c>
      <c r="B304" s="157">
        <f>FORM!F386</f>
        <v>0</v>
      </c>
      <c r="D304" s="118" t="s">
        <v>196</v>
      </c>
    </row>
    <row r="305" spans="1:4" x14ac:dyDescent="0.25">
      <c r="A305" s="118" t="s">
        <v>197</v>
      </c>
      <c r="B305" s="157">
        <f>FORM!F387</f>
        <v>0</v>
      </c>
      <c r="D305" s="118" t="s">
        <v>197</v>
      </c>
    </row>
    <row r="306" spans="1:4" x14ac:dyDescent="0.25">
      <c r="A306" s="118" t="s">
        <v>1046</v>
      </c>
      <c r="B306" s="157">
        <f>FORM!F388</f>
        <v>0</v>
      </c>
      <c r="D306" s="118" t="s">
        <v>1046</v>
      </c>
    </row>
    <row r="307" spans="1:4" x14ac:dyDescent="0.25">
      <c r="A307" s="118" t="s">
        <v>1047</v>
      </c>
      <c r="B307" s="157">
        <f>FORM!F389</f>
        <v>0</v>
      </c>
      <c r="D307" s="118" t="s">
        <v>1047</v>
      </c>
    </row>
    <row r="308" spans="1:4" x14ac:dyDescent="0.25">
      <c r="A308" s="118"/>
      <c r="B308" s="118"/>
      <c r="D308" s="118"/>
    </row>
    <row r="309" spans="1:4" x14ac:dyDescent="0.25">
      <c r="A309" s="118" t="s">
        <v>1048</v>
      </c>
      <c r="B309" s="157">
        <f>FORM!H372</f>
        <v>0</v>
      </c>
      <c r="D309" s="118" t="s">
        <v>1048</v>
      </c>
    </row>
    <row r="310" spans="1:4" x14ac:dyDescent="0.25">
      <c r="A310" s="118" t="s">
        <v>1049</v>
      </c>
      <c r="B310" s="157">
        <f>FORM!H373</f>
        <v>0</v>
      </c>
      <c r="D310" s="118" t="s">
        <v>1049</v>
      </c>
    </row>
    <row r="311" spans="1:4" x14ac:dyDescent="0.25">
      <c r="A311" s="118" t="s">
        <v>1050</v>
      </c>
      <c r="B311" s="157">
        <f>FORM!H374</f>
        <v>0</v>
      </c>
      <c r="D311" s="118" t="s">
        <v>1050</v>
      </c>
    </row>
    <row r="312" spans="1:4" x14ac:dyDescent="0.25">
      <c r="A312" s="118" t="s">
        <v>1051</v>
      </c>
      <c r="B312" s="157">
        <f>FORM!H375</f>
        <v>0</v>
      </c>
      <c r="D312" s="118" t="s">
        <v>1051</v>
      </c>
    </row>
    <row r="313" spans="1:4" x14ac:dyDescent="0.25">
      <c r="A313" s="118" t="s">
        <v>1052</v>
      </c>
      <c r="B313" s="157">
        <f>FORM!H376</f>
        <v>0</v>
      </c>
      <c r="D313" s="118" t="s">
        <v>1052</v>
      </c>
    </row>
    <row r="314" spans="1:4" x14ac:dyDescent="0.25">
      <c r="A314" s="118" t="s">
        <v>1053</v>
      </c>
      <c r="B314" s="157">
        <f>FORM!H377</f>
        <v>0</v>
      </c>
      <c r="D314" s="118" t="s">
        <v>1053</v>
      </c>
    </row>
    <row r="315" spans="1:4" ht="26.4" x14ac:dyDescent="0.25">
      <c r="A315" s="118" t="s">
        <v>451</v>
      </c>
      <c r="B315" s="157">
        <f>FORM!H378</f>
        <v>0</v>
      </c>
      <c r="D315" s="118" t="s">
        <v>451</v>
      </c>
    </row>
    <row r="316" spans="1:4" x14ac:dyDescent="0.25">
      <c r="A316" s="118" t="s">
        <v>452</v>
      </c>
      <c r="B316" s="157">
        <f>FORM!H379</f>
        <v>0</v>
      </c>
      <c r="D316" s="118" t="s">
        <v>452</v>
      </c>
    </row>
    <row r="317" spans="1:4" x14ac:dyDescent="0.25">
      <c r="A317" s="118" t="s">
        <v>453</v>
      </c>
      <c r="B317" s="157">
        <f>FORM!H380</f>
        <v>0</v>
      </c>
      <c r="D317" s="118" t="s">
        <v>453</v>
      </c>
    </row>
    <row r="318" spans="1:4" ht="26.4" x14ac:dyDescent="0.25">
      <c r="A318" s="118" t="s">
        <v>40</v>
      </c>
      <c r="B318" s="157">
        <f>FORM!H381</f>
        <v>0</v>
      </c>
      <c r="D318" s="118" t="s">
        <v>40</v>
      </c>
    </row>
    <row r="319" spans="1:4" x14ac:dyDescent="0.25">
      <c r="A319" s="118" t="s">
        <v>41</v>
      </c>
      <c r="B319" s="157">
        <f>FORM!H382</f>
        <v>0</v>
      </c>
      <c r="D319" s="118" t="s">
        <v>41</v>
      </c>
    </row>
    <row r="320" spans="1:4" x14ac:dyDescent="0.25">
      <c r="A320" s="118" t="s">
        <v>42</v>
      </c>
      <c r="B320" s="157">
        <f>FORM!H383</f>
        <v>0</v>
      </c>
      <c r="D320" s="118" t="s">
        <v>42</v>
      </c>
    </row>
    <row r="321" spans="1:4" x14ac:dyDescent="0.25">
      <c r="A321" s="118" t="s">
        <v>43</v>
      </c>
      <c r="B321" s="157">
        <f>FORM!H384</f>
        <v>0</v>
      </c>
      <c r="D321" s="118" t="s">
        <v>43</v>
      </c>
    </row>
    <row r="322" spans="1:4" x14ac:dyDescent="0.25">
      <c r="A322" s="118" t="s">
        <v>44</v>
      </c>
      <c r="B322" s="157">
        <f>FORM!H385</f>
        <v>0</v>
      </c>
      <c r="D322" s="118" t="s">
        <v>44</v>
      </c>
    </row>
    <row r="323" spans="1:4" x14ac:dyDescent="0.25">
      <c r="A323" s="118" t="s">
        <v>45</v>
      </c>
      <c r="B323" s="157">
        <f>FORM!H386</f>
        <v>0</v>
      </c>
      <c r="D323" s="118" t="s">
        <v>45</v>
      </c>
    </row>
    <row r="324" spans="1:4" x14ac:dyDescent="0.25">
      <c r="A324" s="118" t="s">
        <v>46</v>
      </c>
      <c r="B324" s="157">
        <f>FORM!H387</f>
        <v>0</v>
      </c>
      <c r="D324" s="118" t="s">
        <v>46</v>
      </c>
    </row>
    <row r="325" spans="1:4" x14ac:dyDescent="0.25">
      <c r="A325" s="118" t="s">
        <v>47</v>
      </c>
      <c r="B325" s="157">
        <f>FORM!H388</f>
        <v>0</v>
      </c>
      <c r="D325" s="118" t="s">
        <v>47</v>
      </c>
    </row>
    <row r="326" spans="1:4" x14ac:dyDescent="0.25">
      <c r="A326" s="118" t="s">
        <v>48</v>
      </c>
      <c r="B326" s="157">
        <f>FORM!H389</f>
        <v>0</v>
      </c>
      <c r="D326" s="118" t="s">
        <v>48</v>
      </c>
    </row>
    <row r="327" spans="1:4" x14ac:dyDescent="0.25">
      <c r="A327" s="118"/>
      <c r="B327" s="118"/>
      <c r="D327" s="118"/>
    </row>
    <row r="328" spans="1:4" x14ac:dyDescent="0.25">
      <c r="A328" s="118" t="s">
        <v>383</v>
      </c>
      <c r="B328" s="118"/>
      <c r="D328" s="118" t="s">
        <v>383</v>
      </c>
    </row>
    <row r="329" spans="1:4" x14ac:dyDescent="0.25">
      <c r="A329" s="118" t="s">
        <v>384</v>
      </c>
      <c r="B329" s="118">
        <f>FORM!F401</f>
        <v>0</v>
      </c>
      <c r="D329" s="118" t="s">
        <v>384</v>
      </c>
    </row>
    <row r="330" spans="1:4" x14ac:dyDescent="0.25">
      <c r="A330" s="118" t="s">
        <v>385</v>
      </c>
      <c r="B330" s="118">
        <f>FORM!F402</f>
        <v>0</v>
      </c>
      <c r="D330" s="118" t="s">
        <v>385</v>
      </c>
    </row>
    <row r="331" spans="1:4" x14ac:dyDescent="0.25">
      <c r="A331" s="118" t="s">
        <v>386</v>
      </c>
      <c r="B331" s="118">
        <f>FORM!F403</f>
        <v>0</v>
      </c>
      <c r="D331" s="118" t="s">
        <v>386</v>
      </c>
    </row>
    <row r="332" spans="1:4" x14ac:dyDescent="0.25">
      <c r="A332" s="118" t="s">
        <v>387</v>
      </c>
      <c r="B332" s="118">
        <f>FORM!F404</f>
        <v>0</v>
      </c>
      <c r="D332" s="118" t="s">
        <v>387</v>
      </c>
    </row>
    <row r="333" spans="1:4" x14ac:dyDescent="0.25">
      <c r="A333" s="118" t="s">
        <v>388</v>
      </c>
      <c r="B333" s="118">
        <f>FORM!F405</f>
        <v>0</v>
      </c>
      <c r="D333" s="118" t="s">
        <v>388</v>
      </c>
    </row>
    <row r="334" spans="1:4" x14ac:dyDescent="0.25">
      <c r="A334" s="118" t="s">
        <v>389</v>
      </c>
      <c r="B334" s="118">
        <f>FORM!F406</f>
        <v>0</v>
      </c>
      <c r="D334" s="118" t="s">
        <v>389</v>
      </c>
    </row>
    <row r="335" spans="1:4" x14ac:dyDescent="0.25">
      <c r="A335" s="118" t="s">
        <v>390</v>
      </c>
      <c r="B335" s="118">
        <f>FORM!F407</f>
        <v>0</v>
      </c>
      <c r="D335" s="118" t="s">
        <v>390</v>
      </c>
    </row>
    <row r="336" spans="1:4" x14ac:dyDescent="0.25">
      <c r="A336" s="118" t="s">
        <v>391</v>
      </c>
      <c r="B336" s="118">
        <f>FORM!F408</f>
        <v>0</v>
      </c>
      <c r="D336" s="118" t="s">
        <v>391</v>
      </c>
    </row>
    <row r="337" spans="1:4" x14ac:dyDescent="0.25">
      <c r="A337" s="118" t="s">
        <v>392</v>
      </c>
      <c r="B337" s="118">
        <f>FORM!F409</f>
        <v>0</v>
      </c>
      <c r="D337" s="118" t="s">
        <v>392</v>
      </c>
    </row>
    <row r="338" spans="1:4" x14ac:dyDescent="0.25">
      <c r="A338" s="118" t="s">
        <v>393</v>
      </c>
      <c r="B338" s="118">
        <f>FORM!F410</f>
        <v>0</v>
      </c>
      <c r="D338" s="118" t="s">
        <v>393</v>
      </c>
    </row>
    <row r="339" spans="1:4" x14ac:dyDescent="0.25">
      <c r="A339" s="118" t="s">
        <v>394</v>
      </c>
      <c r="B339" s="118">
        <f>FORM!F411</f>
        <v>0</v>
      </c>
      <c r="D339" s="118" t="s">
        <v>394</v>
      </c>
    </row>
    <row r="340" spans="1:4" x14ac:dyDescent="0.25">
      <c r="A340" s="118" t="s">
        <v>395</v>
      </c>
      <c r="B340" s="118">
        <f>FORM!F412</f>
        <v>0</v>
      </c>
      <c r="D340" s="118" t="s">
        <v>395</v>
      </c>
    </row>
    <row r="341" spans="1:4" x14ac:dyDescent="0.25">
      <c r="A341" s="118" t="s">
        <v>613</v>
      </c>
      <c r="B341" s="118">
        <f>FORM!F413</f>
        <v>0</v>
      </c>
      <c r="D341" s="118" t="s">
        <v>613</v>
      </c>
    </row>
    <row r="342" spans="1:4" x14ac:dyDescent="0.25">
      <c r="A342" s="118" t="s">
        <v>614</v>
      </c>
      <c r="B342" s="118">
        <f>FORM!F414</f>
        <v>0</v>
      </c>
      <c r="D342" s="118" t="s">
        <v>614</v>
      </c>
    </row>
    <row r="343" spans="1:4" x14ac:dyDescent="0.25">
      <c r="A343" s="118" t="s">
        <v>615</v>
      </c>
      <c r="B343" s="118">
        <f>FORM!F415</f>
        <v>0</v>
      </c>
      <c r="D343" s="118" t="s">
        <v>615</v>
      </c>
    </row>
    <row r="344" spans="1:4" x14ac:dyDescent="0.25">
      <c r="A344" s="118" t="s">
        <v>616</v>
      </c>
      <c r="B344" s="118">
        <f>FORM!F416</f>
        <v>0</v>
      </c>
      <c r="D344" s="118" t="s">
        <v>616</v>
      </c>
    </row>
    <row r="345" spans="1:4" x14ac:dyDescent="0.25">
      <c r="A345" s="118" t="s">
        <v>617</v>
      </c>
      <c r="B345" s="118">
        <f>FORM!F417</f>
        <v>0</v>
      </c>
      <c r="D345" s="118" t="s">
        <v>617</v>
      </c>
    </row>
    <row r="346" spans="1:4" x14ac:dyDescent="0.25">
      <c r="A346" s="118" t="s">
        <v>618</v>
      </c>
      <c r="B346" s="118">
        <f>FORM!F418</f>
        <v>0</v>
      </c>
      <c r="D346" s="118" t="s">
        <v>618</v>
      </c>
    </row>
    <row r="347" spans="1:4" x14ac:dyDescent="0.25">
      <c r="A347" s="118" t="s">
        <v>619</v>
      </c>
      <c r="B347" s="118">
        <f>FORM!F419</f>
        <v>0</v>
      </c>
      <c r="D347" s="118" t="s">
        <v>619</v>
      </c>
    </row>
    <row r="348" spans="1:4" x14ac:dyDescent="0.25">
      <c r="A348" s="118" t="s">
        <v>620</v>
      </c>
      <c r="B348" s="118">
        <f>FORM!F420</f>
        <v>0</v>
      </c>
      <c r="D348" s="118" t="s">
        <v>620</v>
      </c>
    </row>
    <row r="349" spans="1:4" x14ac:dyDescent="0.25">
      <c r="A349" s="118" t="s">
        <v>621</v>
      </c>
      <c r="B349" s="118">
        <f>FORM!F421</f>
        <v>0</v>
      </c>
      <c r="D349" s="118" t="s">
        <v>621</v>
      </c>
    </row>
    <row r="350" spans="1:4" x14ac:dyDescent="0.25">
      <c r="A350" s="118" t="s">
        <v>622</v>
      </c>
      <c r="B350" s="118">
        <f>FORM!F422</f>
        <v>0</v>
      </c>
      <c r="D350" s="118" t="s">
        <v>622</v>
      </c>
    </row>
    <row r="351" spans="1:4" x14ac:dyDescent="0.25">
      <c r="A351" s="118" t="s">
        <v>623</v>
      </c>
      <c r="B351" s="157">
        <f>FORM!F423</f>
        <v>0</v>
      </c>
      <c r="D351" s="118" t="s">
        <v>623</v>
      </c>
    </row>
    <row r="352" spans="1:4" x14ac:dyDescent="0.25">
      <c r="A352" s="118"/>
      <c r="B352" s="118"/>
      <c r="D352" s="118"/>
    </row>
    <row r="353" spans="1:4" x14ac:dyDescent="0.25">
      <c r="A353" s="118" t="s">
        <v>397</v>
      </c>
      <c r="B353" s="162">
        <f>FORM!J401</f>
        <v>0</v>
      </c>
      <c r="D353" s="118" t="s">
        <v>397</v>
      </c>
    </row>
    <row r="354" spans="1:4" x14ac:dyDescent="0.25">
      <c r="A354" s="118" t="s">
        <v>398</v>
      </c>
      <c r="B354" s="162">
        <f>FORM!J402</f>
        <v>0</v>
      </c>
      <c r="D354" s="118" t="s">
        <v>398</v>
      </c>
    </row>
    <row r="355" spans="1:4" x14ac:dyDescent="0.25">
      <c r="A355" s="118" t="s">
        <v>399</v>
      </c>
      <c r="B355" s="162">
        <f>FORM!J403</f>
        <v>0</v>
      </c>
      <c r="D355" s="118" t="s">
        <v>399</v>
      </c>
    </row>
    <row r="356" spans="1:4" x14ac:dyDescent="0.25">
      <c r="A356" s="118" t="s">
        <v>400</v>
      </c>
      <c r="B356" s="162">
        <f>FORM!J404</f>
        <v>0</v>
      </c>
      <c r="D356" s="118" t="s">
        <v>400</v>
      </c>
    </row>
    <row r="357" spans="1:4" x14ac:dyDescent="0.25">
      <c r="A357" s="118" t="s">
        <v>401</v>
      </c>
      <c r="B357" s="162">
        <f>FORM!J405</f>
        <v>0</v>
      </c>
      <c r="D357" s="118" t="s">
        <v>401</v>
      </c>
    </row>
    <row r="358" spans="1:4" x14ac:dyDescent="0.25">
      <c r="A358" s="118" t="s">
        <v>402</v>
      </c>
      <c r="B358" s="162">
        <f>FORM!J406</f>
        <v>0</v>
      </c>
      <c r="D358" s="118" t="s">
        <v>402</v>
      </c>
    </row>
    <row r="359" spans="1:4" x14ac:dyDescent="0.25">
      <c r="A359" s="118" t="s">
        <v>403</v>
      </c>
      <c r="B359" s="162">
        <f>FORM!J407</f>
        <v>0</v>
      </c>
      <c r="D359" s="118" t="s">
        <v>403</v>
      </c>
    </row>
    <row r="360" spans="1:4" x14ac:dyDescent="0.25">
      <c r="A360" s="118" t="s">
        <v>1254</v>
      </c>
      <c r="B360" s="162">
        <f>FORM!J408</f>
        <v>0</v>
      </c>
      <c r="D360" s="118" t="s">
        <v>1254</v>
      </c>
    </row>
    <row r="361" spans="1:4" x14ac:dyDescent="0.25">
      <c r="A361" s="118" t="s">
        <v>1255</v>
      </c>
      <c r="B361" s="162">
        <f>FORM!J409</f>
        <v>0</v>
      </c>
      <c r="D361" s="118" t="s">
        <v>1255</v>
      </c>
    </row>
    <row r="362" spans="1:4" x14ac:dyDescent="0.25">
      <c r="A362" s="118" t="s">
        <v>1256</v>
      </c>
      <c r="B362" s="162">
        <f>FORM!J410</f>
        <v>0</v>
      </c>
      <c r="D362" s="118" t="s">
        <v>1256</v>
      </c>
    </row>
    <row r="363" spans="1:4" x14ac:dyDescent="0.25">
      <c r="A363" s="118" t="s">
        <v>1257</v>
      </c>
      <c r="B363" s="162">
        <f>FORM!J411</f>
        <v>0</v>
      </c>
      <c r="D363" s="118" t="s">
        <v>1257</v>
      </c>
    </row>
    <row r="364" spans="1:4" x14ac:dyDescent="0.25">
      <c r="A364" s="118" t="s">
        <v>1258</v>
      </c>
      <c r="B364" s="162">
        <f>FORM!J412</f>
        <v>0</v>
      </c>
      <c r="D364" s="118" t="s">
        <v>1258</v>
      </c>
    </row>
    <row r="365" spans="1:4" x14ac:dyDescent="0.25">
      <c r="A365" s="118" t="s">
        <v>1259</v>
      </c>
      <c r="B365" s="162">
        <f>FORM!J413</f>
        <v>0</v>
      </c>
      <c r="D365" s="118" t="s">
        <v>1259</v>
      </c>
    </row>
    <row r="366" spans="1:4" x14ac:dyDescent="0.25">
      <c r="A366" s="118" t="s">
        <v>1260</v>
      </c>
      <c r="B366" s="162">
        <f>FORM!J414</f>
        <v>0</v>
      </c>
      <c r="D366" s="118" t="s">
        <v>1260</v>
      </c>
    </row>
    <row r="367" spans="1:4" x14ac:dyDescent="0.25">
      <c r="A367" s="118" t="s">
        <v>1261</v>
      </c>
      <c r="B367" s="162">
        <f>FORM!J415</f>
        <v>0</v>
      </c>
      <c r="D367" s="118" t="s">
        <v>1261</v>
      </c>
    </row>
    <row r="368" spans="1:4" x14ac:dyDescent="0.25">
      <c r="A368" s="118" t="s">
        <v>1262</v>
      </c>
      <c r="B368" s="162">
        <f>FORM!J416</f>
        <v>0</v>
      </c>
      <c r="D368" s="118" t="s">
        <v>1262</v>
      </c>
    </row>
    <row r="369" spans="1:4" x14ac:dyDescent="0.25">
      <c r="A369" s="118" t="s">
        <v>1263</v>
      </c>
      <c r="B369" s="162">
        <f>FORM!J417</f>
        <v>0</v>
      </c>
      <c r="D369" s="118" t="s">
        <v>1263</v>
      </c>
    </row>
    <row r="370" spans="1:4" x14ac:dyDescent="0.25">
      <c r="A370" s="118" t="s">
        <v>1264</v>
      </c>
      <c r="B370" s="162">
        <f>FORM!J418</f>
        <v>0</v>
      </c>
      <c r="D370" s="118" t="s">
        <v>1264</v>
      </c>
    </row>
    <row r="371" spans="1:4" x14ac:dyDescent="0.25">
      <c r="A371" s="118" t="s">
        <v>1265</v>
      </c>
      <c r="B371" s="162">
        <f>FORM!J419</f>
        <v>0</v>
      </c>
      <c r="D371" s="118" t="s">
        <v>1265</v>
      </c>
    </row>
    <row r="372" spans="1:4" x14ac:dyDescent="0.25">
      <c r="A372" s="118" t="s">
        <v>522</v>
      </c>
      <c r="B372" s="162">
        <f>FORM!J420</f>
        <v>0</v>
      </c>
      <c r="D372" s="118" t="s">
        <v>522</v>
      </c>
    </row>
    <row r="373" spans="1:4" ht="26.4" x14ac:dyDescent="0.25">
      <c r="A373" s="118" t="s">
        <v>523</v>
      </c>
      <c r="B373" s="162">
        <f>FORM!J421</f>
        <v>0</v>
      </c>
      <c r="D373" s="118" t="s">
        <v>523</v>
      </c>
    </row>
    <row r="374" spans="1:4" x14ac:dyDescent="0.25">
      <c r="A374" s="118" t="s">
        <v>524</v>
      </c>
      <c r="B374" s="162">
        <f>FORM!J422</f>
        <v>0</v>
      </c>
      <c r="D374" s="118" t="s">
        <v>524</v>
      </c>
    </row>
    <row r="375" spans="1:4" x14ac:dyDescent="0.25">
      <c r="A375" s="118" t="s">
        <v>525</v>
      </c>
      <c r="B375" s="162">
        <f>FORM!J423</f>
        <v>0</v>
      </c>
      <c r="D375" s="118" t="s">
        <v>525</v>
      </c>
    </row>
    <row r="376" spans="1:4" x14ac:dyDescent="0.25">
      <c r="A376" s="118"/>
      <c r="B376" s="118"/>
      <c r="D376" s="118"/>
    </row>
    <row r="377" spans="1:4" x14ac:dyDescent="0.25">
      <c r="A377" s="118" t="s">
        <v>526</v>
      </c>
      <c r="B377" s="118"/>
      <c r="D377" s="118" t="s">
        <v>526</v>
      </c>
    </row>
    <row r="378" spans="1:4" x14ac:dyDescent="0.25">
      <c r="A378" s="118" t="s">
        <v>527</v>
      </c>
      <c r="B378" s="157" t="e">
        <f>FORM!#REF!</f>
        <v>#REF!</v>
      </c>
      <c r="D378" s="118" t="s">
        <v>527</v>
      </c>
    </row>
    <row r="379" spans="1:4" x14ac:dyDescent="0.25">
      <c r="A379" s="118" t="s">
        <v>528</v>
      </c>
      <c r="B379" s="157" t="e">
        <f>FORM!#REF!</f>
        <v>#REF!</v>
      </c>
      <c r="D379" s="118" t="s">
        <v>528</v>
      </c>
    </row>
    <row r="380" spans="1:4" x14ac:dyDescent="0.25">
      <c r="A380" s="118" t="s">
        <v>529</v>
      </c>
      <c r="B380" s="157" t="e">
        <f>FORM!#REF!</f>
        <v>#REF!</v>
      </c>
      <c r="D380" s="118" t="s">
        <v>529</v>
      </c>
    </row>
    <row r="381" spans="1:4" x14ac:dyDescent="0.25">
      <c r="A381" s="118" t="s">
        <v>530</v>
      </c>
      <c r="B381" s="157" t="e">
        <f>FORM!#REF!</f>
        <v>#REF!</v>
      </c>
      <c r="D381" s="118" t="s">
        <v>530</v>
      </c>
    </row>
    <row r="382" spans="1:4" x14ac:dyDescent="0.25">
      <c r="A382" s="118" t="s">
        <v>842</v>
      </c>
      <c r="B382" s="157" t="e">
        <f>FORM!#REF!</f>
        <v>#REF!</v>
      </c>
      <c r="D382" s="118" t="s">
        <v>842</v>
      </c>
    </row>
    <row r="383" spans="1:4" x14ac:dyDescent="0.25">
      <c r="A383" s="118" t="s">
        <v>843</v>
      </c>
      <c r="B383" s="157" t="e">
        <f>FORM!#REF!</f>
        <v>#REF!</v>
      </c>
      <c r="D383" s="118" t="s">
        <v>843</v>
      </c>
    </row>
    <row r="384" spans="1:4" x14ac:dyDescent="0.25">
      <c r="A384" s="118" t="s">
        <v>844</v>
      </c>
      <c r="B384" s="157" t="e">
        <f>FORM!#REF!</f>
        <v>#REF!</v>
      </c>
      <c r="D384" s="118" t="s">
        <v>844</v>
      </c>
    </row>
    <row r="385" spans="1:4" x14ac:dyDescent="0.25">
      <c r="A385" s="118" t="s">
        <v>845</v>
      </c>
      <c r="B385" s="157" t="e">
        <f>FORM!#REF!</f>
        <v>#REF!</v>
      </c>
      <c r="D385" s="118" t="s">
        <v>845</v>
      </c>
    </row>
    <row r="386" spans="1:4" x14ac:dyDescent="0.25">
      <c r="A386" s="118" t="s">
        <v>846</v>
      </c>
      <c r="B386" s="157" t="e">
        <f>FORM!#REF!</f>
        <v>#REF!</v>
      </c>
      <c r="D386" s="118" t="s">
        <v>846</v>
      </c>
    </row>
    <row r="387" spans="1:4" x14ac:dyDescent="0.25">
      <c r="A387" s="118" t="s">
        <v>847</v>
      </c>
      <c r="B387" s="157" t="e">
        <f>FORM!#REF!</f>
        <v>#REF!</v>
      </c>
      <c r="D387" s="118" t="s">
        <v>847</v>
      </c>
    </row>
    <row r="388" spans="1:4" x14ac:dyDescent="0.25">
      <c r="A388" s="118" t="s">
        <v>848</v>
      </c>
      <c r="B388" s="157" t="e">
        <f>FORM!#REF!</f>
        <v>#REF!</v>
      </c>
      <c r="D388" s="118" t="s">
        <v>848</v>
      </c>
    </row>
    <row r="389" spans="1:4" x14ac:dyDescent="0.25">
      <c r="A389" s="118" t="s">
        <v>849</v>
      </c>
      <c r="B389" s="157" t="e">
        <f>FORM!#REF!</f>
        <v>#REF!</v>
      </c>
      <c r="D389" s="118" t="s">
        <v>849</v>
      </c>
    </row>
    <row r="390" spans="1:4" x14ac:dyDescent="0.25">
      <c r="A390" s="118" t="s">
        <v>850</v>
      </c>
      <c r="B390" s="157" t="e">
        <f>FORM!#REF!</f>
        <v>#REF!</v>
      </c>
      <c r="D390" s="118" t="s">
        <v>850</v>
      </c>
    </row>
    <row r="391" spans="1:4" x14ac:dyDescent="0.25">
      <c r="A391" s="118" t="s">
        <v>851</v>
      </c>
      <c r="B391" s="157" t="e">
        <f>FORM!#REF!</f>
        <v>#REF!</v>
      </c>
      <c r="D391" s="118" t="s">
        <v>851</v>
      </c>
    </row>
    <row r="392" spans="1:4" x14ac:dyDescent="0.25">
      <c r="A392" s="118" t="s">
        <v>852</v>
      </c>
      <c r="B392" s="157" t="e">
        <f>FORM!#REF!</f>
        <v>#REF!</v>
      </c>
      <c r="D392" s="118" t="s">
        <v>852</v>
      </c>
    </row>
    <row r="393" spans="1:4" x14ac:dyDescent="0.25">
      <c r="A393" s="118" t="s">
        <v>853</v>
      </c>
      <c r="B393" s="157" t="e">
        <f>FORM!#REF!</f>
        <v>#REF!</v>
      </c>
      <c r="D393" s="118" t="s">
        <v>853</v>
      </c>
    </row>
    <row r="394" spans="1:4" x14ac:dyDescent="0.25">
      <c r="A394" s="118"/>
      <c r="B394" s="118"/>
      <c r="D394" s="118"/>
    </row>
    <row r="395" spans="1:4" x14ac:dyDescent="0.25">
      <c r="A395" s="118" t="s">
        <v>854</v>
      </c>
      <c r="B395" s="157">
        <f>FORM!D432</f>
        <v>0</v>
      </c>
      <c r="D395" s="118" t="s">
        <v>854</v>
      </c>
    </row>
    <row r="396" spans="1:4" x14ac:dyDescent="0.25">
      <c r="A396" s="118" t="s">
        <v>855</v>
      </c>
      <c r="B396" s="157">
        <f>FORM!D433</f>
        <v>0</v>
      </c>
      <c r="D396" s="118" t="s">
        <v>855</v>
      </c>
    </row>
    <row r="397" spans="1:4" x14ac:dyDescent="0.25">
      <c r="A397" s="118" t="s">
        <v>856</v>
      </c>
      <c r="B397" s="157">
        <f>FORM!D434</f>
        <v>0</v>
      </c>
      <c r="D397" s="118" t="s">
        <v>856</v>
      </c>
    </row>
    <row r="398" spans="1:4" x14ac:dyDescent="0.25">
      <c r="A398" s="118" t="s">
        <v>857</v>
      </c>
      <c r="B398" s="157">
        <f>FORM!D435</f>
        <v>0</v>
      </c>
      <c r="D398" s="118" t="s">
        <v>857</v>
      </c>
    </row>
    <row r="399" spans="1:4" x14ac:dyDescent="0.25">
      <c r="A399" s="118" t="s">
        <v>858</v>
      </c>
      <c r="B399" s="157">
        <f>FORM!G432</f>
        <v>0</v>
      </c>
      <c r="D399" s="118" t="s">
        <v>858</v>
      </c>
    </row>
    <row r="400" spans="1:4" x14ac:dyDescent="0.25">
      <c r="A400" s="118" t="s">
        <v>859</v>
      </c>
      <c r="B400" s="157">
        <f>FORM!G433</f>
        <v>0</v>
      </c>
      <c r="D400" s="118" t="s">
        <v>859</v>
      </c>
    </row>
    <row r="401" spans="1:4" x14ac:dyDescent="0.25">
      <c r="A401" s="118" t="s">
        <v>860</v>
      </c>
      <c r="B401" s="157">
        <f>FORM!G434</f>
        <v>0</v>
      </c>
      <c r="D401" s="118" t="s">
        <v>860</v>
      </c>
    </row>
    <row r="402" spans="1:4" x14ac:dyDescent="0.25">
      <c r="A402" s="118" t="s">
        <v>861</v>
      </c>
      <c r="B402" s="157">
        <f>FORM!G435</f>
        <v>0</v>
      </c>
      <c r="D402" s="118" t="s">
        <v>861</v>
      </c>
    </row>
    <row r="403" spans="1:4" x14ac:dyDescent="0.25">
      <c r="A403" s="118" t="s">
        <v>862</v>
      </c>
      <c r="B403" s="157">
        <f>FORM!I432</f>
        <v>0</v>
      </c>
      <c r="D403" s="118" t="s">
        <v>862</v>
      </c>
    </row>
    <row r="404" spans="1:4" x14ac:dyDescent="0.25">
      <c r="A404" s="118" t="s">
        <v>863</v>
      </c>
      <c r="B404" s="157">
        <f>FORM!I433</f>
        <v>0</v>
      </c>
      <c r="D404" s="118" t="s">
        <v>863</v>
      </c>
    </row>
    <row r="405" spans="1:4" x14ac:dyDescent="0.25">
      <c r="A405" s="118" t="s">
        <v>864</v>
      </c>
      <c r="B405" s="157">
        <f>FORM!I434</f>
        <v>0</v>
      </c>
      <c r="D405" s="118" t="s">
        <v>864</v>
      </c>
    </row>
    <row r="406" spans="1:4" x14ac:dyDescent="0.25">
      <c r="A406" s="118" t="s">
        <v>865</v>
      </c>
      <c r="B406" s="157">
        <f>FORM!I435</f>
        <v>0</v>
      </c>
      <c r="D406" s="118" t="s">
        <v>865</v>
      </c>
    </row>
    <row r="407" spans="1:4" x14ac:dyDescent="0.25">
      <c r="A407" s="118" t="s">
        <v>866</v>
      </c>
      <c r="B407" s="157">
        <f>FORM!K432</f>
        <v>0</v>
      </c>
      <c r="D407" s="118" t="s">
        <v>866</v>
      </c>
    </row>
    <row r="408" spans="1:4" x14ac:dyDescent="0.25">
      <c r="A408" s="118" t="s">
        <v>867</v>
      </c>
      <c r="B408" s="157">
        <f>FORM!K433</f>
        <v>0</v>
      </c>
      <c r="D408" s="118" t="s">
        <v>867</v>
      </c>
    </row>
    <row r="409" spans="1:4" x14ac:dyDescent="0.25">
      <c r="A409" s="118" t="s">
        <v>868</v>
      </c>
      <c r="B409" s="157">
        <f>FORM!K434</f>
        <v>0</v>
      </c>
      <c r="D409" s="118" t="s">
        <v>868</v>
      </c>
    </row>
    <row r="410" spans="1:4" x14ac:dyDescent="0.25">
      <c r="A410" s="118" t="s">
        <v>869</v>
      </c>
      <c r="B410" s="157">
        <f>FORM!K435</f>
        <v>0</v>
      </c>
      <c r="D410" s="118" t="s">
        <v>869</v>
      </c>
    </row>
    <row r="411" spans="1:4" x14ac:dyDescent="0.25">
      <c r="A411" s="118"/>
      <c r="B411" s="118"/>
      <c r="D411" s="118"/>
    </row>
    <row r="412" spans="1:4" x14ac:dyDescent="0.25">
      <c r="A412" s="118" t="s">
        <v>454</v>
      </c>
      <c r="B412" s="157" t="e">
        <f>FORM!#REF!</f>
        <v>#REF!</v>
      </c>
      <c r="D412" s="118" t="s">
        <v>454</v>
      </c>
    </row>
    <row r="413" spans="1:4" x14ac:dyDescent="0.25">
      <c r="A413" s="118" t="s">
        <v>455</v>
      </c>
      <c r="B413" s="157" t="e">
        <f>FORM!#REF!</f>
        <v>#REF!</v>
      </c>
      <c r="D413" s="118" t="s">
        <v>455</v>
      </c>
    </row>
    <row r="414" spans="1:4" x14ac:dyDescent="0.25">
      <c r="A414" s="118" t="s">
        <v>311</v>
      </c>
      <c r="B414" s="157" t="e">
        <f>FORM!#REF!</f>
        <v>#REF!</v>
      </c>
      <c r="D414" s="118" t="s">
        <v>311</v>
      </c>
    </row>
    <row r="415" spans="1:4" x14ac:dyDescent="0.25">
      <c r="A415" s="118" t="s">
        <v>312</v>
      </c>
      <c r="B415" s="157" t="e">
        <f>FORM!#REF!</f>
        <v>#REF!</v>
      </c>
      <c r="D415" s="118" t="s">
        <v>312</v>
      </c>
    </row>
    <row r="416" spans="1:4" x14ac:dyDescent="0.25">
      <c r="A416" s="118" t="s">
        <v>313</v>
      </c>
      <c r="B416" s="157" t="e">
        <f>FORM!#REF!</f>
        <v>#REF!</v>
      </c>
      <c r="D416" s="118" t="s">
        <v>313</v>
      </c>
    </row>
    <row r="417" spans="1:4" x14ac:dyDescent="0.25">
      <c r="A417" s="118" t="s">
        <v>314</v>
      </c>
      <c r="B417" s="157" t="e">
        <f>FORM!#REF!</f>
        <v>#REF!</v>
      </c>
      <c r="D417" s="118" t="s">
        <v>314</v>
      </c>
    </row>
    <row r="418" spans="1:4" x14ac:dyDescent="0.25">
      <c r="A418" s="118" t="s">
        <v>464</v>
      </c>
      <c r="B418" s="157" t="e">
        <f>FORM!#REF!</f>
        <v>#REF!</v>
      </c>
      <c r="D418" s="118" t="s">
        <v>464</v>
      </c>
    </row>
    <row r="419" spans="1:4" x14ac:dyDescent="0.25">
      <c r="A419" s="118" t="s">
        <v>465</v>
      </c>
      <c r="B419" s="157" t="e">
        <f>FORM!#REF!</f>
        <v>#REF!</v>
      </c>
      <c r="D419" s="118" t="s">
        <v>465</v>
      </c>
    </row>
    <row r="420" spans="1:4" x14ac:dyDescent="0.25">
      <c r="A420" s="118" t="s">
        <v>466</v>
      </c>
      <c r="B420" s="157" t="e">
        <f>FORM!#REF!</f>
        <v>#REF!</v>
      </c>
      <c r="D420" s="118" t="s">
        <v>466</v>
      </c>
    </row>
    <row r="421" spans="1:4" x14ac:dyDescent="0.25">
      <c r="A421" s="118" t="s">
        <v>467</v>
      </c>
      <c r="B421" s="157" t="e">
        <f>FORM!#REF!</f>
        <v>#REF!</v>
      </c>
      <c r="D421" s="118" t="s">
        <v>467</v>
      </c>
    </row>
    <row r="422" spans="1:4" x14ac:dyDescent="0.25">
      <c r="A422" s="118" t="s">
        <v>468</v>
      </c>
      <c r="B422" s="157" t="e">
        <f>FORM!#REF!</f>
        <v>#REF!</v>
      </c>
      <c r="D422" s="118" t="s">
        <v>468</v>
      </c>
    </row>
    <row r="423" spans="1:4" x14ac:dyDescent="0.25">
      <c r="A423" s="118" t="s">
        <v>469</v>
      </c>
      <c r="B423" s="157" t="e">
        <f>FORM!#REF!</f>
        <v>#REF!</v>
      </c>
      <c r="D423" s="118" t="s">
        <v>469</v>
      </c>
    </row>
    <row r="424" spans="1:4" x14ac:dyDescent="0.25">
      <c r="A424" s="118" t="s">
        <v>470</v>
      </c>
      <c r="B424" s="157" t="e">
        <f>FORM!#REF!</f>
        <v>#REF!</v>
      </c>
      <c r="D424" s="118" t="s">
        <v>470</v>
      </c>
    </row>
    <row r="425" spans="1:4" x14ac:dyDescent="0.25">
      <c r="A425" s="118" t="s">
        <v>471</v>
      </c>
      <c r="B425" s="157" t="e">
        <f>FORM!#REF!</f>
        <v>#REF!</v>
      </c>
      <c r="D425" s="118" t="s">
        <v>471</v>
      </c>
    </row>
    <row r="426" spans="1:4" x14ac:dyDescent="0.25">
      <c r="A426" s="118" t="s">
        <v>472</v>
      </c>
      <c r="B426" s="157" t="e">
        <f>FORM!#REF!</f>
        <v>#REF!</v>
      </c>
      <c r="D426" s="118" t="s">
        <v>472</v>
      </c>
    </row>
    <row r="427" spans="1:4" x14ac:dyDescent="0.25">
      <c r="A427" s="118" t="s">
        <v>473</v>
      </c>
      <c r="B427" s="157" t="e">
        <f>FORM!#REF!</f>
        <v>#REF!</v>
      </c>
      <c r="D427" s="118" t="s">
        <v>473</v>
      </c>
    </row>
    <row r="428" spans="1:4" x14ac:dyDescent="0.25">
      <c r="A428" s="118"/>
      <c r="B428" s="118"/>
      <c r="D428" s="118"/>
    </row>
    <row r="429" spans="1:4" x14ac:dyDescent="0.25">
      <c r="A429" s="118" t="s">
        <v>474</v>
      </c>
      <c r="B429" s="157" t="e">
        <f>FORM!#REF!</f>
        <v>#REF!</v>
      </c>
      <c r="D429" s="118" t="s">
        <v>474</v>
      </c>
    </row>
    <row r="430" spans="1:4" x14ac:dyDescent="0.25">
      <c r="A430" s="118" t="s">
        <v>475</v>
      </c>
      <c r="B430" s="157" t="e">
        <f>FORM!#REF!</f>
        <v>#REF!</v>
      </c>
      <c r="D430" s="118" t="s">
        <v>475</v>
      </c>
    </row>
    <row r="431" spans="1:4" x14ac:dyDescent="0.25">
      <c r="A431" s="118" t="s">
        <v>476</v>
      </c>
      <c r="B431" s="157" t="e">
        <f>FORM!#REF!</f>
        <v>#REF!</v>
      </c>
      <c r="D431" s="118" t="s">
        <v>476</v>
      </c>
    </row>
    <row r="432" spans="1:4" x14ac:dyDescent="0.25">
      <c r="A432" s="118" t="s">
        <v>477</v>
      </c>
      <c r="B432" s="157" t="e">
        <f>FORM!#REF!</f>
        <v>#REF!</v>
      </c>
      <c r="D432" s="118" t="s">
        <v>477</v>
      </c>
    </row>
    <row r="433" spans="1:4" x14ac:dyDescent="0.25">
      <c r="A433" s="118" t="s">
        <v>478</v>
      </c>
      <c r="B433" s="157" t="e">
        <f>FORM!#REF!</f>
        <v>#REF!</v>
      </c>
      <c r="D433" s="118" t="s">
        <v>478</v>
      </c>
    </row>
    <row r="434" spans="1:4" x14ac:dyDescent="0.25">
      <c r="A434" s="118" t="s">
        <v>479</v>
      </c>
      <c r="B434" s="157" t="e">
        <f>FORM!#REF!</f>
        <v>#REF!</v>
      </c>
      <c r="D434" s="118" t="s">
        <v>479</v>
      </c>
    </row>
    <row r="435" spans="1:4" x14ac:dyDescent="0.25">
      <c r="A435" s="118" t="s">
        <v>480</v>
      </c>
      <c r="B435" s="157" t="e">
        <f>FORM!#REF!</f>
        <v>#REF!</v>
      </c>
      <c r="D435" s="118" t="s">
        <v>480</v>
      </c>
    </row>
    <row r="436" spans="1:4" x14ac:dyDescent="0.25">
      <c r="A436" s="118" t="s">
        <v>481</v>
      </c>
      <c r="B436" s="157" t="e">
        <f>FORM!#REF!</f>
        <v>#REF!</v>
      </c>
      <c r="D436" s="118" t="s">
        <v>481</v>
      </c>
    </row>
    <row r="437" spans="1:4" x14ac:dyDescent="0.25">
      <c r="A437" s="118" t="s">
        <v>482</v>
      </c>
      <c r="B437" s="157" t="e">
        <f>FORM!#REF!</f>
        <v>#REF!</v>
      </c>
      <c r="D437" s="118" t="s">
        <v>482</v>
      </c>
    </row>
    <row r="438" spans="1:4" x14ac:dyDescent="0.25">
      <c r="A438" s="118" t="s">
        <v>483</v>
      </c>
      <c r="B438" s="157" t="e">
        <f>FORM!#REF!</f>
        <v>#REF!</v>
      </c>
      <c r="D438" s="118" t="s">
        <v>483</v>
      </c>
    </row>
    <row r="439" spans="1:4" x14ac:dyDescent="0.25">
      <c r="A439" s="118" t="s">
        <v>484</v>
      </c>
      <c r="B439" s="157" t="e">
        <f>FORM!#REF!</f>
        <v>#REF!</v>
      </c>
      <c r="D439" s="118" t="s">
        <v>484</v>
      </c>
    </row>
    <row r="440" spans="1:4" x14ac:dyDescent="0.25">
      <c r="A440" s="118" t="s">
        <v>920</v>
      </c>
      <c r="B440" s="157" t="e">
        <f>FORM!#REF!</f>
        <v>#REF!</v>
      </c>
      <c r="D440" s="118" t="s">
        <v>920</v>
      </c>
    </row>
    <row r="441" spans="1:4" x14ac:dyDescent="0.25">
      <c r="A441" s="118" t="s">
        <v>921</v>
      </c>
      <c r="B441" s="157" t="e">
        <f>FORM!#REF!</f>
        <v>#REF!</v>
      </c>
      <c r="D441" s="118" t="s">
        <v>921</v>
      </c>
    </row>
    <row r="442" spans="1:4" x14ac:dyDescent="0.25">
      <c r="A442" s="118" t="s">
        <v>922</v>
      </c>
      <c r="B442" s="157" t="e">
        <f>FORM!#REF!</f>
        <v>#REF!</v>
      </c>
      <c r="D442" s="118" t="s">
        <v>922</v>
      </c>
    </row>
    <row r="443" spans="1:4" x14ac:dyDescent="0.25">
      <c r="A443" s="118" t="s">
        <v>923</v>
      </c>
      <c r="B443" s="157" t="e">
        <f>FORM!#REF!</f>
        <v>#REF!</v>
      </c>
      <c r="D443" s="118" t="s">
        <v>923</v>
      </c>
    </row>
    <row r="444" spans="1:4" x14ac:dyDescent="0.25">
      <c r="A444" s="118" t="s">
        <v>924</v>
      </c>
      <c r="B444" s="157" t="e">
        <f>FORM!#REF!</f>
        <v>#REF!</v>
      </c>
      <c r="D444" s="118" t="s">
        <v>924</v>
      </c>
    </row>
    <row r="445" spans="1:4" x14ac:dyDescent="0.25">
      <c r="A445" s="118"/>
      <c r="B445" s="157"/>
      <c r="D445" s="118"/>
    </row>
    <row r="446" spans="1:4" ht="26.4" x14ac:dyDescent="0.25">
      <c r="A446" s="118" t="s">
        <v>406</v>
      </c>
      <c r="B446" s="157"/>
      <c r="D446" s="118"/>
    </row>
    <row r="447" spans="1:4" ht="26.4" x14ac:dyDescent="0.25">
      <c r="A447" s="118" t="s">
        <v>407</v>
      </c>
      <c r="B447" s="157"/>
      <c r="D447" s="118"/>
    </row>
    <row r="448" spans="1:4" ht="26.4" x14ac:dyDescent="0.25">
      <c r="A448" s="118" t="s">
        <v>408</v>
      </c>
      <c r="B448" s="157"/>
      <c r="D448" s="118"/>
    </row>
    <row r="449" spans="1:4" ht="26.4" x14ac:dyDescent="0.25">
      <c r="A449" s="118" t="s">
        <v>409</v>
      </c>
      <c r="B449" s="157"/>
      <c r="D449" s="118"/>
    </row>
    <row r="450" spans="1:4" ht="26.4" x14ac:dyDescent="0.25">
      <c r="A450" s="118" t="s">
        <v>410</v>
      </c>
      <c r="B450" s="157"/>
      <c r="D450" s="118"/>
    </row>
    <row r="451" spans="1:4" ht="26.4" x14ac:dyDescent="0.25">
      <c r="A451" s="118" t="s">
        <v>411</v>
      </c>
      <c r="B451" s="157"/>
      <c r="D451" s="118"/>
    </row>
    <row r="452" spans="1:4" ht="26.4" x14ac:dyDescent="0.25">
      <c r="A452" s="118" t="s">
        <v>412</v>
      </c>
      <c r="B452" s="157"/>
      <c r="D452" s="118"/>
    </row>
    <row r="453" spans="1:4" ht="26.4" x14ac:dyDescent="0.25">
      <c r="A453" s="118" t="s">
        <v>413</v>
      </c>
      <c r="B453" s="157"/>
      <c r="D453" s="118"/>
    </row>
    <row r="454" spans="1:4" ht="26.4" x14ac:dyDescent="0.25">
      <c r="A454" s="118" t="s">
        <v>414</v>
      </c>
      <c r="B454" s="157"/>
      <c r="D454" s="118"/>
    </row>
    <row r="455" spans="1:4" ht="26.4" x14ac:dyDescent="0.25">
      <c r="A455" s="118" t="s">
        <v>415</v>
      </c>
      <c r="B455" s="157"/>
      <c r="D455" s="118"/>
    </row>
    <row r="456" spans="1:4" ht="26.4" x14ac:dyDescent="0.25">
      <c r="A456" s="118" t="s">
        <v>416</v>
      </c>
      <c r="B456" s="157"/>
      <c r="D456" s="118"/>
    </row>
    <row r="457" spans="1:4" ht="26.4" x14ac:dyDescent="0.25">
      <c r="A457" s="118" t="s">
        <v>417</v>
      </c>
      <c r="B457" s="157"/>
      <c r="D457" s="118"/>
    </row>
    <row r="458" spans="1:4" ht="26.4" x14ac:dyDescent="0.25">
      <c r="A458" s="118" t="s">
        <v>418</v>
      </c>
      <c r="B458" s="157"/>
      <c r="D458" s="118"/>
    </row>
    <row r="459" spans="1:4" ht="26.4" x14ac:dyDescent="0.25">
      <c r="A459" s="118" t="s">
        <v>419</v>
      </c>
      <c r="B459" s="157"/>
      <c r="D459" s="118"/>
    </row>
    <row r="460" spans="1:4" ht="26.4" x14ac:dyDescent="0.25">
      <c r="A460" s="118" t="s">
        <v>420</v>
      </c>
      <c r="B460" s="157"/>
      <c r="D460" s="118"/>
    </row>
    <row r="461" spans="1:4" ht="26.4" x14ac:dyDescent="0.25">
      <c r="A461" s="118" t="s">
        <v>421</v>
      </c>
      <c r="B461" s="157"/>
      <c r="D461" s="118"/>
    </row>
    <row r="462" spans="1:4" x14ac:dyDescent="0.25">
      <c r="A462" s="118"/>
      <c r="B462" s="157"/>
      <c r="D462" s="118"/>
    </row>
    <row r="463" spans="1:4" x14ac:dyDescent="0.25">
      <c r="A463" s="118"/>
      <c r="B463" s="157"/>
      <c r="D463" s="118"/>
    </row>
    <row r="464" spans="1:4" x14ac:dyDescent="0.25">
      <c r="A464" s="118"/>
      <c r="B464" s="118"/>
      <c r="D464" s="118"/>
    </row>
    <row r="465" spans="1:4" x14ac:dyDescent="0.25">
      <c r="A465" s="118" t="s">
        <v>925</v>
      </c>
      <c r="B465" s="153">
        <f>FORM!E449</f>
        <v>0</v>
      </c>
      <c r="D465" s="118" t="s">
        <v>925</v>
      </c>
    </row>
    <row r="466" spans="1:4" x14ac:dyDescent="0.25">
      <c r="A466" s="118" t="s">
        <v>926</v>
      </c>
      <c r="B466" s="153">
        <f>FORM!E450</f>
        <v>0</v>
      </c>
      <c r="D466" s="118" t="s">
        <v>926</v>
      </c>
    </row>
    <row r="467" spans="1:4" x14ac:dyDescent="0.25">
      <c r="A467" s="118" t="s">
        <v>927</v>
      </c>
      <c r="B467" s="153">
        <f>FORM!E451</f>
        <v>0</v>
      </c>
      <c r="D467" s="118" t="s">
        <v>927</v>
      </c>
    </row>
    <row r="468" spans="1:4" x14ac:dyDescent="0.25">
      <c r="A468" s="118" t="s">
        <v>928</v>
      </c>
      <c r="B468" s="153">
        <f>FORM!E452</f>
        <v>0</v>
      </c>
      <c r="D468" s="118" t="s">
        <v>928</v>
      </c>
    </row>
    <row r="469" spans="1:4" x14ac:dyDescent="0.25">
      <c r="A469" s="118" t="s">
        <v>929</v>
      </c>
      <c r="B469" s="153">
        <f>FORM!E453</f>
        <v>0</v>
      </c>
      <c r="D469" s="118" t="s">
        <v>929</v>
      </c>
    </row>
    <row r="470" spans="1:4" x14ac:dyDescent="0.25">
      <c r="A470" s="118" t="s">
        <v>930</v>
      </c>
      <c r="B470" s="153">
        <f>FORM!E454</f>
        <v>0</v>
      </c>
      <c r="D470" s="118" t="s">
        <v>930</v>
      </c>
    </row>
    <row r="471" spans="1:4" x14ac:dyDescent="0.25">
      <c r="A471" s="118" t="s">
        <v>931</v>
      </c>
      <c r="B471" s="153">
        <f>FORM!E455</f>
        <v>0</v>
      </c>
      <c r="D471" s="118" t="s">
        <v>931</v>
      </c>
    </row>
    <row r="472" spans="1:4" x14ac:dyDescent="0.25">
      <c r="A472" s="118" t="s">
        <v>515</v>
      </c>
      <c r="B472" s="153">
        <f>FORM!J449</f>
        <v>0</v>
      </c>
      <c r="D472" s="118" t="s">
        <v>515</v>
      </c>
    </row>
    <row r="473" spans="1:4" x14ac:dyDescent="0.25">
      <c r="A473" s="118" t="s">
        <v>516</v>
      </c>
      <c r="B473" s="153">
        <f>FORM!J450</f>
        <v>0</v>
      </c>
      <c r="D473" s="118" t="s">
        <v>516</v>
      </c>
    </row>
    <row r="474" spans="1:4" x14ac:dyDescent="0.25">
      <c r="A474" s="118" t="s">
        <v>517</v>
      </c>
      <c r="B474" s="153">
        <f>FORM!J451</f>
        <v>0</v>
      </c>
      <c r="D474" s="118" t="s">
        <v>517</v>
      </c>
    </row>
    <row r="475" spans="1:4" x14ac:dyDescent="0.25">
      <c r="A475" s="118" t="s">
        <v>518</v>
      </c>
      <c r="B475" s="153">
        <f>FORM!J452</f>
        <v>0</v>
      </c>
      <c r="D475" s="118" t="s">
        <v>518</v>
      </c>
    </row>
    <row r="476" spans="1:4" x14ac:dyDescent="0.25">
      <c r="A476" s="118" t="s">
        <v>519</v>
      </c>
      <c r="B476" s="153">
        <f>FORM!J453</f>
        <v>0</v>
      </c>
      <c r="D476" s="118" t="s">
        <v>519</v>
      </c>
    </row>
    <row r="477" spans="1:4" x14ac:dyDescent="0.25">
      <c r="A477" s="118" t="s">
        <v>520</v>
      </c>
      <c r="B477" s="153">
        <f>FORM!J454</f>
        <v>0</v>
      </c>
      <c r="D477" s="118" t="s">
        <v>520</v>
      </c>
    </row>
    <row r="478" spans="1:4" x14ac:dyDescent="0.25">
      <c r="A478" s="118" t="s">
        <v>521</v>
      </c>
      <c r="B478" s="153">
        <f>FORM!J455</f>
        <v>0</v>
      </c>
      <c r="D478" s="118" t="s">
        <v>521</v>
      </c>
    </row>
    <row r="479" spans="1:4" x14ac:dyDescent="0.25">
      <c r="A479" s="118"/>
      <c r="B479" s="118"/>
      <c r="D479" s="118"/>
    </row>
    <row r="480" spans="1:4" x14ac:dyDescent="0.25">
      <c r="A480" s="118" t="s">
        <v>322</v>
      </c>
      <c r="B480" s="153">
        <f>FORM!E456</f>
        <v>0</v>
      </c>
      <c r="D480" s="118" t="s">
        <v>322</v>
      </c>
    </row>
    <row r="481" spans="1:4" x14ac:dyDescent="0.25">
      <c r="A481" s="118" t="s">
        <v>323</v>
      </c>
      <c r="B481" s="153">
        <f>FORM!E457</f>
        <v>0</v>
      </c>
      <c r="D481" s="118" t="s">
        <v>323</v>
      </c>
    </row>
    <row r="482" spans="1:4" x14ac:dyDescent="0.25">
      <c r="A482" s="118" t="s">
        <v>324</v>
      </c>
      <c r="B482" s="153">
        <f>FORM!J456</f>
        <v>0</v>
      </c>
      <c r="D482" s="118" t="s">
        <v>324</v>
      </c>
    </row>
    <row r="483" spans="1:4" x14ac:dyDescent="0.25">
      <c r="A483" s="118" t="s">
        <v>325</v>
      </c>
      <c r="B483" s="153">
        <f>FORM!J457</f>
        <v>0</v>
      </c>
      <c r="D483" s="118" t="s">
        <v>325</v>
      </c>
    </row>
    <row r="484" spans="1:4" x14ac:dyDescent="0.25">
      <c r="A484" s="118"/>
      <c r="B484" s="118"/>
      <c r="D484" s="118"/>
    </row>
    <row r="485" spans="1:4" x14ac:dyDescent="0.25">
      <c r="A485" s="118" t="s">
        <v>326</v>
      </c>
      <c r="B485" s="153">
        <f>FORM!E458</f>
        <v>0</v>
      </c>
      <c r="D485" s="118" t="s">
        <v>326</v>
      </c>
    </row>
    <row r="486" spans="1:4" x14ac:dyDescent="0.25">
      <c r="A486" s="118" t="s">
        <v>327</v>
      </c>
      <c r="B486" s="153">
        <f>FORM!E459</f>
        <v>0</v>
      </c>
      <c r="D486" s="118" t="s">
        <v>327</v>
      </c>
    </row>
    <row r="487" spans="1:4" x14ac:dyDescent="0.25">
      <c r="A487" s="118" t="s">
        <v>328</v>
      </c>
      <c r="B487" s="153">
        <f>FORM!J458</f>
        <v>0</v>
      </c>
      <c r="D487" s="118" t="s">
        <v>328</v>
      </c>
    </row>
    <row r="488" spans="1:4" x14ac:dyDescent="0.25">
      <c r="A488" s="118" t="s">
        <v>329</v>
      </c>
      <c r="B488" s="153">
        <f>FORM!J459</f>
        <v>0</v>
      </c>
      <c r="D488" s="118" t="s">
        <v>329</v>
      </c>
    </row>
    <row r="489" spans="1:4" x14ac:dyDescent="0.25">
      <c r="A489" s="118"/>
      <c r="B489" s="118"/>
      <c r="D489" s="118"/>
    </row>
    <row r="490" spans="1:4" x14ac:dyDescent="0.25">
      <c r="A490" s="118"/>
      <c r="B490" s="118"/>
      <c r="D490" s="118"/>
    </row>
    <row r="491" spans="1:4" x14ac:dyDescent="0.25">
      <c r="A491" s="118" t="s">
        <v>537</v>
      </c>
      <c r="B491" s="118">
        <f>FORM!G471</f>
        <v>0</v>
      </c>
      <c r="D491" s="118" t="s">
        <v>1143</v>
      </c>
    </row>
    <row r="492" spans="1:4" x14ac:dyDescent="0.25">
      <c r="A492" s="118" t="s">
        <v>538</v>
      </c>
      <c r="B492" s="118">
        <f>FORM!G472</f>
        <v>0</v>
      </c>
      <c r="D492" s="118" t="s">
        <v>284</v>
      </c>
    </row>
    <row r="493" spans="1:4" x14ac:dyDescent="0.25">
      <c r="A493" s="118" t="s">
        <v>539</v>
      </c>
      <c r="B493" s="118">
        <f>FORM!G473</f>
        <v>0</v>
      </c>
      <c r="D493" s="118" t="s">
        <v>285</v>
      </c>
    </row>
    <row r="494" spans="1:4" x14ac:dyDescent="0.25">
      <c r="A494" s="118" t="s">
        <v>540</v>
      </c>
      <c r="B494" s="118">
        <f>FORM!G474</f>
        <v>0</v>
      </c>
      <c r="D494" s="118" t="s">
        <v>286</v>
      </c>
    </row>
    <row r="495" spans="1:4" x14ac:dyDescent="0.25">
      <c r="A495" s="118" t="s">
        <v>541</v>
      </c>
      <c r="B495" s="118">
        <f>FORM!G475</f>
        <v>0</v>
      </c>
      <c r="D495" s="118" t="s">
        <v>287</v>
      </c>
    </row>
    <row r="496" spans="1:4" x14ac:dyDescent="0.25">
      <c r="A496" s="118" t="s">
        <v>953</v>
      </c>
      <c r="B496" s="118">
        <f>FORM!G476</f>
        <v>0</v>
      </c>
      <c r="D496" s="118" t="s">
        <v>288</v>
      </c>
    </row>
    <row r="497" spans="1:4" x14ac:dyDescent="0.25">
      <c r="A497" s="118" t="s">
        <v>954</v>
      </c>
      <c r="B497" s="118">
        <f>FORM!G477</f>
        <v>0</v>
      </c>
      <c r="D497" s="118" t="s">
        <v>289</v>
      </c>
    </row>
    <row r="498" spans="1:4" ht="26.4" x14ac:dyDescent="0.25">
      <c r="A498" s="118" t="s">
        <v>955</v>
      </c>
      <c r="B498" s="118">
        <f>FORM!G478</f>
        <v>0</v>
      </c>
      <c r="D498" s="118" t="s">
        <v>17</v>
      </c>
    </row>
    <row r="499" spans="1:4" ht="26.4" x14ac:dyDescent="0.25">
      <c r="A499" s="118" t="s">
        <v>956</v>
      </c>
      <c r="B499" s="118">
        <f>FORM!G480</f>
        <v>0</v>
      </c>
      <c r="D499" s="118" t="s">
        <v>18</v>
      </c>
    </row>
    <row r="500" spans="1:4" x14ac:dyDescent="0.25">
      <c r="A500" s="118" t="s">
        <v>957</v>
      </c>
      <c r="B500" s="118">
        <f>FORM!G481</f>
        <v>0</v>
      </c>
      <c r="D500" s="118" t="s">
        <v>19</v>
      </c>
    </row>
    <row r="501" spans="1:4" x14ac:dyDescent="0.25">
      <c r="A501" s="118" t="s">
        <v>958</v>
      </c>
      <c r="B501" s="118">
        <f>FORM!G482</f>
        <v>0</v>
      </c>
      <c r="D501" s="118" t="s">
        <v>426</v>
      </c>
    </row>
    <row r="502" spans="1:4" x14ac:dyDescent="0.25">
      <c r="A502" s="118" t="s">
        <v>959</v>
      </c>
      <c r="B502" s="118">
        <f>FORM!G483</f>
        <v>0</v>
      </c>
      <c r="D502" s="118" t="s">
        <v>427</v>
      </c>
    </row>
    <row r="503" spans="1:4" x14ac:dyDescent="0.25">
      <c r="A503" s="118" t="s">
        <v>960</v>
      </c>
      <c r="B503" s="118">
        <f>FORM!G484</f>
        <v>0</v>
      </c>
      <c r="D503" s="118" t="s">
        <v>428</v>
      </c>
    </row>
    <row r="504" spans="1:4" x14ac:dyDescent="0.25">
      <c r="A504" s="118" t="s">
        <v>961</v>
      </c>
      <c r="B504" s="118">
        <f>FORM!G485</f>
        <v>0</v>
      </c>
      <c r="D504" s="118" t="s">
        <v>429</v>
      </c>
    </row>
    <row r="505" spans="1:4" ht="26.4" x14ac:dyDescent="0.25">
      <c r="A505" s="118" t="s">
        <v>962</v>
      </c>
      <c r="B505" s="118">
        <f>FORM!G486</f>
        <v>0</v>
      </c>
      <c r="D505" s="118" t="s">
        <v>430</v>
      </c>
    </row>
    <row r="506" spans="1:4" ht="26.4" x14ac:dyDescent="0.25">
      <c r="A506" s="118" t="s">
        <v>963</v>
      </c>
      <c r="B506" s="118">
        <f>FORM!G487</f>
        <v>0</v>
      </c>
      <c r="D506" s="118" t="s">
        <v>431</v>
      </c>
    </row>
    <row r="507" spans="1:4" x14ac:dyDescent="0.25">
      <c r="A507" s="118" t="s">
        <v>964</v>
      </c>
      <c r="B507" s="118">
        <f>FORM!G489</f>
        <v>0</v>
      </c>
      <c r="D507" s="118" t="s">
        <v>432</v>
      </c>
    </row>
    <row r="508" spans="1:4" x14ac:dyDescent="0.25">
      <c r="A508" s="118" t="s">
        <v>965</v>
      </c>
      <c r="B508" s="118">
        <f>FORM!G490</f>
        <v>0</v>
      </c>
      <c r="D508" s="118" t="s">
        <v>433</v>
      </c>
    </row>
    <row r="509" spans="1:4" x14ac:dyDescent="0.25">
      <c r="A509" s="118" t="s">
        <v>966</v>
      </c>
      <c r="B509" s="118">
        <f>FORM!G491</f>
        <v>0</v>
      </c>
      <c r="D509" s="118" t="s">
        <v>434</v>
      </c>
    </row>
    <row r="510" spans="1:4" x14ac:dyDescent="0.25">
      <c r="A510" s="118" t="s">
        <v>967</v>
      </c>
      <c r="B510" s="118">
        <f>FORM!G492</f>
        <v>0</v>
      </c>
      <c r="D510" s="118" t="s">
        <v>435</v>
      </c>
    </row>
    <row r="511" spans="1:4" x14ac:dyDescent="0.25">
      <c r="A511" s="118" t="s">
        <v>968</v>
      </c>
      <c r="B511" s="118">
        <f>FORM!G493</f>
        <v>0</v>
      </c>
      <c r="D511" s="118" t="s">
        <v>436</v>
      </c>
    </row>
    <row r="512" spans="1:4" x14ac:dyDescent="0.25">
      <c r="A512" s="118" t="s">
        <v>969</v>
      </c>
      <c r="B512" s="118">
        <f>FORM!G494</f>
        <v>0</v>
      </c>
      <c r="D512" s="118" t="s">
        <v>437</v>
      </c>
    </row>
    <row r="513" spans="1:4" x14ac:dyDescent="0.25">
      <c r="A513" s="118" t="s">
        <v>970</v>
      </c>
      <c r="B513" s="118">
        <f>FORM!G495</f>
        <v>0</v>
      </c>
      <c r="D513" s="118" t="s">
        <v>438</v>
      </c>
    </row>
    <row r="514" spans="1:4" ht="26.4" x14ac:dyDescent="0.25">
      <c r="A514" s="118" t="s">
        <v>971</v>
      </c>
      <c r="B514" s="118">
        <f>FORM!G496</f>
        <v>0</v>
      </c>
      <c r="D514" s="118" t="s">
        <v>439</v>
      </c>
    </row>
    <row r="515" spans="1:4" x14ac:dyDescent="0.25">
      <c r="A515" s="118" t="s">
        <v>972</v>
      </c>
      <c r="B515" s="118">
        <f>FORM!G499</f>
        <v>0</v>
      </c>
      <c r="D515" s="118" t="s">
        <v>440</v>
      </c>
    </row>
    <row r="516" spans="1:4" x14ac:dyDescent="0.25">
      <c r="A516" s="118" t="s">
        <v>973</v>
      </c>
      <c r="B516" s="118">
        <f>FORM!G500</f>
        <v>0</v>
      </c>
      <c r="D516" s="118" t="s">
        <v>441</v>
      </c>
    </row>
    <row r="517" spans="1:4" x14ac:dyDescent="0.25">
      <c r="A517" s="118" t="s">
        <v>974</v>
      </c>
      <c r="B517" s="118">
        <f>FORM!G501</f>
        <v>0</v>
      </c>
      <c r="D517" s="118" t="s">
        <v>442</v>
      </c>
    </row>
    <row r="518" spans="1:4" x14ac:dyDescent="0.25">
      <c r="A518" s="118" t="s">
        <v>975</v>
      </c>
      <c r="B518" s="118">
        <f>FORM!G502</f>
        <v>0</v>
      </c>
      <c r="D518" s="118" t="s">
        <v>443</v>
      </c>
    </row>
    <row r="519" spans="1:4" x14ac:dyDescent="0.25">
      <c r="A519" s="118" t="s">
        <v>976</v>
      </c>
      <c r="B519" s="118">
        <f>FORM!G503</f>
        <v>0</v>
      </c>
      <c r="D519" s="118" t="s">
        <v>444</v>
      </c>
    </row>
    <row r="520" spans="1:4" x14ac:dyDescent="0.25">
      <c r="A520" s="118" t="s">
        <v>977</v>
      </c>
      <c r="B520" s="118">
        <f>FORM!G504</f>
        <v>0</v>
      </c>
      <c r="D520" s="118" t="s">
        <v>445</v>
      </c>
    </row>
    <row r="521" spans="1:4" x14ac:dyDescent="0.25">
      <c r="A521" s="118" t="s">
        <v>978</v>
      </c>
      <c r="B521" s="118">
        <f>FORM!G505</f>
        <v>0</v>
      </c>
      <c r="D521" s="118" t="s">
        <v>446</v>
      </c>
    </row>
    <row r="522" spans="1:4" ht="26.4" x14ac:dyDescent="0.25">
      <c r="A522" s="118" t="s">
        <v>979</v>
      </c>
      <c r="B522" s="118">
        <f>FORM!G506</f>
        <v>0</v>
      </c>
      <c r="D522" s="118" t="s">
        <v>447</v>
      </c>
    </row>
    <row r="523" spans="1:4" ht="26.4" x14ac:dyDescent="0.25">
      <c r="A523" s="118" t="s">
        <v>980</v>
      </c>
      <c r="B523" s="118">
        <f>FORM!G508</f>
        <v>0</v>
      </c>
      <c r="D523" s="118" t="s">
        <v>448</v>
      </c>
    </row>
    <row r="524" spans="1:4" x14ac:dyDescent="0.25">
      <c r="A524" s="118" t="s">
        <v>568</v>
      </c>
      <c r="B524" s="118">
        <f>FORM!G509</f>
        <v>0</v>
      </c>
      <c r="D524" s="118" t="s">
        <v>449</v>
      </c>
    </row>
    <row r="525" spans="1:4" x14ac:dyDescent="0.25">
      <c r="A525" s="118" t="s">
        <v>569</v>
      </c>
      <c r="B525" s="118">
        <f>FORM!G510</f>
        <v>0</v>
      </c>
      <c r="D525" s="118" t="s">
        <v>450</v>
      </c>
    </row>
    <row r="526" spans="1:4" x14ac:dyDescent="0.25">
      <c r="A526" s="118" t="s">
        <v>570</v>
      </c>
      <c r="B526" s="118">
        <f>FORM!G511</f>
        <v>0</v>
      </c>
      <c r="D526" s="118" t="s">
        <v>424</v>
      </c>
    </row>
    <row r="527" spans="1:4" x14ac:dyDescent="0.25">
      <c r="A527" s="118" t="s">
        <v>571</v>
      </c>
      <c r="B527" s="118">
        <f>FORM!G512</f>
        <v>0</v>
      </c>
      <c r="D527" s="118" t="s">
        <v>425</v>
      </c>
    </row>
    <row r="528" spans="1:4" x14ac:dyDescent="0.25">
      <c r="A528" s="118" t="s">
        <v>572</v>
      </c>
      <c r="B528" s="118">
        <f>FORM!G513</f>
        <v>0</v>
      </c>
      <c r="D528" s="118" t="s">
        <v>832</v>
      </c>
    </row>
    <row r="529" spans="1:4" ht="26.4" x14ac:dyDescent="0.25">
      <c r="A529" s="118" t="s">
        <v>573</v>
      </c>
      <c r="B529" s="118">
        <f>FORM!G514</f>
        <v>0</v>
      </c>
      <c r="D529" s="118" t="s">
        <v>833</v>
      </c>
    </row>
    <row r="530" spans="1:4" ht="26.4" x14ac:dyDescent="0.25">
      <c r="A530" s="118" t="s">
        <v>574</v>
      </c>
      <c r="B530" s="118">
        <f>FORM!G515</f>
        <v>0</v>
      </c>
      <c r="D530" s="118" t="s">
        <v>834</v>
      </c>
    </row>
    <row r="531" spans="1:4" x14ac:dyDescent="0.25">
      <c r="A531" s="118" t="s">
        <v>575</v>
      </c>
      <c r="B531" s="118">
        <f>FORM!H471</f>
        <v>0</v>
      </c>
      <c r="D531" s="118" t="s">
        <v>835</v>
      </c>
    </row>
    <row r="532" spans="1:4" x14ac:dyDescent="0.25">
      <c r="A532" s="118" t="s">
        <v>576</v>
      </c>
      <c r="B532" s="118">
        <f>FORM!H472</f>
        <v>0</v>
      </c>
      <c r="D532" s="118" t="s">
        <v>836</v>
      </c>
    </row>
    <row r="533" spans="1:4" x14ac:dyDescent="0.25">
      <c r="A533" s="118" t="s">
        <v>577</v>
      </c>
      <c r="B533" s="118">
        <f>FORM!H473</f>
        <v>0</v>
      </c>
      <c r="D533" s="118" t="s">
        <v>734</v>
      </c>
    </row>
    <row r="534" spans="1:4" x14ac:dyDescent="0.25">
      <c r="A534" s="118" t="s">
        <v>578</v>
      </c>
      <c r="B534" s="118">
        <f>FORM!H474</f>
        <v>0</v>
      </c>
      <c r="D534" s="118" t="s">
        <v>735</v>
      </c>
    </row>
    <row r="535" spans="1:4" x14ac:dyDescent="0.25">
      <c r="A535" s="118" t="s">
        <v>579</v>
      </c>
      <c r="B535" s="118">
        <f>FORM!H475</f>
        <v>0</v>
      </c>
      <c r="D535" s="118" t="s">
        <v>736</v>
      </c>
    </row>
    <row r="536" spans="1:4" x14ac:dyDescent="0.25">
      <c r="A536" s="118" t="s">
        <v>580</v>
      </c>
      <c r="B536" s="118">
        <f>FORM!H476</f>
        <v>0</v>
      </c>
      <c r="D536" s="118" t="s">
        <v>737</v>
      </c>
    </row>
    <row r="537" spans="1:4" x14ac:dyDescent="0.25">
      <c r="A537" s="118" t="s">
        <v>581</v>
      </c>
      <c r="B537" s="118">
        <f>FORM!H477</f>
        <v>0</v>
      </c>
      <c r="D537" s="118" t="s">
        <v>738</v>
      </c>
    </row>
    <row r="538" spans="1:4" ht="26.4" x14ac:dyDescent="0.25">
      <c r="A538" s="118" t="s">
        <v>582</v>
      </c>
      <c r="B538" s="118">
        <f>FORM!H478</f>
        <v>0</v>
      </c>
      <c r="D538" s="118" t="s">
        <v>1095</v>
      </c>
    </row>
    <row r="539" spans="1:4" ht="26.4" x14ac:dyDescent="0.25">
      <c r="A539" s="118" t="s">
        <v>583</v>
      </c>
      <c r="B539" s="118">
        <f>FORM!H480</f>
        <v>0</v>
      </c>
      <c r="D539" s="118" t="s">
        <v>1096</v>
      </c>
    </row>
    <row r="540" spans="1:4" x14ac:dyDescent="0.25">
      <c r="A540" s="118" t="s">
        <v>584</v>
      </c>
      <c r="B540" s="118">
        <f>FORM!H481</f>
        <v>0</v>
      </c>
      <c r="D540" s="118" t="s">
        <v>1097</v>
      </c>
    </row>
    <row r="541" spans="1:4" x14ac:dyDescent="0.25">
      <c r="A541" s="118" t="s">
        <v>585</v>
      </c>
      <c r="B541" s="118">
        <f>FORM!H482</f>
        <v>0</v>
      </c>
      <c r="D541" s="118" t="s">
        <v>1098</v>
      </c>
    </row>
    <row r="542" spans="1:4" x14ac:dyDescent="0.25">
      <c r="A542" s="118" t="s">
        <v>586</v>
      </c>
      <c r="B542" s="118">
        <f>FORM!H483</f>
        <v>0</v>
      </c>
      <c r="D542" s="118" t="s">
        <v>1099</v>
      </c>
    </row>
    <row r="543" spans="1:4" x14ac:dyDescent="0.25">
      <c r="A543" s="118" t="s">
        <v>587</v>
      </c>
      <c r="B543" s="118">
        <f>FORM!H484</f>
        <v>0</v>
      </c>
      <c r="D543" s="118" t="s">
        <v>1100</v>
      </c>
    </row>
    <row r="544" spans="1:4" x14ac:dyDescent="0.25">
      <c r="A544" s="118" t="s">
        <v>588</v>
      </c>
      <c r="B544" s="118">
        <f>FORM!H485</f>
        <v>0</v>
      </c>
      <c r="D544" s="118" t="s">
        <v>1101</v>
      </c>
    </row>
    <row r="545" spans="1:4" ht="26.4" x14ac:dyDescent="0.25">
      <c r="A545" s="118" t="s">
        <v>589</v>
      </c>
      <c r="B545" s="118">
        <f>FORM!H486</f>
        <v>0</v>
      </c>
      <c r="D545" s="118" t="s">
        <v>1102</v>
      </c>
    </row>
    <row r="546" spans="1:4" ht="26.4" x14ac:dyDescent="0.25">
      <c r="A546" s="118" t="s">
        <v>590</v>
      </c>
      <c r="B546" s="118">
        <f>FORM!H487</f>
        <v>0</v>
      </c>
      <c r="D546" s="118" t="s">
        <v>1103</v>
      </c>
    </row>
    <row r="547" spans="1:4" x14ac:dyDescent="0.25">
      <c r="A547" s="118" t="s">
        <v>591</v>
      </c>
      <c r="B547" s="118">
        <f>FORM!H489</f>
        <v>0</v>
      </c>
      <c r="D547" s="118" t="s">
        <v>1104</v>
      </c>
    </row>
    <row r="548" spans="1:4" x14ac:dyDescent="0.25">
      <c r="A548" s="118" t="s">
        <v>592</v>
      </c>
      <c r="B548" s="118">
        <f>FORM!H490</f>
        <v>0</v>
      </c>
      <c r="D548" s="118" t="s">
        <v>1105</v>
      </c>
    </row>
    <row r="549" spans="1:4" x14ac:dyDescent="0.25">
      <c r="A549" s="118" t="s">
        <v>593</v>
      </c>
      <c r="B549" s="118">
        <f>FORM!H491</f>
        <v>0</v>
      </c>
      <c r="D549" s="118" t="s">
        <v>1106</v>
      </c>
    </row>
    <row r="550" spans="1:4" x14ac:dyDescent="0.25">
      <c r="A550" s="118" t="s">
        <v>594</v>
      </c>
      <c r="B550" s="118">
        <f>FORM!H492</f>
        <v>0</v>
      </c>
      <c r="D550" s="118" t="s">
        <v>1107</v>
      </c>
    </row>
    <row r="551" spans="1:4" x14ac:dyDescent="0.25">
      <c r="A551" s="118" t="s">
        <v>595</v>
      </c>
      <c r="B551" s="118">
        <f>FORM!H493</f>
        <v>0</v>
      </c>
      <c r="D551" s="118" t="s">
        <v>1108</v>
      </c>
    </row>
    <row r="552" spans="1:4" x14ac:dyDescent="0.25">
      <c r="A552" s="118" t="s">
        <v>596</v>
      </c>
      <c r="B552" s="118">
        <f>FORM!H494</f>
        <v>0</v>
      </c>
      <c r="D552" s="118" t="s">
        <v>1109</v>
      </c>
    </row>
    <row r="553" spans="1:4" x14ac:dyDescent="0.25">
      <c r="A553" s="118" t="s">
        <v>1021</v>
      </c>
      <c r="B553" s="118">
        <f>FORM!H495</f>
        <v>0</v>
      </c>
      <c r="D553" s="118" t="s">
        <v>496</v>
      </c>
    </row>
    <row r="554" spans="1:4" ht="26.4" x14ac:dyDescent="0.25">
      <c r="A554" s="118" t="s">
        <v>1022</v>
      </c>
      <c r="B554" s="118">
        <f>FORM!H496</f>
        <v>0</v>
      </c>
      <c r="D554" s="118" t="s">
        <v>497</v>
      </c>
    </row>
    <row r="555" spans="1:4" x14ac:dyDescent="0.25">
      <c r="A555" s="118" t="s">
        <v>1023</v>
      </c>
      <c r="B555" s="118">
        <f>FORM!H499</f>
        <v>0</v>
      </c>
      <c r="D555" s="118" t="s">
        <v>498</v>
      </c>
    </row>
    <row r="556" spans="1:4" x14ac:dyDescent="0.25">
      <c r="A556" s="118" t="s">
        <v>1024</v>
      </c>
      <c r="B556" s="118">
        <f>FORM!H500</f>
        <v>0</v>
      </c>
      <c r="D556" s="118" t="s">
        <v>499</v>
      </c>
    </row>
    <row r="557" spans="1:4" x14ac:dyDescent="0.25">
      <c r="A557" s="118" t="s">
        <v>1025</v>
      </c>
      <c r="B557" s="118">
        <f>FORM!H501</f>
        <v>0</v>
      </c>
      <c r="D557" s="118" t="s">
        <v>290</v>
      </c>
    </row>
    <row r="558" spans="1:4" x14ac:dyDescent="0.25">
      <c r="A558" s="118" t="s">
        <v>1026</v>
      </c>
      <c r="B558" s="118">
        <f>FORM!H502</f>
        <v>0</v>
      </c>
      <c r="D558" s="118" t="s">
        <v>291</v>
      </c>
    </row>
    <row r="559" spans="1:4" x14ac:dyDescent="0.25">
      <c r="A559" s="118" t="s">
        <v>1027</v>
      </c>
      <c r="B559" s="118">
        <f>FORM!H503</f>
        <v>0</v>
      </c>
      <c r="D559" s="118" t="s">
        <v>292</v>
      </c>
    </row>
    <row r="560" spans="1:4" x14ac:dyDescent="0.25">
      <c r="A560" s="118" t="s">
        <v>1028</v>
      </c>
      <c r="B560" s="118">
        <f>FORM!H504</f>
        <v>0</v>
      </c>
      <c r="D560" s="118" t="s">
        <v>754</v>
      </c>
    </row>
    <row r="561" spans="1:4" x14ac:dyDescent="0.25">
      <c r="A561" s="118" t="s">
        <v>1029</v>
      </c>
      <c r="B561" s="118">
        <f>FORM!H505</f>
        <v>0</v>
      </c>
      <c r="D561" s="118" t="s">
        <v>755</v>
      </c>
    </row>
    <row r="562" spans="1:4" ht="26.4" x14ac:dyDescent="0.25">
      <c r="A562" s="118" t="s">
        <v>1030</v>
      </c>
      <c r="B562" s="118">
        <f>FORM!H506</f>
        <v>0</v>
      </c>
      <c r="D562" s="118" t="s">
        <v>756</v>
      </c>
    </row>
    <row r="563" spans="1:4" ht="26.4" x14ac:dyDescent="0.25">
      <c r="A563" s="118" t="s">
        <v>1031</v>
      </c>
      <c r="B563" s="118">
        <f>FORM!H508</f>
        <v>0</v>
      </c>
      <c r="D563" s="118" t="s">
        <v>757</v>
      </c>
    </row>
    <row r="564" spans="1:4" x14ac:dyDescent="0.25">
      <c r="A564" s="118" t="s">
        <v>1032</v>
      </c>
      <c r="B564" s="118">
        <f>FORM!H509</f>
        <v>0</v>
      </c>
      <c r="D564" s="118" t="s">
        <v>758</v>
      </c>
    </row>
    <row r="565" spans="1:4" x14ac:dyDescent="0.25">
      <c r="A565" s="118" t="s">
        <v>1033</v>
      </c>
      <c r="B565" s="118">
        <f>FORM!H510</f>
        <v>0</v>
      </c>
      <c r="D565" s="118" t="s">
        <v>759</v>
      </c>
    </row>
    <row r="566" spans="1:4" x14ac:dyDescent="0.25">
      <c r="A566" s="118" t="s">
        <v>1034</v>
      </c>
      <c r="B566" s="118">
        <f>FORM!H511</f>
        <v>0</v>
      </c>
      <c r="D566" s="118" t="s">
        <v>760</v>
      </c>
    </row>
    <row r="567" spans="1:4" x14ac:dyDescent="0.25">
      <c r="A567" s="118" t="s">
        <v>1035</v>
      </c>
      <c r="B567" s="118">
        <f>FORM!H512</f>
        <v>0</v>
      </c>
      <c r="D567" s="118" t="s">
        <v>761</v>
      </c>
    </row>
    <row r="568" spans="1:4" x14ac:dyDescent="0.25">
      <c r="A568" s="118" t="s">
        <v>1036</v>
      </c>
      <c r="B568" s="118">
        <f>FORM!H513</f>
        <v>0</v>
      </c>
      <c r="D568" s="118" t="s">
        <v>762</v>
      </c>
    </row>
    <row r="569" spans="1:4" ht="26.4" x14ac:dyDescent="0.25">
      <c r="A569" s="118" t="s">
        <v>1037</v>
      </c>
      <c r="B569" s="118">
        <f>FORM!H514</f>
        <v>0</v>
      </c>
      <c r="D569" s="118" t="s">
        <v>763</v>
      </c>
    </row>
    <row r="570" spans="1:4" ht="26.4" x14ac:dyDescent="0.25">
      <c r="A570" s="118" t="s">
        <v>1038</v>
      </c>
      <c r="B570" s="118">
        <f>FORM!H515</f>
        <v>0</v>
      </c>
      <c r="D570" s="118" t="s">
        <v>764</v>
      </c>
    </row>
    <row r="571" spans="1:4" x14ac:dyDescent="0.25">
      <c r="A571" s="118" t="s">
        <v>1039</v>
      </c>
      <c r="B571" s="118">
        <f>FORM!I471</f>
        <v>0</v>
      </c>
      <c r="D571" s="118" t="s">
        <v>765</v>
      </c>
    </row>
    <row r="572" spans="1:4" x14ac:dyDescent="0.25">
      <c r="A572" s="118" t="s">
        <v>1040</v>
      </c>
      <c r="B572" s="118">
        <f>FORM!I472</f>
        <v>0</v>
      </c>
      <c r="D572" s="118" t="s">
        <v>766</v>
      </c>
    </row>
    <row r="573" spans="1:4" x14ac:dyDescent="0.25">
      <c r="A573" s="118" t="s">
        <v>1041</v>
      </c>
      <c r="B573" s="118">
        <f>FORM!I473</f>
        <v>0</v>
      </c>
      <c r="D573" s="118" t="s">
        <v>767</v>
      </c>
    </row>
    <row r="574" spans="1:4" x14ac:dyDescent="0.25">
      <c r="A574" s="118" t="s">
        <v>1042</v>
      </c>
      <c r="B574" s="118">
        <f>FORM!I474</f>
        <v>0</v>
      </c>
      <c r="D574" s="118" t="s">
        <v>768</v>
      </c>
    </row>
    <row r="575" spans="1:4" x14ac:dyDescent="0.25">
      <c r="A575" s="118" t="s">
        <v>1043</v>
      </c>
      <c r="B575" s="118">
        <f>FORM!I475</f>
        <v>0</v>
      </c>
      <c r="D575" s="118" t="s">
        <v>769</v>
      </c>
    </row>
    <row r="576" spans="1:4" x14ac:dyDescent="0.25">
      <c r="A576" s="118" t="s">
        <v>1044</v>
      </c>
      <c r="B576" s="118">
        <f>FORM!I476</f>
        <v>0</v>
      </c>
      <c r="D576" s="118" t="s">
        <v>770</v>
      </c>
    </row>
    <row r="577" spans="1:4" x14ac:dyDescent="0.25">
      <c r="A577" s="118" t="s">
        <v>1045</v>
      </c>
      <c r="B577" s="118">
        <f>FORM!I477</f>
        <v>0</v>
      </c>
      <c r="D577" s="118" t="s">
        <v>771</v>
      </c>
    </row>
    <row r="578" spans="1:4" ht="26.4" x14ac:dyDescent="0.25">
      <c r="A578" s="118" t="s">
        <v>625</v>
      </c>
      <c r="B578" s="118">
        <f>FORM!I478</f>
        <v>0</v>
      </c>
      <c r="D578" s="118" t="s">
        <v>772</v>
      </c>
    </row>
    <row r="579" spans="1:4" ht="26.4" x14ac:dyDescent="0.25">
      <c r="A579" s="118" t="s">
        <v>626</v>
      </c>
      <c r="B579" s="118">
        <f>FORM!I480</f>
        <v>0</v>
      </c>
      <c r="D579" s="118" t="s">
        <v>773</v>
      </c>
    </row>
    <row r="580" spans="1:4" x14ac:dyDescent="0.25">
      <c r="A580" s="118" t="s">
        <v>627</v>
      </c>
      <c r="B580" s="118">
        <f>FORM!I481</f>
        <v>0</v>
      </c>
      <c r="D580" s="118" t="s">
        <v>774</v>
      </c>
    </row>
    <row r="581" spans="1:4" x14ac:dyDescent="0.25">
      <c r="A581" s="118" t="s">
        <v>628</v>
      </c>
      <c r="B581" s="118">
        <f>FORM!I482</f>
        <v>0</v>
      </c>
      <c r="D581" s="118" t="s">
        <v>775</v>
      </c>
    </row>
    <row r="582" spans="1:4" x14ac:dyDescent="0.25">
      <c r="A582" s="118" t="s">
        <v>629</v>
      </c>
      <c r="B582" s="118">
        <f>FORM!I483</f>
        <v>0</v>
      </c>
      <c r="D582" s="118" t="s">
        <v>776</v>
      </c>
    </row>
    <row r="583" spans="1:4" x14ac:dyDescent="0.25">
      <c r="A583" s="118" t="s">
        <v>630</v>
      </c>
      <c r="B583" s="118">
        <f>FORM!I484</f>
        <v>0</v>
      </c>
      <c r="D583" s="118" t="s">
        <v>777</v>
      </c>
    </row>
    <row r="584" spans="1:4" x14ac:dyDescent="0.25">
      <c r="A584" s="118" t="s">
        <v>631</v>
      </c>
      <c r="B584" s="118">
        <f>FORM!I485</f>
        <v>0</v>
      </c>
      <c r="D584" s="118" t="s">
        <v>778</v>
      </c>
    </row>
    <row r="585" spans="1:4" ht="26.4" x14ac:dyDescent="0.25">
      <c r="A585" s="118" t="s">
        <v>632</v>
      </c>
      <c r="B585" s="118">
        <f>FORM!I486</f>
        <v>0</v>
      </c>
      <c r="D585" s="118" t="s">
        <v>779</v>
      </c>
    </row>
    <row r="586" spans="1:4" ht="26.4" x14ac:dyDescent="0.25">
      <c r="A586" s="118" t="s">
        <v>633</v>
      </c>
      <c r="B586" s="118">
        <f>FORM!I487</f>
        <v>0</v>
      </c>
      <c r="D586" s="118" t="s">
        <v>780</v>
      </c>
    </row>
    <row r="587" spans="1:4" ht="26.4" x14ac:dyDescent="0.25">
      <c r="A587" s="118" t="s">
        <v>634</v>
      </c>
      <c r="B587" s="118">
        <f>FORM!I489</f>
        <v>0</v>
      </c>
      <c r="D587" s="118" t="s">
        <v>781</v>
      </c>
    </row>
    <row r="588" spans="1:4" x14ac:dyDescent="0.25">
      <c r="A588" s="118" t="s">
        <v>635</v>
      </c>
      <c r="B588" s="118">
        <f>FORM!I490</f>
        <v>0</v>
      </c>
      <c r="D588" s="118" t="s">
        <v>782</v>
      </c>
    </row>
    <row r="589" spans="1:4" x14ac:dyDescent="0.25">
      <c r="A589" s="118" t="s">
        <v>636</v>
      </c>
      <c r="B589" s="118">
        <f>FORM!I491</f>
        <v>0</v>
      </c>
      <c r="D589" s="118" t="s">
        <v>783</v>
      </c>
    </row>
    <row r="590" spans="1:4" x14ac:dyDescent="0.25">
      <c r="A590" s="118" t="s">
        <v>637</v>
      </c>
      <c r="B590" s="118">
        <f>FORM!I492</f>
        <v>0</v>
      </c>
      <c r="D590" s="118" t="s">
        <v>784</v>
      </c>
    </row>
    <row r="591" spans="1:4" x14ac:dyDescent="0.25">
      <c r="A591" s="118" t="s">
        <v>638</v>
      </c>
      <c r="B591" s="118">
        <f>FORM!I493</f>
        <v>0</v>
      </c>
      <c r="D591" s="118" t="s">
        <v>785</v>
      </c>
    </row>
    <row r="592" spans="1:4" x14ac:dyDescent="0.25">
      <c r="A592" s="118" t="s">
        <v>639</v>
      </c>
      <c r="B592" s="118">
        <f>FORM!I494</f>
        <v>0</v>
      </c>
      <c r="D592" s="118" t="s">
        <v>786</v>
      </c>
    </row>
    <row r="593" spans="1:4" ht="26.4" x14ac:dyDescent="0.25">
      <c r="A593" s="118" t="s">
        <v>640</v>
      </c>
      <c r="B593" s="118">
        <f>FORM!I495</f>
        <v>0</v>
      </c>
      <c r="D593" s="118" t="s">
        <v>787</v>
      </c>
    </row>
    <row r="594" spans="1:4" ht="26.4" x14ac:dyDescent="0.25">
      <c r="A594" s="118" t="s">
        <v>641</v>
      </c>
      <c r="B594" s="118">
        <f>FORM!I496</f>
        <v>0</v>
      </c>
      <c r="D594" s="118" t="s">
        <v>788</v>
      </c>
    </row>
    <row r="595" spans="1:4" x14ac:dyDescent="0.25">
      <c r="A595" s="118" t="s">
        <v>642</v>
      </c>
      <c r="B595" s="118">
        <f>FORM!I499</f>
        <v>0</v>
      </c>
      <c r="D595" s="118" t="s">
        <v>789</v>
      </c>
    </row>
    <row r="596" spans="1:4" x14ac:dyDescent="0.25">
      <c r="A596" s="118" t="s">
        <v>643</v>
      </c>
      <c r="B596" s="118">
        <f>FORM!I500</f>
        <v>0</v>
      </c>
      <c r="D596" s="118" t="s">
        <v>790</v>
      </c>
    </row>
    <row r="597" spans="1:4" x14ac:dyDescent="0.25">
      <c r="A597" s="118" t="s">
        <v>644</v>
      </c>
      <c r="B597" s="118">
        <f>FORM!I501</f>
        <v>0</v>
      </c>
      <c r="D597" s="118" t="s">
        <v>338</v>
      </c>
    </row>
    <row r="598" spans="1:4" x14ac:dyDescent="0.25">
      <c r="A598" s="118" t="s">
        <v>645</v>
      </c>
      <c r="B598" s="118">
        <f>FORM!I502</f>
        <v>0</v>
      </c>
      <c r="D598" s="118" t="s">
        <v>339</v>
      </c>
    </row>
    <row r="599" spans="1:4" x14ac:dyDescent="0.25">
      <c r="A599" s="118" t="s">
        <v>646</v>
      </c>
      <c r="B599" s="118">
        <f>FORM!I503</f>
        <v>0</v>
      </c>
      <c r="D599" s="118" t="s">
        <v>340</v>
      </c>
    </row>
    <row r="600" spans="1:4" x14ac:dyDescent="0.25">
      <c r="A600" s="118" t="s">
        <v>647</v>
      </c>
      <c r="B600" s="118">
        <f>FORM!I504</f>
        <v>0</v>
      </c>
      <c r="D600" s="118" t="s">
        <v>341</v>
      </c>
    </row>
    <row r="601" spans="1:4" x14ac:dyDescent="0.25">
      <c r="A601" s="118" t="s">
        <v>648</v>
      </c>
      <c r="B601" s="118">
        <f>FORM!I505</f>
        <v>0</v>
      </c>
      <c r="D601" s="118" t="s">
        <v>342</v>
      </c>
    </row>
    <row r="602" spans="1:4" ht="26.4" x14ac:dyDescent="0.25">
      <c r="A602" s="118" t="s">
        <v>649</v>
      </c>
      <c r="B602" s="118">
        <f>FORM!I506</f>
        <v>0</v>
      </c>
      <c r="D602" s="118" t="s">
        <v>343</v>
      </c>
    </row>
    <row r="603" spans="1:4" ht="26.4" x14ac:dyDescent="0.25">
      <c r="A603" s="118" t="s">
        <v>650</v>
      </c>
      <c r="B603" s="118">
        <f>FORM!I508</f>
        <v>0</v>
      </c>
      <c r="D603" s="118" t="s">
        <v>344</v>
      </c>
    </row>
    <row r="604" spans="1:4" x14ac:dyDescent="0.25">
      <c r="A604" s="118" t="s">
        <v>1055</v>
      </c>
      <c r="B604" s="118">
        <f>FORM!I509</f>
        <v>0</v>
      </c>
      <c r="D604" s="118" t="s">
        <v>456</v>
      </c>
    </row>
    <row r="605" spans="1:4" x14ac:dyDescent="0.25">
      <c r="A605" s="118" t="s">
        <v>1056</v>
      </c>
      <c r="B605" s="118">
        <f>FORM!I510</f>
        <v>0</v>
      </c>
      <c r="D605" s="118" t="s">
        <v>457</v>
      </c>
    </row>
    <row r="606" spans="1:4" x14ac:dyDescent="0.25">
      <c r="A606" s="118" t="s">
        <v>1057</v>
      </c>
      <c r="B606" s="118">
        <f>FORM!I511</f>
        <v>0</v>
      </c>
      <c r="D606" s="118" t="s">
        <v>458</v>
      </c>
    </row>
    <row r="607" spans="1:4" x14ac:dyDescent="0.25">
      <c r="A607" s="118" t="s">
        <v>1058</v>
      </c>
      <c r="B607" s="118">
        <f>FORM!I512</f>
        <v>0</v>
      </c>
      <c r="D607" s="118" t="s">
        <v>459</v>
      </c>
    </row>
    <row r="608" spans="1:4" x14ac:dyDescent="0.25">
      <c r="A608" s="118" t="s">
        <v>1059</v>
      </c>
      <c r="B608" s="118">
        <f>FORM!I513</f>
        <v>0</v>
      </c>
      <c r="D608" s="118" t="s">
        <v>460</v>
      </c>
    </row>
    <row r="609" spans="1:4" ht="26.4" x14ac:dyDescent="0.25">
      <c r="A609" s="118" t="s">
        <v>1060</v>
      </c>
      <c r="B609" s="118">
        <f>FORM!I514</f>
        <v>0</v>
      </c>
      <c r="D609" s="118" t="s">
        <v>461</v>
      </c>
    </row>
    <row r="610" spans="1:4" ht="26.4" x14ac:dyDescent="0.25">
      <c r="A610" s="118" t="s">
        <v>1061</v>
      </c>
      <c r="B610" s="118">
        <f>FORM!I515</f>
        <v>0</v>
      </c>
      <c r="D610" s="118" t="s">
        <v>462</v>
      </c>
    </row>
    <row r="611" spans="1:4" ht="26.4" x14ac:dyDescent="0.25">
      <c r="A611" s="118" t="s">
        <v>1062</v>
      </c>
      <c r="B611" s="118">
        <f>FORM!J471</f>
        <v>0</v>
      </c>
      <c r="D611" s="118" t="s">
        <v>463</v>
      </c>
    </row>
    <row r="612" spans="1:4" ht="26.4" x14ac:dyDescent="0.25">
      <c r="A612" s="118" t="s">
        <v>1063</v>
      </c>
      <c r="B612" s="118">
        <f>FORM!J472</f>
        <v>0</v>
      </c>
      <c r="D612" s="118" t="s">
        <v>346</v>
      </c>
    </row>
    <row r="613" spans="1:4" ht="26.4" x14ac:dyDescent="0.25">
      <c r="A613" s="118" t="s">
        <v>1064</v>
      </c>
      <c r="B613" s="118">
        <f>FORM!J473</f>
        <v>0</v>
      </c>
      <c r="D613" s="118" t="s">
        <v>347</v>
      </c>
    </row>
    <row r="614" spans="1:4" ht="26.4" x14ac:dyDescent="0.25">
      <c r="A614" s="118" t="s">
        <v>1065</v>
      </c>
      <c r="B614" s="118">
        <f>FORM!J474</f>
        <v>0</v>
      </c>
      <c r="D614" s="118" t="s">
        <v>22</v>
      </c>
    </row>
    <row r="615" spans="1:4" x14ac:dyDescent="0.25">
      <c r="A615" s="118" t="s">
        <v>1066</v>
      </c>
      <c r="B615" s="118">
        <f>FORM!J475</f>
        <v>0</v>
      </c>
      <c r="D615" s="118" t="s">
        <v>23</v>
      </c>
    </row>
    <row r="616" spans="1:4" ht="26.4" x14ac:dyDescent="0.25">
      <c r="A616" s="118" t="s">
        <v>1067</v>
      </c>
      <c r="B616" s="118">
        <f>FORM!J476</f>
        <v>0</v>
      </c>
      <c r="D616" s="118" t="s">
        <v>24</v>
      </c>
    </row>
    <row r="617" spans="1:4" ht="26.4" x14ac:dyDescent="0.25">
      <c r="A617" s="118" t="s">
        <v>1068</v>
      </c>
      <c r="B617" s="118">
        <f>FORM!J477</f>
        <v>0</v>
      </c>
      <c r="D617" s="118" t="s">
        <v>25</v>
      </c>
    </row>
    <row r="618" spans="1:4" ht="39.6" x14ac:dyDescent="0.25">
      <c r="A618" s="118" t="s">
        <v>1069</v>
      </c>
      <c r="B618" s="118">
        <f>FORM!J478</f>
        <v>0</v>
      </c>
      <c r="D618" s="118" t="s">
        <v>58</v>
      </c>
    </row>
    <row r="619" spans="1:4" ht="26.4" x14ac:dyDescent="0.25">
      <c r="A619" s="118" t="s">
        <v>1070</v>
      </c>
      <c r="B619" s="118">
        <f>FORM!J480</f>
        <v>0</v>
      </c>
      <c r="D619" s="118" t="s">
        <v>59</v>
      </c>
    </row>
    <row r="620" spans="1:4" ht="26.4" x14ac:dyDescent="0.25">
      <c r="A620" s="118" t="s">
        <v>1071</v>
      </c>
      <c r="B620" s="118">
        <f>FORM!J481</f>
        <v>0</v>
      </c>
      <c r="D620" s="118" t="s">
        <v>60</v>
      </c>
    </row>
    <row r="621" spans="1:4" ht="26.4" x14ac:dyDescent="0.25">
      <c r="A621" s="118" t="s">
        <v>1072</v>
      </c>
      <c r="B621" s="118">
        <f>FORM!J482</f>
        <v>0</v>
      </c>
      <c r="D621" s="118" t="s">
        <v>61</v>
      </c>
    </row>
    <row r="622" spans="1:4" ht="26.4" x14ac:dyDescent="0.25">
      <c r="A622" s="118" t="s">
        <v>1073</v>
      </c>
      <c r="B622" s="118">
        <f>FORM!J483</f>
        <v>0</v>
      </c>
      <c r="D622" s="118" t="s">
        <v>62</v>
      </c>
    </row>
    <row r="623" spans="1:4" ht="26.4" x14ac:dyDescent="0.25">
      <c r="A623" s="118" t="s">
        <v>1074</v>
      </c>
      <c r="B623" s="118">
        <f>FORM!J484</f>
        <v>0</v>
      </c>
      <c r="D623" s="118" t="s">
        <v>63</v>
      </c>
    </row>
    <row r="624" spans="1:4" ht="26.4" x14ac:dyDescent="0.25">
      <c r="A624" s="118" t="s">
        <v>1075</v>
      </c>
      <c r="B624" s="118">
        <f>FORM!J485</f>
        <v>0</v>
      </c>
      <c r="D624" s="118" t="s">
        <v>64</v>
      </c>
    </row>
    <row r="625" spans="1:4" ht="26.4" x14ac:dyDescent="0.25">
      <c r="A625" s="118" t="s">
        <v>1076</v>
      </c>
      <c r="B625" s="118">
        <f>FORM!J486</f>
        <v>0</v>
      </c>
      <c r="D625" s="118" t="s">
        <v>65</v>
      </c>
    </row>
    <row r="626" spans="1:4" ht="39.6" x14ac:dyDescent="0.25">
      <c r="A626" s="118" t="s">
        <v>1077</v>
      </c>
      <c r="B626" s="118">
        <f>FORM!J487</f>
        <v>0</v>
      </c>
      <c r="D626" s="118" t="s">
        <v>66</v>
      </c>
    </row>
    <row r="627" spans="1:4" ht="26.4" x14ac:dyDescent="0.25">
      <c r="A627" s="118" t="s">
        <v>699</v>
      </c>
      <c r="B627" s="118">
        <f>FORM!J489</f>
        <v>0</v>
      </c>
      <c r="D627" s="118" t="s">
        <v>67</v>
      </c>
    </row>
    <row r="628" spans="1:4" ht="26.4" x14ac:dyDescent="0.25">
      <c r="A628" s="118" t="s">
        <v>700</v>
      </c>
      <c r="B628" s="118">
        <f>FORM!J490</f>
        <v>0</v>
      </c>
      <c r="D628" s="118" t="s">
        <v>485</v>
      </c>
    </row>
    <row r="629" spans="1:4" ht="26.4" x14ac:dyDescent="0.25">
      <c r="A629" s="118" t="s">
        <v>701</v>
      </c>
      <c r="B629" s="118">
        <f>FORM!J491</f>
        <v>0</v>
      </c>
      <c r="D629" s="118" t="s">
        <v>486</v>
      </c>
    </row>
    <row r="630" spans="1:4" ht="26.4" x14ac:dyDescent="0.25">
      <c r="A630" s="118" t="s">
        <v>702</v>
      </c>
      <c r="B630" s="118">
        <f>FORM!J492</f>
        <v>0</v>
      </c>
      <c r="D630" s="118" t="s">
        <v>487</v>
      </c>
    </row>
    <row r="631" spans="1:4" ht="26.4" x14ac:dyDescent="0.25">
      <c r="A631" s="118" t="s">
        <v>703</v>
      </c>
      <c r="B631" s="118">
        <f>FORM!J493</f>
        <v>0</v>
      </c>
      <c r="D631" s="118" t="s">
        <v>488</v>
      </c>
    </row>
    <row r="632" spans="1:4" ht="26.4" x14ac:dyDescent="0.25">
      <c r="A632" s="118" t="s">
        <v>704</v>
      </c>
      <c r="B632" s="118">
        <f>FORM!J494</f>
        <v>0</v>
      </c>
      <c r="D632" s="118" t="s">
        <v>489</v>
      </c>
    </row>
    <row r="633" spans="1:4" ht="26.4" x14ac:dyDescent="0.25">
      <c r="A633" s="118" t="s">
        <v>705</v>
      </c>
      <c r="B633" s="118">
        <f>FORM!J495</f>
        <v>0</v>
      </c>
      <c r="D633" s="118" t="s">
        <v>490</v>
      </c>
    </row>
    <row r="634" spans="1:4" ht="39.6" x14ac:dyDescent="0.25">
      <c r="A634" s="118" t="s">
        <v>706</v>
      </c>
      <c r="B634" s="118">
        <f>FORM!J496</f>
        <v>0</v>
      </c>
      <c r="D634" s="118" t="s">
        <v>491</v>
      </c>
    </row>
    <row r="635" spans="1:4" ht="26.4" x14ac:dyDescent="0.25">
      <c r="A635" s="118" t="s">
        <v>707</v>
      </c>
      <c r="B635" s="118">
        <f>FORM!J499</f>
        <v>0</v>
      </c>
      <c r="D635" s="118" t="s">
        <v>492</v>
      </c>
    </row>
    <row r="636" spans="1:4" ht="26.4" x14ac:dyDescent="0.25">
      <c r="A636" s="118" t="s">
        <v>708</v>
      </c>
      <c r="B636" s="118">
        <f>FORM!J500</f>
        <v>0</v>
      </c>
      <c r="D636" s="118" t="s">
        <v>493</v>
      </c>
    </row>
    <row r="637" spans="1:4" ht="26.4" x14ac:dyDescent="0.25">
      <c r="A637" s="118" t="s">
        <v>709</v>
      </c>
      <c r="B637" s="118">
        <f>FORM!J501</f>
        <v>0</v>
      </c>
      <c r="D637" s="118" t="s">
        <v>494</v>
      </c>
    </row>
    <row r="638" spans="1:4" ht="26.4" x14ac:dyDescent="0.25">
      <c r="A638" s="118" t="s">
        <v>710</v>
      </c>
      <c r="B638" s="118">
        <f>FORM!J502</f>
        <v>0</v>
      </c>
      <c r="D638" s="118" t="s">
        <v>495</v>
      </c>
    </row>
    <row r="639" spans="1:4" x14ac:dyDescent="0.25">
      <c r="A639" s="118" t="s">
        <v>711</v>
      </c>
      <c r="B639" s="118">
        <f>FORM!J503</f>
        <v>0</v>
      </c>
      <c r="D639" s="118" t="s">
        <v>531</v>
      </c>
    </row>
    <row r="640" spans="1:4" ht="26.4" x14ac:dyDescent="0.25">
      <c r="A640" s="118" t="s">
        <v>712</v>
      </c>
      <c r="B640" s="118">
        <f>FORM!J504</f>
        <v>0</v>
      </c>
      <c r="D640" s="118" t="s">
        <v>532</v>
      </c>
    </row>
    <row r="641" spans="1:4" ht="26.4" x14ac:dyDescent="0.25">
      <c r="A641" s="118" t="s">
        <v>713</v>
      </c>
      <c r="B641" s="118">
        <f>FORM!J505</f>
        <v>0</v>
      </c>
      <c r="D641" s="118" t="s">
        <v>533</v>
      </c>
    </row>
    <row r="642" spans="1:4" ht="39.6" x14ac:dyDescent="0.25">
      <c r="A642" s="118" t="s">
        <v>714</v>
      </c>
      <c r="B642" s="118">
        <f>FORM!J506</f>
        <v>0</v>
      </c>
      <c r="D642" s="118" t="s">
        <v>534</v>
      </c>
    </row>
    <row r="643" spans="1:4" ht="26.4" x14ac:dyDescent="0.25">
      <c r="A643" s="118" t="s">
        <v>715</v>
      </c>
      <c r="B643" s="118">
        <f>FORM!J508</f>
        <v>0</v>
      </c>
      <c r="D643" s="118" t="s">
        <v>535</v>
      </c>
    </row>
    <row r="644" spans="1:4" ht="26.4" x14ac:dyDescent="0.25">
      <c r="A644" s="118" t="s">
        <v>716</v>
      </c>
      <c r="B644" s="118">
        <f>FORM!J509</f>
        <v>0</v>
      </c>
      <c r="D644" s="118" t="s">
        <v>536</v>
      </c>
    </row>
    <row r="645" spans="1:4" ht="26.4" x14ac:dyDescent="0.25">
      <c r="A645" s="118" t="s">
        <v>717</v>
      </c>
      <c r="B645" s="118">
        <f>FORM!J510</f>
        <v>0</v>
      </c>
      <c r="D645" s="118" t="s">
        <v>175</v>
      </c>
    </row>
    <row r="646" spans="1:4" ht="26.4" x14ac:dyDescent="0.25">
      <c r="A646" s="118" t="s">
        <v>718</v>
      </c>
      <c r="B646" s="118">
        <f>FORM!J511</f>
        <v>0</v>
      </c>
      <c r="D646" s="118" t="s">
        <v>597</v>
      </c>
    </row>
    <row r="647" spans="1:4" ht="26.4" x14ac:dyDescent="0.25">
      <c r="A647" s="118" t="s">
        <v>719</v>
      </c>
      <c r="B647" s="118">
        <f>FORM!J512</f>
        <v>0</v>
      </c>
      <c r="D647" s="118" t="s">
        <v>598</v>
      </c>
    </row>
    <row r="648" spans="1:4" ht="26.4" x14ac:dyDescent="0.25">
      <c r="A648" s="118" t="s">
        <v>720</v>
      </c>
      <c r="B648" s="118">
        <f>FORM!J513</f>
        <v>0</v>
      </c>
      <c r="D648" s="118" t="s">
        <v>599</v>
      </c>
    </row>
    <row r="649" spans="1:4" ht="26.4" x14ac:dyDescent="0.25">
      <c r="A649" s="118" t="s">
        <v>721</v>
      </c>
      <c r="B649" s="118">
        <f>FORM!J514</f>
        <v>0</v>
      </c>
      <c r="D649" s="118" t="s">
        <v>600</v>
      </c>
    </row>
    <row r="650" spans="1:4" ht="39.6" x14ac:dyDescent="0.25">
      <c r="A650" s="118" t="s">
        <v>722</v>
      </c>
      <c r="B650" s="118">
        <f>FORM!J515</f>
        <v>0</v>
      </c>
      <c r="D650" s="118" t="s">
        <v>601</v>
      </c>
    </row>
    <row r="651" spans="1:4" ht="26.4" x14ac:dyDescent="0.25">
      <c r="A651" s="118" t="s">
        <v>723</v>
      </c>
      <c r="B651" s="118">
        <f>FORM!K471</f>
        <v>0</v>
      </c>
      <c r="D651" s="118" t="s">
        <v>602</v>
      </c>
    </row>
    <row r="652" spans="1:4" ht="26.4" x14ac:dyDescent="0.25">
      <c r="A652" s="118" t="s">
        <v>724</v>
      </c>
      <c r="B652" s="118">
        <f>FORM!K472</f>
        <v>0</v>
      </c>
      <c r="D652" s="118" t="s">
        <v>603</v>
      </c>
    </row>
    <row r="653" spans="1:4" ht="26.4" x14ac:dyDescent="0.25">
      <c r="A653" s="118" t="s">
        <v>725</v>
      </c>
      <c r="B653" s="118">
        <f>FORM!K473</f>
        <v>0</v>
      </c>
      <c r="D653" s="118" t="s">
        <v>604</v>
      </c>
    </row>
    <row r="654" spans="1:4" ht="26.4" x14ac:dyDescent="0.25">
      <c r="A654" s="118" t="s">
        <v>726</v>
      </c>
      <c r="B654" s="118">
        <f>FORM!K474</f>
        <v>0</v>
      </c>
      <c r="D654" s="118" t="s">
        <v>605</v>
      </c>
    </row>
    <row r="655" spans="1:4" x14ac:dyDescent="0.25">
      <c r="A655" s="118" t="s">
        <v>727</v>
      </c>
      <c r="B655" s="118">
        <f>FORM!K475</f>
        <v>0</v>
      </c>
      <c r="D655" s="118" t="s">
        <v>606</v>
      </c>
    </row>
    <row r="656" spans="1:4" ht="26.4" x14ac:dyDescent="0.25">
      <c r="A656" s="118" t="s">
        <v>728</v>
      </c>
      <c r="B656" s="118">
        <f>FORM!K476</f>
        <v>0</v>
      </c>
      <c r="D656" s="118" t="s">
        <v>607</v>
      </c>
    </row>
    <row r="657" spans="1:4" ht="26.4" x14ac:dyDescent="0.25">
      <c r="A657" s="118" t="s">
        <v>729</v>
      </c>
      <c r="B657" s="118">
        <f>FORM!K477</f>
        <v>0</v>
      </c>
      <c r="D657" s="118" t="s">
        <v>608</v>
      </c>
    </row>
    <row r="658" spans="1:4" ht="39.6" x14ac:dyDescent="0.25">
      <c r="A658" s="118" t="s">
        <v>730</v>
      </c>
      <c r="B658" s="118">
        <f>FORM!K478</f>
        <v>0</v>
      </c>
      <c r="D658" s="118" t="s">
        <v>609</v>
      </c>
    </row>
    <row r="659" spans="1:4" ht="26.4" x14ac:dyDescent="0.25">
      <c r="A659" s="118" t="s">
        <v>731</v>
      </c>
      <c r="B659" s="118">
        <f>FORM!K480</f>
        <v>0</v>
      </c>
      <c r="D659" s="118" t="s">
        <v>610</v>
      </c>
    </row>
    <row r="660" spans="1:4" ht="26.4" x14ac:dyDescent="0.25">
      <c r="A660" s="118" t="s">
        <v>732</v>
      </c>
      <c r="B660" s="118">
        <f>FORM!K481</f>
        <v>0</v>
      </c>
      <c r="D660" s="118" t="s">
        <v>611</v>
      </c>
    </row>
    <row r="661" spans="1:4" ht="26.4" x14ac:dyDescent="0.25">
      <c r="A661" s="118" t="s">
        <v>733</v>
      </c>
      <c r="B661" s="118">
        <f>FORM!K482</f>
        <v>0</v>
      </c>
      <c r="D661" s="118" t="s">
        <v>612</v>
      </c>
    </row>
    <row r="662" spans="1:4" ht="26.4" x14ac:dyDescent="0.25">
      <c r="A662" s="118" t="s">
        <v>1110</v>
      </c>
      <c r="B662" s="118">
        <f>FORM!K483</f>
        <v>0</v>
      </c>
      <c r="D662" s="118" t="s">
        <v>248</v>
      </c>
    </row>
    <row r="663" spans="1:4" ht="26.4" x14ac:dyDescent="0.25">
      <c r="A663" s="118" t="s">
        <v>1111</v>
      </c>
      <c r="B663" s="118">
        <f>FORM!K484</f>
        <v>0</v>
      </c>
      <c r="D663" s="118" t="s">
        <v>293</v>
      </c>
    </row>
    <row r="664" spans="1:4" ht="26.4" x14ac:dyDescent="0.25">
      <c r="A664" s="118" t="s">
        <v>1112</v>
      </c>
      <c r="B664" s="118">
        <f>FORM!K485</f>
        <v>0</v>
      </c>
      <c r="D664" s="118" t="s">
        <v>80</v>
      </c>
    </row>
    <row r="665" spans="1:4" ht="26.4" x14ac:dyDescent="0.25">
      <c r="A665" s="118" t="s">
        <v>1113</v>
      </c>
      <c r="B665" s="118">
        <f>FORM!K486</f>
        <v>0</v>
      </c>
      <c r="D665" s="118" t="s">
        <v>932</v>
      </c>
    </row>
    <row r="666" spans="1:4" ht="39.6" x14ac:dyDescent="0.25">
      <c r="A666" s="118" t="s">
        <v>1114</v>
      </c>
      <c r="B666" s="118">
        <f>FORM!K487</f>
        <v>0</v>
      </c>
      <c r="D666" s="118" t="s">
        <v>933</v>
      </c>
    </row>
    <row r="667" spans="1:4" ht="26.4" x14ac:dyDescent="0.25">
      <c r="A667" s="118" t="s">
        <v>1115</v>
      </c>
      <c r="B667" s="118">
        <f>FORM!K489</f>
        <v>0</v>
      </c>
      <c r="D667" s="118" t="s">
        <v>934</v>
      </c>
    </row>
    <row r="668" spans="1:4" ht="26.4" x14ac:dyDescent="0.25">
      <c r="A668" s="118" t="s">
        <v>1116</v>
      </c>
      <c r="B668" s="118">
        <f>FORM!K490</f>
        <v>0</v>
      </c>
      <c r="D668" s="118" t="s">
        <v>935</v>
      </c>
    </row>
    <row r="669" spans="1:4" ht="26.4" x14ac:dyDescent="0.25">
      <c r="A669" s="118" t="s">
        <v>1117</v>
      </c>
      <c r="B669" s="118">
        <f>FORM!K491</f>
        <v>0</v>
      </c>
      <c r="D669" s="118" t="s">
        <v>936</v>
      </c>
    </row>
    <row r="670" spans="1:4" ht="26.4" x14ac:dyDescent="0.25">
      <c r="A670" s="118" t="s">
        <v>1118</v>
      </c>
      <c r="B670" s="118">
        <f>FORM!K492</f>
        <v>0</v>
      </c>
      <c r="D670" s="118" t="s">
        <v>937</v>
      </c>
    </row>
    <row r="671" spans="1:4" x14ac:dyDescent="0.25">
      <c r="A671" s="118" t="s">
        <v>1119</v>
      </c>
      <c r="B671" s="118">
        <f>FORM!K493</f>
        <v>0</v>
      </c>
      <c r="D671" s="118" t="s">
        <v>938</v>
      </c>
    </row>
    <row r="672" spans="1:4" ht="26.4" x14ac:dyDescent="0.25">
      <c r="A672" s="118" t="s">
        <v>1120</v>
      </c>
      <c r="B672" s="118">
        <f>FORM!K494</f>
        <v>0</v>
      </c>
      <c r="D672" s="118" t="s">
        <v>939</v>
      </c>
    </row>
    <row r="673" spans="1:4" ht="26.4" x14ac:dyDescent="0.25">
      <c r="A673" s="118" t="s">
        <v>1121</v>
      </c>
      <c r="B673" s="118">
        <f>FORM!K495</f>
        <v>0</v>
      </c>
      <c r="D673" s="118" t="s">
        <v>940</v>
      </c>
    </row>
    <row r="674" spans="1:4" ht="39.6" x14ac:dyDescent="0.25">
      <c r="A674" s="118" t="s">
        <v>1122</v>
      </c>
      <c r="B674" s="118">
        <f>FORM!K496</f>
        <v>0</v>
      </c>
      <c r="D674" s="118" t="s">
        <v>941</v>
      </c>
    </row>
    <row r="675" spans="1:4" ht="26.4" x14ac:dyDescent="0.25">
      <c r="A675" s="118" t="s">
        <v>1123</v>
      </c>
      <c r="B675" s="118">
        <f>FORM!K499</f>
        <v>0</v>
      </c>
      <c r="D675" s="118" t="s">
        <v>942</v>
      </c>
    </row>
    <row r="676" spans="1:4" ht="26.4" x14ac:dyDescent="0.25">
      <c r="A676" s="118" t="s">
        <v>1124</v>
      </c>
      <c r="B676" s="118">
        <f>FORM!K500</f>
        <v>0</v>
      </c>
      <c r="D676" s="118" t="s">
        <v>943</v>
      </c>
    </row>
    <row r="677" spans="1:4" ht="26.4" x14ac:dyDescent="0.25">
      <c r="A677" s="118" t="s">
        <v>1125</v>
      </c>
      <c r="B677" s="118">
        <f>FORM!K501</f>
        <v>0</v>
      </c>
      <c r="D677" s="118" t="s">
        <v>944</v>
      </c>
    </row>
    <row r="678" spans="1:4" ht="26.4" x14ac:dyDescent="0.25">
      <c r="A678" s="118" t="s">
        <v>1126</v>
      </c>
      <c r="B678" s="118">
        <f>FORM!K502</f>
        <v>0</v>
      </c>
      <c r="D678" s="118" t="s">
        <v>945</v>
      </c>
    </row>
    <row r="679" spans="1:4" x14ac:dyDescent="0.25">
      <c r="A679" s="118" t="s">
        <v>1127</v>
      </c>
      <c r="B679" s="118">
        <f>FORM!K503</f>
        <v>0</v>
      </c>
      <c r="D679" s="118" t="s">
        <v>946</v>
      </c>
    </row>
    <row r="680" spans="1:4" ht="26.4" x14ac:dyDescent="0.25">
      <c r="A680" s="118" t="s">
        <v>1128</v>
      </c>
      <c r="B680" s="118">
        <f>FORM!K504</f>
        <v>0</v>
      </c>
      <c r="D680" s="118" t="s">
        <v>947</v>
      </c>
    </row>
    <row r="681" spans="1:4" ht="26.4" x14ac:dyDescent="0.25">
      <c r="A681" s="118" t="s">
        <v>1129</v>
      </c>
      <c r="B681" s="118">
        <f>FORM!K505</f>
        <v>0</v>
      </c>
      <c r="D681" s="118" t="s">
        <v>948</v>
      </c>
    </row>
    <row r="682" spans="1:4" ht="39.6" x14ac:dyDescent="0.25">
      <c r="A682" s="118" t="s">
        <v>1130</v>
      </c>
      <c r="B682" s="118">
        <f>FORM!K506</f>
        <v>0</v>
      </c>
      <c r="D682" s="118" t="s">
        <v>949</v>
      </c>
    </row>
    <row r="683" spans="1:4" ht="26.4" x14ac:dyDescent="0.25">
      <c r="A683" s="118" t="s">
        <v>1131</v>
      </c>
      <c r="B683" s="118">
        <f>FORM!K508</f>
        <v>0</v>
      </c>
      <c r="D683" s="118" t="s">
        <v>950</v>
      </c>
    </row>
    <row r="684" spans="1:4" ht="26.4" x14ac:dyDescent="0.25">
      <c r="A684" s="118" t="s">
        <v>1132</v>
      </c>
      <c r="B684" s="118">
        <f>FORM!K509</f>
        <v>0</v>
      </c>
      <c r="D684" s="118" t="s">
        <v>951</v>
      </c>
    </row>
    <row r="685" spans="1:4" ht="26.4" x14ac:dyDescent="0.25">
      <c r="A685" s="118" t="s">
        <v>1133</v>
      </c>
      <c r="B685" s="118">
        <f>FORM!K510</f>
        <v>0</v>
      </c>
      <c r="D685" s="118" t="s">
        <v>952</v>
      </c>
    </row>
    <row r="686" spans="1:4" ht="26.4" x14ac:dyDescent="0.25">
      <c r="A686" s="118" t="s">
        <v>1134</v>
      </c>
      <c r="B686" s="118">
        <f>FORM!K511</f>
        <v>0</v>
      </c>
      <c r="D686" s="118" t="s">
        <v>114</v>
      </c>
    </row>
    <row r="687" spans="1:4" ht="26.4" x14ac:dyDescent="0.25">
      <c r="A687" s="118" t="s">
        <v>1135</v>
      </c>
      <c r="B687" s="118">
        <f>FORM!K512</f>
        <v>0</v>
      </c>
      <c r="D687" s="118" t="s">
        <v>115</v>
      </c>
    </row>
    <row r="688" spans="1:4" ht="26.4" x14ac:dyDescent="0.25">
      <c r="A688" s="118" t="s">
        <v>791</v>
      </c>
      <c r="B688" s="118">
        <f>FORM!K513</f>
        <v>0</v>
      </c>
      <c r="D688" s="118" t="s">
        <v>116</v>
      </c>
    </row>
    <row r="689" spans="1:4" ht="26.4" x14ac:dyDescent="0.25">
      <c r="A689" s="118" t="s">
        <v>792</v>
      </c>
      <c r="B689" s="118">
        <f>FORM!K514</f>
        <v>0</v>
      </c>
      <c r="D689" s="118" t="s">
        <v>117</v>
      </c>
    </row>
    <row r="690" spans="1:4" ht="39.6" x14ac:dyDescent="0.25">
      <c r="A690" s="118" t="s">
        <v>793</v>
      </c>
      <c r="B690" s="118">
        <f>FORM!K515</f>
        <v>0</v>
      </c>
      <c r="D690" s="118" t="s">
        <v>118</v>
      </c>
    </row>
    <row r="691" spans="1:4" x14ac:dyDescent="0.25">
      <c r="A691" s="118"/>
      <c r="B691" s="118"/>
      <c r="D691" s="118"/>
    </row>
    <row r="692" spans="1:4" x14ac:dyDescent="0.25">
      <c r="A692" s="118"/>
      <c r="B692" s="118"/>
      <c r="D692" s="118"/>
    </row>
    <row r="693" spans="1:4" x14ac:dyDescent="0.25">
      <c r="A693" s="118" t="s">
        <v>794</v>
      </c>
      <c r="B693" s="160" t="e">
        <f>FORM!#REF!</f>
        <v>#REF!</v>
      </c>
      <c r="D693" s="118" t="s">
        <v>896</v>
      </c>
    </row>
    <row r="694" spans="1:4" x14ac:dyDescent="0.25">
      <c r="A694" s="118" t="s">
        <v>795</v>
      </c>
      <c r="B694" s="160" t="e">
        <f>FORM!#REF!</f>
        <v>#REF!</v>
      </c>
      <c r="D694" s="118" t="s">
        <v>897</v>
      </c>
    </row>
    <row r="695" spans="1:4" ht="26.4" x14ac:dyDescent="0.25">
      <c r="A695" s="118" t="s">
        <v>422</v>
      </c>
      <c r="B695" s="160" t="e">
        <f>FORM!#REF!</f>
        <v>#REF!</v>
      </c>
      <c r="D695" s="118" t="s">
        <v>898</v>
      </c>
    </row>
    <row r="696" spans="1:4" x14ac:dyDescent="0.25">
      <c r="A696" s="118" t="s">
        <v>423</v>
      </c>
      <c r="B696" s="160"/>
      <c r="D696" s="118" t="s">
        <v>899</v>
      </c>
    </row>
    <row r="697" spans="1:4" x14ac:dyDescent="0.25">
      <c r="A697" s="118" t="s">
        <v>796</v>
      </c>
      <c r="B697" s="160" t="e">
        <f>FORM!#REF!</f>
        <v>#REF!</v>
      </c>
      <c r="D697" s="118" t="s">
        <v>900</v>
      </c>
    </row>
    <row r="698" spans="1:4" x14ac:dyDescent="0.25">
      <c r="A698" s="118" t="s">
        <v>797</v>
      </c>
      <c r="B698" s="160" t="e">
        <f>FORM!#REF!</f>
        <v>#REF!</v>
      </c>
      <c r="D698" s="118" t="s">
        <v>901</v>
      </c>
    </row>
    <row r="699" spans="1:4" x14ac:dyDescent="0.25">
      <c r="A699" s="118" t="s">
        <v>798</v>
      </c>
      <c r="B699" s="160" t="e">
        <f>FORM!#REF!</f>
        <v>#REF!</v>
      </c>
      <c r="D699" s="118" t="s">
        <v>225</v>
      </c>
    </row>
    <row r="700" spans="1:4" x14ac:dyDescent="0.25">
      <c r="A700" s="118" t="s">
        <v>799</v>
      </c>
      <c r="B700" s="160" t="e">
        <f>FORM!#REF!</f>
        <v>#REF!</v>
      </c>
      <c r="D700" s="118" t="s">
        <v>226</v>
      </c>
    </row>
    <row r="701" spans="1:4" ht="26.4" x14ac:dyDescent="0.25">
      <c r="A701" s="118" t="s">
        <v>800</v>
      </c>
      <c r="B701" s="160" t="e">
        <f>FORM!#REF!</f>
        <v>#REF!</v>
      </c>
      <c r="D701" s="118" t="s">
        <v>902</v>
      </c>
    </row>
    <row r="702" spans="1:4" ht="26.4" x14ac:dyDescent="0.25">
      <c r="A702" s="118" t="s">
        <v>801</v>
      </c>
      <c r="B702" s="160" t="e">
        <f>FORM!#REF!</f>
        <v>#REF!</v>
      </c>
      <c r="D702" s="118" t="s">
        <v>903</v>
      </c>
    </row>
    <row r="703" spans="1:4" ht="26.4" x14ac:dyDescent="0.25">
      <c r="A703" s="118" t="s">
        <v>802</v>
      </c>
      <c r="B703" s="160" t="e">
        <f>FORM!#REF!</f>
        <v>#REF!</v>
      </c>
      <c r="D703" s="118" t="s">
        <v>904</v>
      </c>
    </row>
    <row r="704" spans="1:4" x14ac:dyDescent="0.25">
      <c r="A704" s="118" t="s">
        <v>803</v>
      </c>
      <c r="B704" s="160" t="e">
        <f>FORM!#REF!</f>
        <v>#REF!</v>
      </c>
      <c r="D704" s="118" t="s">
        <v>905</v>
      </c>
    </row>
    <row r="705" spans="1:71" x14ac:dyDescent="0.25">
      <c r="A705" s="118" t="s">
        <v>804</v>
      </c>
      <c r="B705" s="160" t="e">
        <f>FORM!#REF!</f>
        <v>#REF!</v>
      </c>
      <c r="D705" s="118" t="s">
        <v>906</v>
      </c>
    </row>
    <row r="706" spans="1:71" x14ac:dyDescent="0.25">
      <c r="A706" s="118" t="s">
        <v>805</v>
      </c>
      <c r="B706" s="160" t="e">
        <f>FORM!#REF!</f>
        <v>#REF!</v>
      </c>
      <c r="D706" s="118" t="s">
        <v>907</v>
      </c>
    </row>
    <row r="707" spans="1:71" x14ac:dyDescent="0.25">
      <c r="A707" s="118" t="s">
        <v>806</v>
      </c>
      <c r="B707" s="160" t="e">
        <f>FORM!#REF!</f>
        <v>#REF!</v>
      </c>
      <c r="D707" s="118" t="s">
        <v>908</v>
      </c>
    </row>
    <row r="708" spans="1:71" x14ac:dyDescent="0.25">
      <c r="A708" s="118" t="s">
        <v>807</v>
      </c>
      <c r="B708" s="160" t="e">
        <f>FORM!#REF!</f>
        <v>#REF!</v>
      </c>
      <c r="D708" s="118" t="s">
        <v>909</v>
      </c>
    </row>
    <row r="709" spans="1:71" x14ac:dyDescent="0.25">
      <c r="A709" s="118" t="s">
        <v>808</v>
      </c>
      <c r="B709" s="160" t="e">
        <f>FORM!#REF!</f>
        <v>#REF!</v>
      </c>
      <c r="D709" s="118" t="s">
        <v>910</v>
      </c>
    </row>
    <row r="710" spans="1:71" x14ac:dyDescent="0.25">
      <c r="A710" s="118" t="s">
        <v>809</v>
      </c>
      <c r="B710" s="160" t="e">
        <f>FORM!#REF!</f>
        <v>#REF!</v>
      </c>
      <c r="D710" s="118" t="s">
        <v>911</v>
      </c>
    </row>
    <row r="711" spans="1:71" x14ac:dyDescent="0.25">
      <c r="A711" s="118" t="s">
        <v>810</v>
      </c>
      <c r="B711" s="160" t="e">
        <f>FORM!#REF!</f>
        <v>#REF!</v>
      </c>
      <c r="D711" s="118" t="s">
        <v>912</v>
      </c>
    </row>
    <row r="712" spans="1:71" x14ac:dyDescent="0.25">
      <c r="A712" s="118" t="s">
        <v>811</v>
      </c>
      <c r="B712" s="160" t="e">
        <f>FORM!#REF!</f>
        <v>#REF!</v>
      </c>
      <c r="C712">
        <v>6</v>
      </c>
      <c r="D712" s="118" t="s">
        <v>1266</v>
      </c>
      <c r="E712">
        <v>8</v>
      </c>
      <c r="F712">
        <v>102</v>
      </c>
      <c r="G712">
        <v>308</v>
      </c>
      <c r="H712">
        <v>5</v>
      </c>
      <c r="I712">
        <v>20</v>
      </c>
      <c r="J712">
        <v>21</v>
      </c>
      <c r="K712">
        <v>43</v>
      </c>
      <c r="L712">
        <v>57</v>
      </c>
      <c r="M712">
        <v>17</v>
      </c>
      <c r="N712">
        <v>461</v>
      </c>
      <c r="O712">
        <v>9</v>
      </c>
      <c r="P712">
        <v>6</v>
      </c>
      <c r="Q712">
        <v>182</v>
      </c>
      <c r="R712">
        <v>62</v>
      </c>
      <c r="S712">
        <v>13</v>
      </c>
      <c r="T712">
        <v>3</v>
      </c>
      <c r="U712">
        <v>19</v>
      </c>
      <c r="V712">
        <v>4</v>
      </c>
      <c r="W712">
        <v>7</v>
      </c>
      <c r="X712">
        <v>4</v>
      </c>
      <c r="Y712">
        <v>7</v>
      </c>
      <c r="Z712">
        <v>9</v>
      </c>
      <c r="AA712">
        <v>12</v>
      </c>
      <c r="AB712">
        <v>24</v>
      </c>
      <c r="AC712">
        <v>19</v>
      </c>
      <c r="AD712">
        <v>273</v>
      </c>
      <c r="AE712">
        <v>8</v>
      </c>
      <c r="AF712">
        <v>28</v>
      </c>
      <c r="AG712">
        <v>15</v>
      </c>
      <c r="AH712">
        <v>5</v>
      </c>
      <c r="AI712">
        <v>2</v>
      </c>
      <c r="AJ712">
        <v>54</v>
      </c>
      <c r="AK712">
        <v>110</v>
      </c>
      <c r="AL712">
        <v>49</v>
      </c>
      <c r="AM712">
        <v>15</v>
      </c>
      <c r="AN712">
        <v>4</v>
      </c>
      <c r="AO712">
        <v>7</v>
      </c>
      <c r="AP712">
        <v>69</v>
      </c>
      <c r="AQ712">
        <v>57</v>
      </c>
      <c r="AR712">
        <v>28</v>
      </c>
      <c r="AS712">
        <v>19</v>
      </c>
      <c r="AT712">
        <v>15</v>
      </c>
      <c r="AU712">
        <v>41</v>
      </c>
      <c r="AV712">
        <v>12</v>
      </c>
      <c r="AW712">
        <v>225</v>
      </c>
      <c r="AX712">
        <v>55</v>
      </c>
      <c r="AY712">
        <v>211</v>
      </c>
      <c r="AZ712">
        <v>84</v>
      </c>
      <c r="BA712">
        <v>142</v>
      </c>
      <c r="BB712">
        <v>144</v>
      </c>
      <c r="BC712">
        <v>20</v>
      </c>
      <c r="BD712">
        <v>38</v>
      </c>
      <c r="BE712">
        <v>42</v>
      </c>
      <c r="BF712">
        <v>33</v>
      </c>
      <c r="BG712">
        <v>55</v>
      </c>
      <c r="BH712">
        <v>65</v>
      </c>
      <c r="BI712">
        <v>10</v>
      </c>
      <c r="BJ712">
        <v>8</v>
      </c>
      <c r="BK712">
        <v>6</v>
      </c>
      <c r="BL712">
        <v>3</v>
      </c>
      <c r="BM712">
        <v>83</v>
      </c>
      <c r="BN712">
        <v>12</v>
      </c>
      <c r="BO712">
        <v>17</v>
      </c>
      <c r="BP712">
        <v>7</v>
      </c>
      <c r="BQ712" s="178">
        <v>3601</v>
      </c>
    </row>
    <row r="713" spans="1:71" x14ac:dyDescent="0.25">
      <c r="A713" s="118" t="s">
        <v>812</v>
      </c>
      <c r="B713" s="160" t="e">
        <f>FORM!#REF!</f>
        <v>#REF!</v>
      </c>
      <c r="C713">
        <v>5049</v>
      </c>
      <c r="D713" s="118" t="s">
        <v>1267</v>
      </c>
      <c r="E713">
        <v>3354</v>
      </c>
      <c r="F713">
        <v>71493</v>
      </c>
      <c r="G713">
        <v>255678</v>
      </c>
      <c r="H713">
        <v>2216</v>
      </c>
      <c r="I713">
        <v>16019</v>
      </c>
      <c r="J713">
        <v>15388</v>
      </c>
      <c r="K713">
        <v>35552</v>
      </c>
      <c r="L713">
        <v>42555</v>
      </c>
      <c r="M713">
        <v>9760</v>
      </c>
      <c r="N713">
        <v>349376</v>
      </c>
      <c r="O713">
        <v>4698</v>
      </c>
      <c r="P713">
        <v>2052</v>
      </c>
      <c r="Q713">
        <v>124780</v>
      </c>
      <c r="R713">
        <v>40179</v>
      </c>
      <c r="S713">
        <v>12980</v>
      </c>
      <c r="T713">
        <v>1346</v>
      </c>
      <c r="U713">
        <v>6145</v>
      </c>
      <c r="V713">
        <v>2650</v>
      </c>
      <c r="W713">
        <v>1480</v>
      </c>
      <c r="X713">
        <v>1954</v>
      </c>
      <c r="Y713">
        <v>1661</v>
      </c>
      <c r="Z713">
        <v>5012</v>
      </c>
      <c r="AA713">
        <v>6796</v>
      </c>
      <c r="AB713">
        <v>22548</v>
      </c>
      <c r="AC713">
        <v>11946</v>
      </c>
      <c r="AD713">
        <v>196160</v>
      </c>
      <c r="AE713">
        <v>3305</v>
      </c>
      <c r="AF713">
        <v>17958</v>
      </c>
      <c r="AG713">
        <v>6975</v>
      </c>
      <c r="AH713">
        <v>1020</v>
      </c>
      <c r="AI713">
        <v>1170</v>
      </c>
      <c r="AJ713">
        <v>41156</v>
      </c>
      <c r="AK713">
        <v>83390</v>
      </c>
      <c r="AL713">
        <v>32990</v>
      </c>
      <c r="AM713">
        <v>5719</v>
      </c>
      <c r="AN713">
        <v>1372</v>
      </c>
      <c r="AO713">
        <v>2483</v>
      </c>
      <c r="AP713">
        <v>44567</v>
      </c>
      <c r="AQ713">
        <v>42068</v>
      </c>
      <c r="AR713">
        <v>18195</v>
      </c>
      <c r="AS713">
        <v>8427</v>
      </c>
      <c r="AT713">
        <v>11079</v>
      </c>
      <c r="AU713">
        <v>28974</v>
      </c>
      <c r="AV713">
        <v>6433</v>
      </c>
      <c r="AW713">
        <v>179107</v>
      </c>
      <c r="AX713">
        <v>53716</v>
      </c>
      <c r="AY713">
        <v>176338</v>
      </c>
      <c r="AZ713">
        <v>66195</v>
      </c>
      <c r="BA713">
        <v>102872</v>
      </c>
      <c r="BB713">
        <v>95104</v>
      </c>
      <c r="BC713">
        <v>11127</v>
      </c>
      <c r="BD713">
        <v>31289</v>
      </c>
      <c r="BE713">
        <v>39235</v>
      </c>
      <c r="BF713">
        <v>25540</v>
      </c>
      <c r="BG713">
        <v>40902</v>
      </c>
      <c r="BH713">
        <v>64015</v>
      </c>
      <c r="BI713">
        <v>7774</v>
      </c>
      <c r="BJ713">
        <v>6003</v>
      </c>
      <c r="BK713">
        <v>2958</v>
      </c>
      <c r="BL713">
        <v>2230</v>
      </c>
      <c r="BM713">
        <v>61160</v>
      </c>
      <c r="BN713">
        <v>5119</v>
      </c>
      <c r="BO713">
        <v>7523</v>
      </c>
      <c r="BP713">
        <v>3438</v>
      </c>
      <c r="BQ713" s="178">
        <v>2641156.9999999879</v>
      </c>
    </row>
    <row r="714" spans="1:71" x14ac:dyDescent="0.25">
      <c r="A714" s="118" t="s">
        <v>813</v>
      </c>
      <c r="B714" s="160" t="e">
        <f>FORM!#REF!</f>
        <v>#REF!</v>
      </c>
      <c r="D714" s="118" t="s">
        <v>1268</v>
      </c>
      <c r="BQ714" s="178"/>
    </row>
    <row r="715" spans="1:71" x14ac:dyDescent="0.25">
      <c r="A715" s="118" t="s">
        <v>814</v>
      </c>
      <c r="B715" s="160" t="e">
        <f>FORM!#REF!</f>
        <v>#REF!</v>
      </c>
      <c r="D715" s="118" t="s">
        <v>302</v>
      </c>
      <c r="BQ715" s="178"/>
    </row>
    <row r="716" spans="1:71" x14ac:dyDescent="0.25">
      <c r="A716" s="118" t="s">
        <v>815</v>
      </c>
      <c r="B716" s="160" t="e">
        <f>FORM!#REF!</f>
        <v>#REF!</v>
      </c>
      <c r="C716">
        <v>2818</v>
      </c>
      <c r="D716" s="118" t="s">
        <v>227</v>
      </c>
      <c r="E716">
        <v>1239</v>
      </c>
      <c r="F716">
        <v>21354</v>
      </c>
      <c r="G716">
        <v>76756</v>
      </c>
      <c r="H716">
        <v>802</v>
      </c>
      <c r="I716">
        <v>4530</v>
      </c>
      <c r="J716">
        <v>5563</v>
      </c>
      <c r="K716">
        <v>13054</v>
      </c>
      <c r="L716">
        <v>21968</v>
      </c>
      <c r="M716">
        <v>4265</v>
      </c>
      <c r="N716">
        <v>91862</v>
      </c>
      <c r="O716">
        <v>1886</v>
      </c>
      <c r="P716">
        <v>679</v>
      </c>
      <c r="Q716">
        <v>72769</v>
      </c>
      <c r="R716">
        <v>21757</v>
      </c>
      <c r="S716">
        <v>5110</v>
      </c>
      <c r="T716">
        <v>521</v>
      </c>
      <c r="U716">
        <v>1932</v>
      </c>
      <c r="V716">
        <v>822</v>
      </c>
      <c r="W716">
        <v>633</v>
      </c>
      <c r="X716">
        <v>681</v>
      </c>
      <c r="Y716">
        <v>602</v>
      </c>
      <c r="Z716">
        <v>2208</v>
      </c>
      <c r="AA716">
        <v>2208</v>
      </c>
      <c r="AB716">
        <v>7088</v>
      </c>
      <c r="AC716">
        <v>4334</v>
      </c>
      <c r="AD716">
        <v>66206</v>
      </c>
      <c r="AE716">
        <v>1114</v>
      </c>
      <c r="AF716">
        <v>6364</v>
      </c>
      <c r="AG716">
        <v>3042</v>
      </c>
      <c r="AH716">
        <v>382</v>
      </c>
      <c r="AI716">
        <v>541</v>
      </c>
      <c r="AJ716">
        <v>15489</v>
      </c>
      <c r="AK716">
        <v>32533</v>
      </c>
      <c r="AL716">
        <v>10570</v>
      </c>
      <c r="AM716">
        <v>2281</v>
      </c>
      <c r="AN716">
        <v>372</v>
      </c>
      <c r="AO716">
        <v>898</v>
      </c>
      <c r="AP716">
        <v>15165</v>
      </c>
      <c r="AQ716">
        <v>14982</v>
      </c>
      <c r="AR716">
        <v>7188</v>
      </c>
      <c r="AS716">
        <v>3026</v>
      </c>
      <c r="AT716">
        <v>4472</v>
      </c>
      <c r="AU716">
        <v>9297</v>
      </c>
      <c r="AV716">
        <v>2371</v>
      </c>
      <c r="AW716">
        <v>65940</v>
      </c>
      <c r="AX716">
        <v>17020</v>
      </c>
      <c r="AY716">
        <v>61746</v>
      </c>
      <c r="AZ716">
        <v>23905</v>
      </c>
      <c r="BA716">
        <v>38432</v>
      </c>
      <c r="BB716">
        <v>39443</v>
      </c>
      <c r="BC716">
        <v>3409</v>
      </c>
      <c r="BD716">
        <v>17518</v>
      </c>
      <c r="BE716">
        <v>17537</v>
      </c>
      <c r="BF716">
        <v>8464</v>
      </c>
      <c r="BG716">
        <v>13582</v>
      </c>
      <c r="BH716">
        <v>29973</v>
      </c>
      <c r="BI716">
        <v>2994</v>
      </c>
      <c r="BJ716">
        <v>2415</v>
      </c>
      <c r="BK716">
        <v>1152</v>
      </c>
      <c r="BL716">
        <v>729</v>
      </c>
      <c r="BM716">
        <v>18598</v>
      </c>
      <c r="BN716">
        <v>1637</v>
      </c>
      <c r="BO716">
        <v>2654</v>
      </c>
      <c r="BP716">
        <v>1326</v>
      </c>
      <c r="BQ716" s="178">
        <v>951642</v>
      </c>
      <c r="BS716" s="178">
        <f>SUM(BQ716,BQ722,BQ728,BQ736:BQ737,BQ741,BQ742)</f>
        <v>2410209</v>
      </c>
    </row>
    <row r="717" spans="1:71" x14ac:dyDescent="0.25">
      <c r="A717" s="118" t="s">
        <v>816</v>
      </c>
      <c r="B717" s="160" t="e">
        <f>FORM!#REF!</f>
        <v>#REF!</v>
      </c>
      <c r="C717">
        <v>2444</v>
      </c>
      <c r="D717" s="118" t="s">
        <v>303</v>
      </c>
      <c r="E717">
        <v>1166</v>
      </c>
      <c r="F717">
        <v>21354</v>
      </c>
      <c r="G717">
        <v>76140</v>
      </c>
      <c r="H717">
        <v>761</v>
      </c>
      <c r="I717">
        <v>4487</v>
      </c>
      <c r="J717">
        <v>5043</v>
      </c>
      <c r="K717">
        <v>11635</v>
      </c>
      <c r="L717">
        <v>14190</v>
      </c>
      <c r="M717">
        <v>3900</v>
      </c>
      <c r="N717">
        <v>90736</v>
      </c>
      <c r="O717">
        <v>1869</v>
      </c>
      <c r="P717">
        <v>640</v>
      </c>
      <c r="Q717">
        <v>70037</v>
      </c>
      <c r="R717">
        <v>20166</v>
      </c>
      <c r="S717">
        <v>4636</v>
      </c>
      <c r="T717">
        <v>486</v>
      </c>
      <c r="U717">
        <v>1931</v>
      </c>
      <c r="V717">
        <v>791</v>
      </c>
      <c r="W717">
        <v>557</v>
      </c>
      <c r="X717">
        <v>601</v>
      </c>
      <c r="Y717">
        <v>571</v>
      </c>
      <c r="Z717">
        <v>1758</v>
      </c>
      <c r="AA717">
        <v>2208</v>
      </c>
      <c r="AB717">
        <v>6488</v>
      </c>
      <c r="AC717">
        <v>4069</v>
      </c>
      <c r="AD717">
        <v>64974</v>
      </c>
      <c r="AE717">
        <v>1094</v>
      </c>
      <c r="AF717">
        <v>6347</v>
      </c>
      <c r="AG717">
        <v>2764</v>
      </c>
      <c r="AH717">
        <v>335</v>
      </c>
      <c r="AI717">
        <v>457</v>
      </c>
      <c r="AJ717">
        <v>13054</v>
      </c>
      <c r="AK717">
        <v>27634</v>
      </c>
      <c r="AL717">
        <v>10186</v>
      </c>
      <c r="AM717">
        <v>2080</v>
      </c>
      <c r="AN717">
        <v>372</v>
      </c>
      <c r="AO717">
        <v>870</v>
      </c>
      <c r="AP717">
        <v>13933</v>
      </c>
      <c r="AQ717">
        <v>14195</v>
      </c>
      <c r="AR717">
        <v>6854</v>
      </c>
      <c r="AS717">
        <v>2675</v>
      </c>
      <c r="AT717">
        <v>3882</v>
      </c>
      <c r="AU717">
        <v>8679</v>
      </c>
      <c r="AV717">
        <v>2047</v>
      </c>
      <c r="AW717">
        <v>59371</v>
      </c>
      <c r="AX717">
        <v>15813</v>
      </c>
      <c r="AY717">
        <v>60939</v>
      </c>
      <c r="AZ717">
        <v>22297</v>
      </c>
      <c r="BA717">
        <v>33527</v>
      </c>
      <c r="BB717">
        <v>36436</v>
      </c>
      <c r="BC717">
        <v>3409</v>
      </c>
      <c r="BD717">
        <v>8784</v>
      </c>
      <c r="BE717">
        <v>16738</v>
      </c>
      <c r="BF717">
        <v>8175</v>
      </c>
      <c r="BG717">
        <v>12628</v>
      </c>
      <c r="BH717">
        <v>27248</v>
      </c>
      <c r="BI717">
        <v>2820</v>
      </c>
      <c r="BJ717">
        <v>2404</v>
      </c>
      <c r="BK717">
        <v>1111</v>
      </c>
      <c r="BL717">
        <v>688</v>
      </c>
      <c r="BM717">
        <v>17885</v>
      </c>
      <c r="BN717">
        <v>1552</v>
      </c>
      <c r="BO717">
        <v>2732</v>
      </c>
      <c r="BP717">
        <v>1239</v>
      </c>
      <c r="BQ717" s="178">
        <v>885139</v>
      </c>
    </row>
    <row r="718" spans="1:71" x14ac:dyDescent="0.25">
      <c r="A718" s="118" t="s">
        <v>817</v>
      </c>
      <c r="B718" s="160" t="e">
        <f>FORM!#REF!</f>
        <v>#REF!</v>
      </c>
      <c r="C718">
        <v>261</v>
      </c>
      <c r="D718" s="118" t="s">
        <v>304</v>
      </c>
      <c r="E718">
        <v>30</v>
      </c>
      <c r="F718">
        <v>1502</v>
      </c>
      <c r="G718">
        <v>2488</v>
      </c>
      <c r="H718">
        <v>51</v>
      </c>
      <c r="I718">
        <v>28</v>
      </c>
      <c r="J718">
        <v>296</v>
      </c>
      <c r="K718">
        <v>914</v>
      </c>
      <c r="L718">
        <v>4046</v>
      </c>
      <c r="M718">
        <v>617</v>
      </c>
      <c r="N718">
        <v>5874</v>
      </c>
      <c r="O718">
        <v>195</v>
      </c>
      <c r="P718">
        <v>47</v>
      </c>
      <c r="Q718">
        <v>5452</v>
      </c>
      <c r="R718">
        <v>1362</v>
      </c>
      <c r="S718">
        <v>419</v>
      </c>
      <c r="T718">
        <v>34</v>
      </c>
      <c r="U718">
        <v>244</v>
      </c>
      <c r="V718">
        <v>31</v>
      </c>
      <c r="W718">
        <v>42</v>
      </c>
      <c r="X718">
        <v>50</v>
      </c>
      <c r="Y718">
        <v>31</v>
      </c>
      <c r="Z718">
        <v>180</v>
      </c>
      <c r="AA718">
        <v>75</v>
      </c>
      <c r="AB718">
        <v>267</v>
      </c>
      <c r="AC718">
        <v>512</v>
      </c>
      <c r="AD718">
        <v>3535</v>
      </c>
      <c r="AE718">
        <v>54</v>
      </c>
      <c r="AF718">
        <v>1125</v>
      </c>
      <c r="AG718">
        <v>266</v>
      </c>
      <c r="AH718">
        <v>54</v>
      </c>
      <c r="AI718">
        <v>71</v>
      </c>
      <c r="AJ718">
        <v>1126</v>
      </c>
      <c r="AK718">
        <v>2141</v>
      </c>
      <c r="AL718">
        <v>1063</v>
      </c>
      <c r="AM718">
        <v>201</v>
      </c>
      <c r="AN718">
        <v>1</v>
      </c>
      <c r="AO718">
        <v>40</v>
      </c>
      <c r="AP718">
        <v>2352</v>
      </c>
      <c r="AQ718">
        <v>991</v>
      </c>
      <c r="AR718">
        <v>1065</v>
      </c>
      <c r="AS718">
        <v>175</v>
      </c>
      <c r="AT718">
        <v>233</v>
      </c>
      <c r="AU718">
        <v>396</v>
      </c>
      <c r="AV718">
        <v>170</v>
      </c>
      <c r="AW718">
        <v>6688</v>
      </c>
      <c r="AX718">
        <v>263</v>
      </c>
      <c r="AY718">
        <v>8019</v>
      </c>
      <c r="AZ718">
        <v>1512</v>
      </c>
      <c r="BA718">
        <v>3299</v>
      </c>
      <c r="BB718">
        <v>1750</v>
      </c>
      <c r="BC718">
        <v>504</v>
      </c>
      <c r="BD718">
        <v>552</v>
      </c>
      <c r="BE718">
        <v>864</v>
      </c>
      <c r="BF718">
        <v>580</v>
      </c>
      <c r="BG718">
        <v>822</v>
      </c>
      <c r="BH718">
        <v>1628</v>
      </c>
      <c r="BI718">
        <v>270</v>
      </c>
      <c r="BJ718">
        <v>173</v>
      </c>
      <c r="BK718">
        <v>87</v>
      </c>
      <c r="BL718">
        <v>28</v>
      </c>
      <c r="BM718">
        <v>1346</v>
      </c>
      <c r="BN718">
        <v>131</v>
      </c>
      <c r="BO718">
        <v>136</v>
      </c>
      <c r="BP718">
        <v>85</v>
      </c>
      <c r="BQ718" s="178">
        <v>69889</v>
      </c>
      <c r="BS718" s="178">
        <f>SUM(BQ718,BQ724,BQ730,BQ738,BQ743)</f>
        <v>151509</v>
      </c>
    </row>
    <row r="719" spans="1:71" x14ac:dyDescent="0.25">
      <c r="A719" s="118" t="s">
        <v>818</v>
      </c>
      <c r="B719" s="160" t="e">
        <f>FORM!#REF!</f>
        <v>#REF!</v>
      </c>
      <c r="C719">
        <v>254</v>
      </c>
      <c r="D719" s="118" t="s">
        <v>305</v>
      </c>
      <c r="E719">
        <v>12</v>
      </c>
      <c r="F719">
        <v>1502</v>
      </c>
      <c r="G719">
        <v>115</v>
      </c>
      <c r="H719">
        <v>40</v>
      </c>
      <c r="I719">
        <v>23</v>
      </c>
      <c r="J719">
        <v>288</v>
      </c>
      <c r="K719">
        <v>681</v>
      </c>
      <c r="L719">
        <v>2686</v>
      </c>
      <c r="M719">
        <v>549</v>
      </c>
      <c r="N719">
        <v>913</v>
      </c>
      <c r="O719">
        <v>64</v>
      </c>
      <c r="P719">
        <v>40</v>
      </c>
      <c r="Q719">
        <v>3288</v>
      </c>
      <c r="R719">
        <v>1100</v>
      </c>
      <c r="S719">
        <v>248</v>
      </c>
      <c r="T719">
        <v>15</v>
      </c>
      <c r="U719">
        <v>117</v>
      </c>
      <c r="V719">
        <v>30</v>
      </c>
      <c r="W719">
        <v>35</v>
      </c>
      <c r="X719">
        <v>48</v>
      </c>
      <c r="Y719">
        <v>26</v>
      </c>
      <c r="Z719">
        <v>147</v>
      </c>
      <c r="AA719">
        <v>43</v>
      </c>
      <c r="AB719">
        <v>222</v>
      </c>
      <c r="AC719">
        <v>441</v>
      </c>
      <c r="AD719">
        <v>3372</v>
      </c>
      <c r="AE719">
        <v>49</v>
      </c>
      <c r="AF719">
        <v>438</v>
      </c>
      <c r="AG719">
        <v>258</v>
      </c>
      <c r="AH719">
        <v>31</v>
      </c>
      <c r="AI719">
        <v>53</v>
      </c>
      <c r="AJ719">
        <v>1000</v>
      </c>
      <c r="AK719">
        <v>1476</v>
      </c>
      <c r="AL719">
        <v>815</v>
      </c>
      <c r="AM719">
        <v>79</v>
      </c>
      <c r="AN719">
        <v>0</v>
      </c>
      <c r="AO719">
        <v>30</v>
      </c>
      <c r="AP719">
        <v>1581</v>
      </c>
      <c r="AQ719">
        <v>553</v>
      </c>
      <c r="AR719">
        <v>917</v>
      </c>
      <c r="AS719">
        <v>74</v>
      </c>
      <c r="AT719">
        <v>202</v>
      </c>
      <c r="AU719">
        <v>361</v>
      </c>
      <c r="AV719">
        <v>132</v>
      </c>
      <c r="AW719">
        <v>2504</v>
      </c>
      <c r="AX719">
        <v>116</v>
      </c>
      <c r="AY719">
        <v>210</v>
      </c>
      <c r="AZ719">
        <v>1415</v>
      </c>
      <c r="BA719">
        <v>1384</v>
      </c>
      <c r="BB719">
        <v>1321</v>
      </c>
      <c r="BC719">
        <v>175</v>
      </c>
      <c r="BD719">
        <v>0</v>
      </c>
      <c r="BE719">
        <v>629</v>
      </c>
      <c r="BF719">
        <v>522</v>
      </c>
      <c r="BG719">
        <v>668</v>
      </c>
      <c r="BH719">
        <v>831</v>
      </c>
      <c r="BI719">
        <v>53</v>
      </c>
      <c r="BJ719">
        <v>90</v>
      </c>
      <c r="BK719">
        <v>71</v>
      </c>
      <c r="BL719">
        <v>17</v>
      </c>
      <c r="BM719">
        <v>657</v>
      </c>
      <c r="BN719">
        <v>70</v>
      </c>
      <c r="BO719">
        <v>70</v>
      </c>
      <c r="BP719">
        <v>81</v>
      </c>
      <c r="BQ719" s="178">
        <v>35740</v>
      </c>
    </row>
    <row r="720" spans="1:71" x14ac:dyDescent="0.25">
      <c r="A720" s="118" t="s">
        <v>819</v>
      </c>
      <c r="B720" s="160" t="e">
        <f>FORM!#REF!</f>
        <v>#REF!</v>
      </c>
      <c r="C720">
        <v>1</v>
      </c>
      <c r="D720" s="118" t="s">
        <v>306</v>
      </c>
      <c r="E720">
        <v>40</v>
      </c>
      <c r="F720">
        <v>0</v>
      </c>
      <c r="G720">
        <v>0</v>
      </c>
      <c r="H720">
        <v>0</v>
      </c>
      <c r="I720">
        <v>1</v>
      </c>
      <c r="J720">
        <v>3</v>
      </c>
      <c r="K720">
        <v>28</v>
      </c>
      <c r="L720">
        <v>546</v>
      </c>
      <c r="M720">
        <v>32</v>
      </c>
      <c r="N720">
        <v>4</v>
      </c>
      <c r="O720">
        <v>0</v>
      </c>
      <c r="P720">
        <v>0</v>
      </c>
      <c r="Q720">
        <v>957</v>
      </c>
      <c r="R720">
        <v>44</v>
      </c>
      <c r="S720">
        <v>5</v>
      </c>
      <c r="T720">
        <v>0</v>
      </c>
      <c r="U720">
        <v>0</v>
      </c>
      <c r="V720">
        <v>37</v>
      </c>
      <c r="W720">
        <v>0</v>
      </c>
      <c r="X720">
        <v>0</v>
      </c>
      <c r="Y720">
        <v>0</v>
      </c>
      <c r="Z720">
        <v>0</v>
      </c>
      <c r="AA720">
        <v>0</v>
      </c>
      <c r="AB720">
        <v>339</v>
      </c>
      <c r="AC720">
        <v>2</v>
      </c>
      <c r="AD720">
        <v>32</v>
      </c>
      <c r="AE720">
        <v>0</v>
      </c>
      <c r="AF720">
        <v>38</v>
      </c>
      <c r="AG720">
        <v>13</v>
      </c>
      <c r="AH720">
        <v>1</v>
      </c>
      <c r="AI720">
        <v>10</v>
      </c>
      <c r="AJ720">
        <v>14</v>
      </c>
      <c r="AK720">
        <v>232</v>
      </c>
      <c r="AL720">
        <v>463</v>
      </c>
      <c r="AM720">
        <v>0</v>
      </c>
      <c r="AN720">
        <v>0</v>
      </c>
      <c r="AO720">
        <v>0</v>
      </c>
      <c r="AP720">
        <v>0</v>
      </c>
      <c r="AQ720">
        <v>0</v>
      </c>
      <c r="AR720">
        <v>77</v>
      </c>
      <c r="AS720">
        <v>133</v>
      </c>
      <c r="AT720">
        <v>0</v>
      </c>
      <c r="AU720">
        <v>732</v>
      </c>
      <c r="AV720">
        <v>0</v>
      </c>
      <c r="AW720">
        <v>40</v>
      </c>
      <c r="AX720">
        <v>0</v>
      </c>
      <c r="AY720">
        <v>2572</v>
      </c>
      <c r="AZ720">
        <v>78</v>
      </c>
      <c r="BA720">
        <v>7</v>
      </c>
      <c r="BB720">
        <v>7</v>
      </c>
      <c r="BC720">
        <v>844</v>
      </c>
      <c r="BD720">
        <v>212</v>
      </c>
      <c r="BE720">
        <v>7</v>
      </c>
      <c r="BF720">
        <v>48</v>
      </c>
      <c r="BG720">
        <v>4</v>
      </c>
      <c r="BH720">
        <v>0</v>
      </c>
      <c r="BI720">
        <v>6</v>
      </c>
      <c r="BJ720">
        <v>4</v>
      </c>
      <c r="BK720">
        <v>1</v>
      </c>
      <c r="BL720">
        <v>18</v>
      </c>
      <c r="BM720">
        <v>36</v>
      </c>
      <c r="BN720">
        <v>4</v>
      </c>
      <c r="BO720">
        <v>7</v>
      </c>
      <c r="BP720">
        <v>0</v>
      </c>
      <c r="BQ720" s="178">
        <v>7707</v>
      </c>
    </row>
    <row r="721" spans="1:69" x14ac:dyDescent="0.25">
      <c r="A721" s="118" t="s">
        <v>820</v>
      </c>
      <c r="B721" s="160" t="e">
        <f>FORM!#REF!</f>
        <v>#REF!</v>
      </c>
      <c r="C721">
        <v>21</v>
      </c>
      <c r="D721" s="118" t="s">
        <v>307</v>
      </c>
      <c r="E721">
        <v>18</v>
      </c>
      <c r="F721">
        <v>0</v>
      </c>
      <c r="G721">
        <v>88</v>
      </c>
      <c r="H721">
        <v>14</v>
      </c>
      <c r="I721">
        <v>0</v>
      </c>
      <c r="J721">
        <v>9</v>
      </c>
      <c r="K721">
        <v>180</v>
      </c>
      <c r="L721">
        <v>1372</v>
      </c>
      <c r="M721">
        <v>90</v>
      </c>
      <c r="N721">
        <v>376</v>
      </c>
      <c r="O721">
        <v>131</v>
      </c>
      <c r="P721">
        <v>5</v>
      </c>
      <c r="Q721">
        <v>954</v>
      </c>
      <c r="R721">
        <v>216</v>
      </c>
      <c r="S721">
        <v>14</v>
      </c>
      <c r="T721">
        <v>2</v>
      </c>
      <c r="U721">
        <v>63</v>
      </c>
      <c r="V721">
        <v>1</v>
      </c>
      <c r="W721">
        <v>5</v>
      </c>
      <c r="X721">
        <v>0</v>
      </c>
      <c r="Y721">
        <v>5</v>
      </c>
      <c r="Z721">
        <v>33</v>
      </c>
      <c r="AA721">
        <v>45</v>
      </c>
      <c r="AB721">
        <v>45</v>
      </c>
      <c r="AC721">
        <v>71</v>
      </c>
      <c r="AD721">
        <v>140</v>
      </c>
      <c r="AE721">
        <v>0</v>
      </c>
      <c r="AF721">
        <v>324</v>
      </c>
      <c r="AG721">
        <v>11</v>
      </c>
      <c r="AH721">
        <v>30</v>
      </c>
      <c r="AI721">
        <v>22</v>
      </c>
      <c r="AJ721">
        <v>87</v>
      </c>
      <c r="AK721">
        <v>565</v>
      </c>
      <c r="AL721">
        <v>208</v>
      </c>
      <c r="AM721">
        <v>28</v>
      </c>
      <c r="AN721">
        <v>0</v>
      </c>
      <c r="AO721">
        <v>4</v>
      </c>
      <c r="AP721">
        <v>34</v>
      </c>
      <c r="AQ721">
        <v>492</v>
      </c>
      <c r="AR721">
        <v>164</v>
      </c>
      <c r="AS721">
        <v>0</v>
      </c>
      <c r="AT721">
        <v>0</v>
      </c>
      <c r="AU721">
        <v>35</v>
      </c>
      <c r="AV721">
        <v>33</v>
      </c>
      <c r="AW721">
        <v>626</v>
      </c>
      <c r="AX721">
        <v>0</v>
      </c>
      <c r="AY721">
        <v>2930</v>
      </c>
      <c r="AZ721">
        <v>106</v>
      </c>
      <c r="BA721">
        <v>1713</v>
      </c>
      <c r="BB721">
        <v>897</v>
      </c>
      <c r="BC721">
        <v>174</v>
      </c>
      <c r="BD721">
        <v>0</v>
      </c>
      <c r="BE721">
        <v>354</v>
      </c>
      <c r="BF721">
        <v>36</v>
      </c>
      <c r="BG721">
        <v>202</v>
      </c>
      <c r="BH721">
        <v>0</v>
      </c>
      <c r="BI721">
        <v>12</v>
      </c>
      <c r="BJ721">
        <v>82</v>
      </c>
      <c r="BK721">
        <v>18</v>
      </c>
      <c r="BL721">
        <v>11</v>
      </c>
      <c r="BM721">
        <v>368</v>
      </c>
      <c r="BN721">
        <v>21</v>
      </c>
      <c r="BO721">
        <v>60</v>
      </c>
      <c r="BP721">
        <v>0</v>
      </c>
      <c r="BQ721" s="178">
        <v>13987</v>
      </c>
    </row>
    <row r="722" spans="1:69" x14ac:dyDescent="0.25">
      <c r="A722" s="118" t="s">
        <v>821</v>
      </c>
      <c r="B722" s="160" t="e">
        <f>FORM!#REF!</f>
        <v>#REF!</v>
      </c>
      <c r="C722">
        <v>2539</v>
      </c>
      <c r="D722" s="118" t="s">
        <v>308</v>
      </c>
      <c r="E722">
        <v>1179</v>
      </c>
      <c r="F722">
        <v>16165</v>
      </c>
      <c r="G722">
        <v>54395</v>
      </c>
      <c r="H722">
        <v>581</v>
      </c>
      <c r="I722">
        <v>3419</v>
      </c>
      <c r="J722">
        <v>4511</v>
      </c>
      <c r="K722">
        <v>9092</v>
      </c>
      <c r="L722">
        <v>12136</v>
      </c>
      <c r="M722">
        <v>3177</v>
      </c>
      <c r="N722">
        <v>82523</v>
      </c>
      <c r="O722">
        <v>1835</v>
      </c>
      <c r="P722">
        <v>498</v>
      </c>
      <c r="Q722">
        <v>35746</v>
      </c>
      <c r="R722">
        <v>23094</v>
      </c>
      <c r="S722">
        <v>3945</v>
      </c>
      <c r="T722">
        <v>418</v>
      </c>
      <c r="U722">
        <v>1501</v>
      </c>
      <c r="V722">
        <v>631</v>
      </c>
      <c r="W722">
        <v>619</v>
      </c>
      <c r="X722">
        <v>612</v>
      </c>
      <c r="Y722">
        <v>433</v>
      </c>
      <c r="Z722">
        <v>1350</v>
      </c>
      <c r="AA722">
        <v>1684</v>
      </c>
      <c r="AB722">
        <v>5126</v>
      </c>
      <c r="AC722">
        <v>4132</v>
      </c>
      <c r="AD722">
        <v>61523</v>
      </c>
      <c r="AE722">
        <v>1058</v>
      </c>
      <c r="AF722">
        <v>5611</v>
      </c>
      <c r="AG722">
        <v>2795</v>
      </c>
      <c r="AH722">
        <v>342</v>
      </c>
      <c r="AI722">
        <v>362</v>
      </c>
      <c r="AJ722">
        <v>9718</v>
      </c>
      <c r="AK722">
        <v>22595</v>
      </c>
      <c r="AL722">
        <v>7943</v>
      </c>
      <c r="AM722">
        <v>1492</v>
      </c>
      <c r="AN722">
        <v>272</v>
      </c>
      <c r="AO722">
        <v>633</v>
      </c>
      <c r="AP722">
        <v>11215</v>
      </c>
      <c r="AQ722">
        <v>10284</v>
      </c>
      <c r="AR722">
        <v>5415</v>
      </c>
      <c r="AS722">
        <v>2251</v>
      </c>
      <c r="AT722">
        <v>2911</v>
      </c>
      <c r="AU722">
        <v>7020</v>
      </c>
      <c r="AV722">
        <v>2092</v>
      </c>
      <c r="AW722">
        <v>56600</v>
      </c>
      <c r="AX722">
        <v>16260</v>
      </c>
      <c r="AY722">
        <v>61137</v>
      </c>
      <c r="AZ722">
        <v>17463</v>
      </c>
      <c r="BA722">
        <v>29708</v>
      </c>
      <c r="BB722">
        <v>27977</v>
      </c>
      <c r="BC722">
        <v>3403</v>
      </c>
      <c r="BD722">
        <v>9688</v>
      </c>
      <c r="BE722">
        <v>13146</v>
      </c>
      <c r="BF722">
        <v>6773</v>
      </c>
      <c r="BG722">
        <v>9592</v>
      </c>
      <c r="BH722">
        <v>23067</v>
      </c>
      <c r="BI722">
        <v>2154</v>
      </c>
      <c r="BJ722">
        <v>1873</v>
      </c>
      <c r="BK722">
        <v>1123</v>
      </c>
      <c r="BL722">
        <v>536</v>
      </c>
      <c r="BM722">
        <v>13394</v>
      </c>
      <c r="BN722">
        <v>1463</v>
      </c>
      <c r="BO722">
        <v>2759</v>
      </c>
      <c r="BP722">
        <v>1016</v>
      </c>
      <c r="BQ722" s="178">
        <v>742404</v>
      </c>
    </row>
    <row r="723" spans="1:69" x14ac:dyDescent="0.25">
      <c r="A723" s="118" t="s">
        <v>822</v>
      </c>
      <c r="B723" s="160" t="e">
        <f>FORM!#REF!</f>
        <v>#REF!</v>
      </c>
      <c r="C723">
        <v>2401</v>
      </c>
      <c r="D723" s="118" t="s">
        <v>309</v>
      </c>
      <c r="E723">
        <v>1160</v>
      </c>
      <c r="F723">
        <v>16165</v>
      </c>
      <c r="G723">
        <v>53569</v>
      </c>
      <c r="H723">
        <v>572</v>
      </c>
      <c r="I723">
        <v>3415</v>
      </c>
      <c r="J723">
        <v>3682</v>
      </c>
      <c r="K723">
        <v>8743</v>
      </c>
      <c r="L723">
        <v>10619</v>
      </c>
      <c r="M723">
        <v>3069</v>
      </c>
      <c r="N723">
        <v>82371</v>
      </c>
      <c r="O723">
        <v>1830</v>
      </c>
      <c r="P723">
        <v>488</v>
      </c>
      <c r="Q723">
        <v>34119</v>
      </c>
      <c r="R723">
        <v>20230</v>
      </c>
      <c r="S723">
        <v>3844</v>
      </c>
      <c r="T723">
        <v>392</v>
      </c>
      <c r="U723">
        <v>1501</v>
      </c>
      <c r="V723">
        <v>607</v>
      </c>
      <c r="W723">
        <v>549</v>
      </c>
      <c r="X723">
        <v>586</v>
      </c>
      <c r="Y723">
        <v>427</v>
      </c>
      <c r="Z723">
        <v>1224</v>
      </c>
      <c r="AA723">
        <v>1684</v>
      </c>
      <c r="AB723">
        <v>4941</v>
      </c>
      <c r="AC723">
        <v>4029</v>
      </c>
      <c r="AD723">
        <v>61523</v>
      </c>
      <c r="AE723">
        <v>1051</v>
      </c>
      <c r="AF723">
        <v>5187</v>
      </c>
      <c r="AG723">
        <v>2652</v>
      </c>
      <c r="AH723">
        <v>336</v>
      </c>
      <c r="AI723">
        <v>354</v>
      </c>
      <c r="AJ723">
        <v>9402</v>
      </c>
      <c r="AK723">
        <v>21081</v>
      </c>
      <c r="AL723">
        <v>7442</v>
      </c>
      <c r="AM723">
        <v>1433</v>
      </c>
      <c r="AN723">
        <v>271</v>
      </c>
      <c r="AO723">
        <v>585</v>
      </c>
      <c r="AP723">
        <v>9396</v>
      </c>
      <c r="AQ723">
        <v>9644</v>
      </c>
      <c r="AR723">
        <v>5230</v>
      </c>
      <c r="AS723">
        <v>2097</v>
      </c>
      <c r="AT723">
        <v>2846</v>
      </c>
      <c r="AU723">
        <v>6835</v>
      </c>
      <c r="AV723">
        <v>2028</v>
      </c>
      <c r="AW723">
        <v>56509</v>
      </c>
      <c r="AX723">
        <v>15014</v>
      </c>
      <c r="AY723">
        <v>60913</v>
      </c>
      <c r="AZ723">
        <v>16480</v>
      </c>
      <c r="BA723">
        <v>28347</v>
      </c>
      <c r="BB723">
        <v>27327</v>
      </c>
      <c r="BC723">
        <v>3403</v>
      </c>
      <c r="BD723">
        <v>9728</v>
      </c>
      <c r="BE723">
        <v>12846</v>
      </c>
      <c r="BF723">
        <v>6607</v>
      </c>
      <c r="BG723">
        <v>9554</v>
      </c>
      <c r="BH723">
        <v>21259</v>
      </c>
      <c r="BI723">
        <v>2066</v>
      </c>
      <c r="BJ723">
        <v>1867</v>
      </c>
      <c r="BK723">
        <v>1070</v>
      </c>
      <c r="BL723">
        <v>518</v>
      </c>
      <c r="BM723">
        <v>13383</v>
      </c>
      <c r="BN723">
        <v>1310</v>
      </c>
      <c r="BO723">
        <v>2750</v>
      </c>
      <c r="BP723">
        <v>963</v>
      </c>
      <c r="BQ723" s="178">
        <v>718708</v>
      </c>
    </row>
    <row r="724" spans="1:69" x14ac:dyDescent="0.25">
      <c r="A724" s="118" t="s">
        <v>823</v>
      </c>
      <c r="B724" s="160" t="e">
        <f>FORM!#REF!</f>
        <v>#REF!</v>
      </c>
      <c r="C724">
        <v>31</v>
      </c>
      <c r="D724" s="118" t="s">
        <v>315</v>
      </c>
      <c r="E724">
        <v>3</v>
      </c>
      <c r="F724">
        <v>371</v>
      </c>
      <c r="G724">
        <v>421</v>
      </c>
      <c r="H724">
        <v>7</v>
      </c>
      <c r="I724">
        <v>3</v>
      </c>
      <c r="J724">
        <v>54</v>
      </c>
      <c r="K724">
        <v>73</v>
      </c>
      <c r="L724">
        <v>103</v>
      </c>
      <c r="M724">
        <v>135</v>
      </c>
      <c r="N724">
        <v>2217</v>
      </c>
      <c r="O724">
        <v>40</v>
      </c>
      <c r="P724">
        <v>7</v>
      </c>
      <c r="Q724">
        <v>581</v>
      </c>
      <c r="R724">
        <v>1396</v>
      </c>
      <c r="S724">
        <v>57</v>
      </c>
      <c r="T724">
        <v>8</v>
      </c>
      <c r="U724">
        <v>16</v>
      </c>
      <c r="V724">
        <v>21</v>
      </c>
      <c r="W724">
        <v>23</v>
      </c>
      <c r="X724">
        <v>13</v>
      </c>
      <c r="Y724">
        <v>6</v>
      </c>
      <c r="Z724">
        <v>47</v>
      </c>
      <c r="AA724">
        <v>43</v>
      </c>
      <c r="AB724">
        <v>39</v>
      </c>
      <c r="AC724">
        <v>34</v>
      </c>
      <c r="AD724">
        <v>2562</v>
      </c>
      <c r="AE724">
        <v>4</v>
      </c>
      <c r="AF724">
        <v>146</v>
      </c>
      <c r="AG724">
        <v>50</v>
      </c>
      <c r="AH724">
        <v>4</v>
      </c>
      <c r="AI724">
        <v>5</v>
      </c>
      <c r="AJ724">
        <v>197</v>
      </c>
      <c r="AK724">
        <v>76</v>
      </c>
      <c r="AL724">
        <v>86</v>
      </c>
      <c r="AM724">
        <v>34</v>
      </c>
      <c r="AN724">
        <v>0</v>
      </c>
      <c r="AO724">
        <v>7</v>
      </c>
      <c r="AP724">
        <v>675</v>
      </c>
      <c r="AQ724">
        <v>67</v>
      </c>
      <c r="AR724">
        <v>65</v>
      </c>
      <c r="AS724">
        <v>45</v>
      </c>
      <c r="AT724">
        <v>46</v>
      </c>
      <c r="AU724">
        <v>60</v>
      </c>
      <c r="AV724">
        <v>18</v>
      </c>
      <c r="AW724">
        <v>2100</v>
      </c>
      <c r="AX724">
        <v>154</v>
      </c>
      <c r="AY724">
        <v>1384</v>
      </c>
      <c r="AZ724">
        <v>168</v>
      </c>
      <c r="BA724">
        <v>437</v>
      </c>
      <c r="BB724">
        <v>673</v>
      </c>
      <c r="BC724">
        <v>99</v>
      </c>
      <c r="BD724">
        <v>24</v>
      </c>
      <c r="BE724">
        <v>133</v>
      </c>
      <c r="BF724">
        <v>89</v>
      </c>
      <c r="BG724">
        <v>179</v>
      </c>
      <c r="BH724">
        <v>305</v>
      </c>
      <c r="BI724">
        <v>39</v>
      </c>
      <c r="BJ724">
        <v>80</v>
      </c>
      <c r="BK724">
        <v>21</v>
      </c>
      <c r="BL724">
        <v>8</v>
      </c>
      <c r="BM724">
        <v>497</v>
      </c>
      <c r="BN724">
        <v>67</v>
      </c>
      <c r="BO724">
        <v>6</v>
      </c>
      <c r="BP724">
        <v>2</v>
      </c>
      <c r="BQ724" s="178">
        <v>16848</v>
      </c>
    </row>
    <row r="725" spans="1:69" x14ac:dyDescent="0.25">
      <c r="A725" s="118" t="s">
        <v>824</v>
      </c>
      <c r="B725" s="160" t="e">
        <f>FORM!#REF!</f>
        <v>#REF!</v>
      </c>
      <c r="C725">
        <v>38</v>
      </c>
      <c r="D725" s="118" t="s">
        <v>316</v>
      </c>
      <c r="E725">
        <v>1</v>
      </c>
      <c r="F725">
        <v>371</v>
      </c>
      <c r="G725">
        <v>51</v>
      </c>
      <c r="H725">
        <v>9</v>
      </c>
      <c r="I725">
        <v>3</v>
      </c>
      <c r="J725">
        <v>53</v>
      </c>
      <c r="K725">
        <v>49</v>
      </c>
      <c r="L725">
        <v>48</v>
      </c>
      <c r="M725">
        <v>123</v>
      </c>
      <c r="N725">
        <v>86</v>
      </c>
      <c r="O725">
        <v>11</v>
      </c>
      <c r="P725">
        <v>6</v>
      </c>
      <c r="Q725">
        <v>270</v>
      </c>
      <c r="R725">
        <v>1147</v>
      </c>
      <c r="S725">
        <v>31</v>
      </c>
      <c r="T725">
        <v>5</v>
      </c>
      <c r="U725">
        <v>6</v>
      </c>
      <c r="V725">
        <v>17</v>
      </c>
      <c r="W725">
        <v>22</v>
      </c>
      <c r="X725">
        <v>13</v>
      </c>
      <c r="Y725">
        <v>5</v>
      </c>
      <c r="Z725">
        <v>41</v>
      </c>
      <c r="AA725">
        <v>17</v>
      </c>
      <c r="AB725">
        <v>31</v>
      </c>
      <c r="AC725">
        <v>29</v>
      </c>
      <c r="AD725">
        <v>1407</v>
      </c>
      <c r="AE725">
        <v>3</v>
      </c>
      <c r="AF725">
        <v>33</v>
      </c>
      <c r="AG725">
        <v>49</v>
      </c>
      <c r="AH725">
        <v>2</v>
      </c>
      <c r="AI725">
        <v>1</v>
      </c>
      <c r="AJ725">
        <v>179</v>
      </c>
      <c r="AK725">
        <v>56</v>
      </c>
      <c r="AL725">
        <v>87</v>
      </c>
      <c r="AM725">
        <v>16</v>
      </c>
      <c r="AN725">
        <v>0</v>
      </c>
      <c r="AO725">
        <v>6</v>
      </c>
      <c r="AP725">
        <v>799</v>
      </c>
      <c r="AQ725">
        <v>36</v>
      </c>
      <c r="AR725">
        <v>46</v>
      </c>
      <c r="AS725">
        <v>17</v>
      </c>
      <c r="AT725">
        <v>48</v>
      </c>
      <c r="AU725">
        <v>51</v>
      </c>
      <c r="AV725">
        <v>16</v>
      </c>
      <c r="AW725">
        <v>1088</v>
      </c>
      <c r="AX725">
        <v>100</v>
      </c>
      <c r="AY725">
        <v>18</v>
      </c>
      <c r="AZ725">
        <v>169</v>
      </c>
      <c r="BA725">
        <v>197</v>
      </c>
      <c r="BB725">
        <v>530</v>
      </c>
      <c r="BC725">
        <v>32</v>
      </c>
      <c r="BD725">
        <v>0</v>
      </c>
      <c r="BE725">
        <v>139</v>
      </c>
      <c r="BF725">
        <v>89</v>
      </c>
      <c r="BG725">
        <v>129</v>
      </c>
      <c r="BH725">
        <v>191</v>
      </c>
      <c r="BI725">
        <v>4</v>
      </c>
      <c r="BJ725">
        <v>28</v>
      </c>
      <c r="BK725">
        <v>19</v>
      </c>
      <c r="BL725">
        <v>3</v>
      </c>
      <c r="BM725">
        <v>445</v>
      </c>
      <c r="BN725">
        <v>30</v>
      </c>
      <c r="BO725">
        <v>2</v>
      </c>
      <c r="BP725">
        <v>2</v>
      </c>
      <c r="BQ725" s="178">
        <v>8651</v>
      </c>
    </row>
    <row r="726" spans="1:69" x14ac:dyDescent="0.25">
      <c r="A726" s="118" t="s">
        <v>824</v>
      </c>
      <c r="B726" s="160" t="e">
        <f>FORM!#REF!</f>
        <v>#REF!</v>
      </c>
      <c r="C726">
        <v>1</v>
      </c>
      <c r="D726" s="118" t="s">
        <v>316</v>
      </c>
      <c r="E726">
        <v>37</v>
      </c>
      <c r="F726">
        <v>0</v>
      </c>
      <c r="G726">
        <v>0</v>
      </c>
      <c r="H726">
        <v>0</v>
      </c>
      <c r="I726">
        <v>0</v>
      </c>
      <c r="J726">
        <v>0</v>
      </c>
      <c r="K726">
        <v>24</v>
      </c>
      <c r="L726">
        <v>359</v>
      </c>
      <c r="M726">
        <v>29</v>
      </c>
      <c r="N726">
        <v>0</v>
      </c>
      <c r="O726">
        <v>0</v>
      </c>
      <c r="P726">
        <v>0</v>
      </c>
      <c r="Q726">
        <v>742</v>
      </c>
      <c r="R726">
        <v>42</v>
      </c>
      <c r="S726">
        <v>5</v>
      </c>
      <c r="T726">
        <v>0</v>
      </c>
      <c r="U726">
        <v>0</v>
      </c>
      <c r="V726">
        <v>33</v>
      </c>
      <c r="W726">
        <v>0</v>
      </c>
      <c r="X726">
        <v>0</v>
      </c>
      <c r="Y726">
        <v>0</v>
      </c>
      <c r="Z726">
        <v>0</v>
      </c>
      <c r="AA726">
        <v>0</v>
      </c>
      <c r="AB726">
        <v>247</v>
      </c>
      <c r="AC726">
        <v>2</v>
      </c>
      <c r="AD726">
        <v>1</v>
      </c>
      <c r="AE726">
        <v>0</v>
      </c>
      <c r="AF726">
        <v>38</v>
      </c>
      <c r="AG726">
        <v>13</v>
      </c>
      <c r="AH726">
        <v>1</v>
      </c>
      <c r="AI726">
        <v>9</v>
      </c>
      <c r="AJ726">
        <v>9</v>
      </c>
      <c r="AK726">
        <v>199</v>
      </c>
      <c r="AL726">
        <v>314</v>
      </c>
      <c r="AM726">
        <v>0</v>
      </c>
      <c r="AN726">
        <v>0</v>
      </c>
      <c r="AO726">
        <v>0</v>
      </c>
      <c r="AP726">
        <v>0</v>
      </c>
      <c r="AQ726">
        <v>0</v>
      </c>
      <c r="AR726">
        <v>75</v>
      </c>
      <c r="AS726">
        <v>71</v>
      </c>
      <c r="AT726">
        <v>0</v>
      </c>
      <c r="AU726">
        <v>554</v>
      </c>
      <c r="AV726">
        <v>0</v>
      </c>
      <c r="AW726">
        <v>0</v>
      </c>
      <c r="AX726">
        <v>0</v>
      </c>
      <c r="AY726">
        <v>1945</v>
      </c>
      <c r="AZ726">
        <v>72</v>
      </c>
      <c r="BA726">
        <v>1</v>
      </c>
      <c r="BB726">
        <v>0</v>
      </c>
      <c r="BC726">
        <v>595</v>
      </c>
      <c r="BD726">
        <v>192</v>
      </c>
      <c r="BE726">
        <v>6</v>
      </c>
      <c r="BF726">
        <v>38</v>
      </c>
      <c r="BG726">
        <v>2</v>
      </c>
      <c r="BH726">
        <v>0</v>
      </c>
      <c r="BI726">
        <v>6</v>
      </c>
      <c r="BJ726">
        <v>4</v>
      </c>
      <c r="BK726">
        <v>1</v>
      </c>
      <c r="BL726">
        <v>18</v>
      </c>
      <c r="BM726">
        <v>38</v>
      </c>
      <c r="BN726">
        <v>2</v>
      </c>
      <c r="BO726">
        <v>7</v>
      </c>
      <c r="BP726">
        <v>0</v>
      </c>
      <c r="BQ726" s="178">
        <v>5764</v>
      </c>
    </row>
    <row r="727" spans="1:69" x14ac:dyDescent="0.25">
      <c r="A727" s="118" t="s">
        <v>825</v>
      </c>
      <c r="B727" s="160" t="e">
        <f>FORM!#REF!</f>
        <v>#REF!</v>
      </c>
      <c r="C727">
        <v>1</v>
      </c>
      <c r="D727" s="118" t="s">
        <v>317</v>
      </c>
      <c r="E727">
        <v>2</v>
      </c>
      <c r="F727">
        <v>0</v>
      </c>
      <c r="G727">
        <v>3</v>
      </c>
      <c r="H727">
        <v>3</v>
      </c>
      <c r="I727">
        <v>0</v>
      </c>
      <c r="J727">
        <v>0</v>
      </c>
      <c r="K727">
        <v>20</v>
      </c>
      <c r="L727">
        <v>65</v>
      </c>
      <c r="M727">
        <v>11</v>
      </c>
      <c r="N727">
        <v>0</v>
      </c>
      <c r="O727">
        <v>29</v>
      </c>
      <c r="P727">
        <v>1</v>
      </c>
      <c r="Q727">
        <v>226</v>
      </c>
      <c r="R727">
        <v>103</v>
      </c>
      <c r="S727">
        <v>3</v>
      </c>
      <c r="T727">
        <v>0</v>
      </c>
      <c r="U727">
        <v>8</v>
      </c>
      <c r="V727">
        <v>0</v>
      </c>
      <c r="W727">
        <v>0</v>
      </c>
      <c r="X727">
        <v>0</v>
      </c>
      <c r="Y727">
        <v>1</v>
      </c>
      <c r="Z727">
        <v>4</v>
      </c>
      <c r="AA727">
        <v>29</v>
      </c>
      <c r="AB727">
        <v>8</v>
      </c>
      <c r="AC727">
        <v>5</v>
      </c>
      <c r="AD727">
        <v>1034</v>
      </c>
      <c r="AE727">
        <v>0</v>
      </c>
      <c r="AF727">
        <v>74</v>
      </c>
      <c r="AG727">
        <v>5</v>
      </c>
      <c r="AH727">
        <v>6</v>
      </c>
      <c r="AI727">
        <v>3</v>
      </c>
      <c r="AJ727">
        <v>17</v>
      </c>
      <c r="AK727">
        <v>14</v>
      </c>
      <c r="AL727">
        <v>14</v>
      </c>
      <c r="AM727">
        <v>7</v>
      </c>
      <c r="AN727">
        <v>0</v>
      </c>
      <c r="AO727">
        <v>1</v>
      </c>
      <c r="AP727">
        <v>4</v>
      </c>
      <c r="AQ727">
        <v>31</v>
      </c>
      <c r="AR727">
        <v>16</v>
      </c>
      <c r="AS727">
        <v>1</v>
      </c>
      <c r="AT727">
        <v>0</v>
      </c>
      <c r="AU727">
        <v>9</v>
      </c>
      <c r="AV727">
        <v>2</v>
      </c>
      <c r="AW727">
        <v>1022</v>
      </c>
      <c r="AX727">
        <v>0</v>
      </c>
      <c r="AY727">
        <v>697</v>
      </c>
      <c r="AZ727">
        <v>16</v>
      </c>
      <c r="BA727">
        <v>184</v>
      </c>
      <c r="BB727">
        <v>114</v>
      </c>
      <c r="BC727">
        <v>5</v>
      </c>
      <c r="BD727">
        <v>0</v>
      </c>
      <c r="BE727">
        <v>52</v>
      </c>
      <c r="BF727">
        <v>6</v>
      </c>
      <c r="BG727">
        <v>55</v>
      </c>
      <c r="BH727">
        <v>0</v>
      </c>
      <c r="BI727">
        <v>5</v>
      </c>
      <c r="BJ727">
        <v>50</v>
      </c>
      <c r="BK727">
        <v>2</v>
      </c>
      <c r="BL727">
        <v>5</v>
      </c>
      <c r="BM727">
        <v>32</v>
      </c>
      <c r="BN727">
        <v>11</v>
      </c>
      <c r="BO727">
        <v>6</v>
      </c>
      <c r="BP727">
        <v>0</v>
      </c>
      <c r="BQ727" s="178">
        <v>4162</v>
      </c>
    </row>
    <row r="728" spans="1:69" x14ac:dyDescent="0.25">
      <c r="A728" s="118" t="s">
        <v>825</v>
      </c>
      <c r="B728" s="160" t="e">
        <f>FORM!#REF!</f>
        <v>#REF!</v>
      </c>
      <c r="C728">
        <v>363</v>
      </c>
      <c r="D728" s="118" t="s">
        <v>317</v>
      </c>
      <c r="E728">
        <v>241</v>
      </c>
      <c r="F728">
        <v>5398</v>
      </c>
      <c r="G728">
        <v>16951</v>
      </c>
      <c r="H728">
        <v>175</v>
      </c>
      <c r="I728">
        <v>1250</v>
      </c>
      <c r="J728">
        <v>1179</v>
      </c>
      <c r="K728">
        <v>2757</v>
      </c>
      <c r="L728">
        <v>3254</v>
      </c>
      <c r="M728">
        <v>758</v>
      </c>
      <c r="N728">
        <v>20261</v>
      </c>
      <c r="O728">
        <v>323</v>
      </c>
      <c r="P728">
        <v>144</v>
      </c>
      <c r="Q728">
        <v>9510</v>
      </c>
      <c r="R728">
        <v>2678</v>
      </c>
      <c r="S728">
        <v>1459</v>
      </c>
      <c r="T728">
        <v>99</v>
      </c>
      <c r="U728">
        <v>432</v>
      </c>
      <c r="V728">
        <v>197</v>
      </c>
      <c r="W728">
        <v>126</v>
      </c>
      <c r="X728">
        <v>177</v>
      </c>
      <c r="Y728">
        <v>123</v>
      </c>
      <c r="Z728">
        <v>359</v>
      </c>
      <c r="AA728">
        <v>472</v>
      </c>
      <c r="AB728">
        <v>1672</v>
      </c>
      <c r="AC728">
        <v>889</v>
      </c>
      <c r="AD728">
        <v>15887</v>
      </c>
      <c r="AE728">
        <v>251</v>
      </c>
      <c r="AF728">
        <v>1181</v>
      </c>
      <c r="AG728">
        <v>450</v>
      </c>
      <c r="AH728">
        <v>97</v>
      </c>
      <c r="AI728">
        <v>92</v>
      </c>
      <c r="AJ728">
        <v>2962</v>
      </c>
      <c r="AK728">
        <v>6474</v>
      </c>
      <c r="AL728">
        <v>2443</v>
      </c>
      <c r="AM728">
        <v>456</v>
      </c>
      <c r="AN728">
        <v>91</v>
      </c>
      <c r="AO728">
        <v>170</v>
      </c>
      <c r="AP728">
        <v>2550</v>
      </c>
      <c r="AQ728">
        <v>2795</v>
      </c>
      <c r="AR728">
        <v>1165</v>
      </c>
      <c r="AS728">
        <v>627</v>
      </c>
      <c r="AT728">
        <v>866</v>
      </c>
      <c r="AU728">
        <v>1861</v>
      </c>
      <c r="AV728">
        <v>550</v>
      </c>
      <c r="AW728">
        <v>13787</v>
      </c>
      <c r="AX728">
        <v>3858</v>
      </c>
      <c r="AY728">
        <v>11250</v>
      </c>
      <c r="AZ728">
        <v>5254</v>
      </c>
      <c r="BA728">
        <v>8418</v>
      </c>
      <c r="BB728">
        <v>7134</v>
      </c>
      <c r="BC728">
        <v>561</v>
      </c>
      <c r="BD728">
        <v>2247</v>
      </c>
      <c r="BE728">
        <v>3022</v>
      </c>
      <c r="BF728">
        <v>1978</v>
      </c>
      <c r="BG728">
        <v>3234</v>
      </c>
      <c r="BH728">
        <v>5123</v>
      </c>
      <c r="BI728">
        <v>606</v>
      </c>
      <c r="BJ728">
        <v>481</v>
      </c>
      <c r="BK728">
        <v>282</v>
      </c>
      <c r="BL728">
        <v>175</v>
      </c>
      <c r="BM728">
        <v>4273</v>
      </c>
      <c r="BN728">
        <v>432</v>
      </c>
      <c r="BO728">
        <v>566</v>
      </c>
      <c r="BP728">
        <v>299</v>
      </c>
      <c r="BQ728" s="178">
        <v>188980</v>
      </c>
    </row>
    <row r="729" spans="1:69" x14ac:dyDescent="0.25">
      <c r="A729" s="118" t="s">
        <v>826</v>
      </c>
      <c r="B729" s="160" t="e">
        <f>FORM!#REF!</f>
        <v>#REF!</v>
      </c>
      <c r="C729">
        <v>363</v>
      </c>
      <c r="D729" s="118" t="s">
        <v>318</v>
      </c>
      <c r="E729">
        <v>237</v>
      </c>
      <c r="F729">
        <v>5396</v>
      </c>
      <c r="G729">
        <v>16920</v>
      </c>
      <c r="H729">
        <v>169</v>
      </c>
      <c r="I729">
        <v>1250</v>
      </c>
      <c r="J729">
        <v>1110</v>
      </c>
      <c r="K729">
        <v>2758</v>
      </c>
      <c r="L729">
        <v>3049</v>
      </c>
      <c r="M729">
        <v>751</v>
      </c>
      <c r="N729">
        <v>20261</v>
      </c>
      <c r="O729">
        <v>323</v>
      </c>
      <c r="P729">
        <v>144</v>
      </c>
      <c r="Q729">
        <v>9127</v>
      </c>
      <c r="R729">
        <v>2650</v>
      </c>
      <c r="S729">
        <v>1456</v>
      </c>
      <c r="T729">
        <v>94</v>
      </c>
      <c r="U729">
        <v>432</v>
      </c>
      <c r="V729">
        <v>196</v>
      </c>
      <c r="W729">
        <v>124</v>
      </c>
      <c r="X729">
        <v>161</v>
      </c>
      <c r="Y729">
        <v>123</v>
      </c>
      <c r="Z729">
        <v>358</v>
      </c>
      <c r="AA729">
        <v>472</v>
      </c>
      <c r="AB729">
        <v>1643</v>
      </c>
      <c r="AC729">
        <v>875</v>
      </c>
      <c r="AD729">
        <v>15735</v>
      </c>
      <c r="AE729">
        <v>250</v>
      </c>
      <c r="AF729">
        <v>1181</v>
      </c>
      <c r="AG729">
        <v>438</v>
      </c>
      <c r="AH729">
        <v>87</v>
      </c>
      <c r="AI729">
        <v>92</v>
      </c>
      <c r="AJ729">
        <v>2953</v>
      </c>
      <c r="AK729">
        <v>6158</v>
      </c>
      <c r="AL729">
        <v>2310</v>
      </c>
      <c r="AM729">
        <v>448</v>
      </c>
      <c r="AN729">
        <v>91</v>
      </c>
      <c r="AO729">
        <v>168</v>
      </c>
      <c r="AP729">
        <v>2302</v>
      </c>
      <c r="AQ729">
        <v>2701</v>
      </c>
      <c r="AR729">
        <v>1165</v>
      </c>
      <c r="AS729">
        <v>614</v>
      </c>
      <c r="AT729">
        <v>866</v>
      </c>
      <c r="AU729">
        <v>1854</v>
      </c>
      <c r="AV729">
        <v>480</v>
      </c>
      <c r="AW729">
        <v>13144</v>
      </c>
      <c r="AX729">
        <v>3832</v>
      </c>
      <c r="AY729">
        <v>11243</v>
      </c>
      <c r="AZ729">
        <v>5037</v>
      </c>
      <c r="BA729">
        <v>7802</v>
      </c>
      <c r="BB729">
        <v>7129</v>
      </c>
      <c r="BC729">
        <v>561</v>
      </c>
      <c r="BD729">
        <v>2247</v>
      </c>
      <c r="BE729">
        <v>2987</v>
      </c>
      <c r="BF729">
        <v>1941</v>
      </c>
      <c r="BG729">
        <v>3234</v>
      </c>
      <c r="BH729">
        <v>5055</v>
      </c>
      <c r="BI729">
        <v>606</v>
      </c>
      <c r="BJ729">
        <v>476</v>
      </c>
      <c r="BK729">
        <v>280</v>
      </c>
      <c r="BL729">
        <v>173</v>
      </c>
      <c r="BM729">
        <v>4273</v>
      </c>
      <c r="BN729">
        <v>382</v>
      </c>
      <c r="BO729">
        <v>566</v>
      </c>
      <c r="BP729">
        <v>299</v>
      </c>
      <c r="BQ729" s="178">
        <v>185250</v>
      </c>
    </row>
    <row r="730" spans="1:69" x14ac:dyDescent="0.25">
      <c r="A730" s="118" t="s">
        <v>827</v>
      </c>
      <c r="B730" s="160" t="e">
        <f>FORM!#REF!</f>
        <v>#REF!</v>
      </c>
      <c r="C730">
        <v>0</v>
      </c>
      <c r="D730" s="118" t="s">
        <v>319</v>
      </c>
      <c r="E730">
        <v>2</v>
      </c>
      <c r="F730">
        <v>561</v>
      </c>
      <c r="G730">
        <v>105</v>
      </c>
      <c r="H730">
        <v>13</v>
      </c>
      <c r="I730">
        <v>9</v>
      </c>
      <c r="J730">
        <v>9</v>
      </c>
      <c r="K730">
        <v>22</v>
      </c>
      <c r="L730">
        <v>37</v>
      </c>
      <c r="M730">
        <v>18</v>
      </c>
      <c r="N730">
        <v>308</v>
      </c>
      <c r="O730">
        <v>9</v>
      </c>
      <c r="P730">
        <v>21</v>
      </c>
      <c r="Q730">
        <v>70</v>
      </c>
      <c r="R730">
        <v>7</v>
      </c>
      <c r="S730">
        <v>6</v>
      </c>
      <c r="T730">
        <v>1</v>
      </c>
      <c r="U730">
        <v>2</v>
      </c>
      <c r="V730">
        <v>0</v>
      </c>
      <c r="W730">
        <v>2</v>
      </c>
      <c r="X730">
        <v>9</v>
      </c>
      <c r="Y730">
        <v>7</v>
      </c>
      <c r="Z730">
        <v>1</v>
      </c>
      <c r="AA730">
        <v>3</v>
      </c>
      <c r="AB730">
        <v>7</v>
      </c>
      <c r="AC730">
        <v>11</v>
      </c>
      <c r="AD730">
        <v>754</v>
      </c>
      <c r="AE730">
        <v>4</v>
      </c>
      <c r="AF730">
        <v>38</v>
      </c>
      <c r="AG730">
        <v>12</v>
      </c>
      <c r="AH730">
        <v>5</v>
      </c>
      <c r="AI730">
        <v>0</v>
      </c>
      <c r="AJ730">
        <v>49</v>
      </c>
      <c r="AK730">
        <v>121</v>
      </c>
      <c r="AL730">
        <v>140</v>
      </c>
      <c r="AM730">
        <v>13</v>
      </c>
      <c r="AN730">
        <v>3</v>
      </c>
      <c r="AO730">
        <v>2</v>
      </c>
      <c r="AP730">
        <v>49</v>
      </c>
      <c r="AQ730">
        <v>57</v>
      </c>
      <c r="AR730">
        <v>17</v>
      </c>
      <c r="AS730">
        <v>8</v>
      </c>
      <c r="AT730">
        <v>12</v>
      </c>
      <c r="AU730">
        <v>10</v>
      </c>
      <c r="AV730">
        <v>39</v>
      </c>
      <c r="AW730">
        <v>1151</v>
      </c>
      <c r="AX730">
        <v>2</v>
      </c>
      <c r="AY730">
        <v>211</v>
      </c>
      <c r="AZ730">
        <v>61</v>
      </c>
      <c r="BA730">
        <v>729</v>
      </c>
      <c r="BB730">
        <v>160</v>
      </c>
      <c r="BC730">
        <v>2</v>
      </c>
      <c r="BD730">
        <v>0</v>
      </c>
      <c r="BE730">
        <v>92</v>
      </c>
      <c r="BF730">
        <v>123</v>
      </c>
      <c r="BG730">
        <v>16</v>
      </c>
      <c r="BH730">
        <v>83</v>
      </c>
      <c r="BI730">
        <v>33</v>
      </c>
      <c r="BJ730">
        <v>14</v>
      </c>
      <c r="BK730">
        <v>9</v>
      </c>
      <c r="BL730">
        <v>2</v>
      </c>
      <c r="BM730">
        <v>371</v>
      </c>
      <c r="BN730">
        <v>25</v>
      </c>
      <c r="BO730">
        <v>2</v>
      </c>
      <c r="BP730">
        <v>3</v>
      </c>
      <c r="BQ730" s="178">
        <v>5799</v>
      </c>
    </row>
    <row r="731" spans="1:69" x14ac:dyDescent="0.25">
      <c r="A731" s="118" t="s">
        <v>828</v>
      </c>
      <c r="B731" s="160" t="e">
        <f>FORM!#REF!</f>
        <v>#REF!</v>
      </c>
      <c r="C731">
        <v>8</v>
      </c>
      <c r="D731" s="118" t="s">
        <v>228</v>
      </c>
      <c r="E731">
        <v>2</v>
      </c>
      <c r="F731">
        <v>561</v>
      </c>
      <c r="G731">
        <v>4</v>
      </c>
      <c r="H731">
        <v>9</v>
      </c>
      <c r="I731">
        <v>9</v>
      </c>
      <c r="J731">
        <v>9</v>
      </c>
      <c r="K731">
        <v>14</v>
      </c>
      <c r="L731">
        <v>12</v>
      </c>
      <c r="M731">
        <v>0</v>
      </c>
      <c r="N731">
        <v>146</v>
      </c>
      <c r="O731">
        <v>3</v>
      </c>
      <c r="P731">
        <v>19</v>
      </c>
      <c r="Q731">
        <v>53</v>
      </c>
      <c r="R731">
        <v>4</v>
      </c>
      <c r="S731">
        <v>6</v>
      </c>
      <c r="T731">
        <v>1</v>
      </c>
      <c r="U731">
        <v>1</v>
      </c>
      <c r="V731">
        <v>0</v>
      </c>
      <c r="W731">
        <v>1</v>
      </c>
      <c r="X731">
        <v>9</v>
      </c>
      <c r="Y731">
        <v>4</v>
      </c>
      <c r="Z731">
        <v>1</v>
      </c>
      <c r="AA731">
        <v>0</v>
      </c>
      <c r="AB731">
        <v>10</v>
      </c>
      <c r="AC731">
        <v>8</v>
      </c>
      <c r="AD731">
        <v>659</v>
      </c>
      <c r="AE731">
        <v>4</v>
      </c>
      <c r="AF731">
        <v>7</v>
      </c>
      <c r="AG731">
        <v>9</v>
      </c>
      <c r="AH731">
        <v>2</v>
      </c>
      <c r="AI731">
        <v>0</v>
      </c>
      <c r="AJ731">
        <v>47</v>
      </c>
      <c r="AK731">
        <v>82</v>
      </c>
      <c r="AL731">
        <v>116</v>
      </c>
      <c r="AM731">
        <v>8</v>
      </c>
      <c r="AN731">
        <v>0</v>
      </c>
      <c r="AO731">
        <v>1</v>
      </c>
      <c r="AP731">
        <v>30</v>
      </c>
      <c r="AQ731">
        <v>21</v>
      </c>
      <c r="AR731">
        <v>14</v>
      </c>
      <c r="AS731">
        <v>3</v>
      </c>
      <c r="AT731">
        <v>22</v>
      </c>
      <c r="AU731">
        <v>10</v>
      </c>
      <c r="AV731">
        <v>30</v>
      </c>
      <c r="AW731">
        <v>211</v>
      </c>
      <c r="AX731">
        <v>1</v>
      </c>
      <c r="AY731">
        <v>123</v>
      </c>
      <c r="AZ731">
        <v>53</v>
      </c>
      <c r="BA731">
        <v>241</v>
      </c>
      <c r="BB731">
        <v>89</v>
      </c>
      <c r="BC731">
        <v>2</v>
      </c>
      <c r="BD731">
        <v>0</v>
      </c>
      <c r="BE731">
        <v>70</v>
      </c>
      <c r="BF731">
        <v>113</v>
      </c>
      <c r="BG731">
        <v>7</v>
      </c>
      <c r="BH731">
        <v>30</v>
      </c>
      <c r="BI731">
        <v>2</v>
      </c>
      <c r="BJ731">
        <v>9</v>
      </c>
      <c r="BK731">
        <v>5</v>
      </c>
      <c r="BL731">
        <v>2</v>
      </c>
      <c r="BM731">
        <v>128</v>
      </c>
      <c r="BN731">
        <v>9</v>
      </c>
      <c r="BO731">
        <v>2</v>
      </c>
      <c r="BP731">
        <v>3</v>
      </c>
      <c r="BQ731" s="178">
        <v>3129</v>
      </c>
    </row>
    <row r="732" spans="1:69" x14ac:dyDescent="0.25">
      <c r="A732" s="118" t="s">
        <v>829</v>
      </c>
      <c r="B732" s="160" t="e">
        <f>FORM!#REF!</f>
        <v>#REF!</v>
      </c>
      <c r="C732">
        <v>0</v>
      </c>
      <c r="D732" s="118" t="s">
        <v>320</v>
      </c>
      <c r="E732">
        <v>10</v>
      </c>
      <c r="F732">
        <v>57</v>
      </c>
      <c r="G732">
        <v>23</v>
      </c>
      <c r="H732">
        <v>0</v>
      </c>
      <c r="I732">
        <v>0</v>
      </c>
      <c r="J732">
        <v>0</v>
      </c>
      <c r="K732">
        <v>13</v>
      </c>
      <c r="L732">
        <v>154</v>
      </c>
      <c r="M732">
        <v>30</v>
      </c>
      <c r="N732">
        <v>0</v>
      </c>
      <c r="O732">
        <v>0</v>
      </c>
      <c r="P732">
        <v>0</v>
      </c>
      <c r="Q732">
        <v>483</v>
      </c>
      <c r="R732">
        <v>101</v>
      </c>
      <c r="S732">
        <v>3</v>
      </c>
      <c r="T732">
        <v>0</v>
      </c>
      <c r="U732">
        <v>0</v>
      </c>
      <c r="V732">
        <v>19</v>
      </c>
      <c r="W732">
        <v>0</v>
      </c>
      <c r="X732">
        <v>0</v>
      </c>
      <c r="Y732">
        <v>0</v>
      </c>
      <c r="Z732">
        <v>0</v>
      </c>
      <c r="AA732">
        <v>0</v>
      </c>
      <c r="AB732">
        <v>110</v>
      </c>
      <c r="AC732">
        <v>29</v>
      </c>
      <c r="AD732">
        <v>991</v>
      </c>
      <c r="AE732">
        <v>0</v>
      </c>
      <c r="AF732">
        <v>10</v>
      </c>
      <c r="AG732">
        <v>39</v>
      </c>
      <c r="AH732">
        <v>4</v>
      </c>
      <c r="AI732">
        <v>5</v>
      </c>
      <c r="AJ732">
        <v>9</v>
      </c>
      <c r="AK732">
        <v>76</v>
      </c>
      <c r="AL732">
        <v>170</v>
      </c>
      <c r="AM732">
        <v>0</v>
      </c>
      <c r="AN732">
        <v>0</v>
      </c>
      <c r="AO732">
        <v>0</v>
      </c>
      <c r="AP732">
        <v>0</v>
      </c>
      <c r="AQ732">
        <v>3</v>
      </c>
      <c r="AR732">
        <v>157</v>
      </c>
      <c r="AS732">
        <v>26</v>
      </c>
      <c r="AT732">
        <v>0</v>
      </c>
      <c r="AU732">
        <v>171</v>
      </c>
      <c r="AV732">
        <v>0</v>
      </c>
      <c r="AW732">
        <v>48</v>
      </c>
      <c r="AX732">
        <v>0</v>
      </c>
      <c r="AY732">
        <v>784</v>
      </c>
      <c r="AZ732">
        <v>42</v>
      </c>
      <c r="BA732">
        <v>2</v>
      </c>
      <c r="BB732">
        <v>152</v>
      </c>
      <c r="BC732">
        <v>321</v>
      </c>
      <c r="BD732">
        <v>124</v>
      </c>
      <c r="BE732">
        <v>0</v>
      </c>
      <c r="BF732">
        <v>40</v>
      </c>
      <c r="BG732">
        <v>5</v>
      </c>
      <c r="BH732">
        <v>0</v>
      </c>
      <c r="BI732">
        <v>6</v>
      </c>
      <c r="BJ732">
        <v>6</v>
      </c>
      <c r="BK732">
        <v>0</v>
      </c>
      <c r="BL732">
        <v>18</v>
      </c>
      <c r="BM732">
        <v>195</v>
      </c>
      <c r="BN732">
        <v>0</v>
      </c>
      <c r="BO732">
        <v>2</v>
      </c>
      <c r="BP732">
        <v>0</v>
      </c>
      <c r="BQ732" s="178">
        <v>4502</v>
      </c>
    </row>
    <row r="733" spans="1:69" x14ac:dyDescent="0.25">
      <c r="A733" s="118" t="s">
        <v>830</v>
      </c>
      <c r="B733" s="160" t="e">
        <f>FORM!#REF!</f>
        <v>#REF!</v>
      </c>
      <c r="C733">
        <v>1</v>
      </c>
      <c r="D733" s="118" t="s">
        <v>321</v>
      </c>
      <c r="E733">
        <v>0</v>
      </c>
      <c r="F733">
        <v>0</v>
      </c>
      <c r="G733">
        <v>58</v>
      </c>
      <c r="H733">
        <v>4</v>
      </c>
      <c r="I733">
        <v>0</v>
      </c>
      <c r="J733">
        <v>0</v>
      </c>
      <c r="K733">
        <v>8</v>
      </c>
      <c r="L733">
        <v>23</v>
      </c>
      <c r="M733">
        <v>0</v>
      </c>
      <c r="N733">
        <v>162</v>
      </c>
      <c r="O733">
        <v>6</v>
      </c>
      <c r="P733">
        <v>2</v>
      </c>
      <c r="Q733">
        <v>17</v>
      </c>
      <c r="R733">
        <v>3</v>
      </c>
      <c r="S733">
        <v>0</v>
      </c>
      <c r="T733">
        <v>0</v>
      </c>
      <c r="U733">
        <v>0</v>
      </c>
      <c r="V733">
        <v>0</v>
      </c>
      <c r="W733">
        <v>0</v>
      </c>
      <c r="X733">
        <v>0</v>
      </c>
      <c r="Y733">
        <v>3</v>
      </c>
      <c r="Z733">
        <v>0</v>
      </c>
      <c r="AA733">
        <v>5</v>
      </c>
      <c r="AB733">
        <v>1</v>
      </c>
      <c r="AC733">
        <v>3</v>
      </c>
      <c r="AD733">
        <v>95</v>
      </c>
      <c r="AE733">
        <v>0</v>
      </c>
      <c r="AF733">
        <v>27</v>
      </c>
      <c r="AG733">
        <v>3</v>
      </c>
      <c r="AH733">
        <v>4</v>
      </c>
      <c r="AI733">
        <v>0</v>
      </c>
      <c r="AJ733">
        <v>2</v>
      </c>
      <c r="AK733">
        <v>37</v>
      </c>
      <c r="AL733">
        <v>15</v>
      </c>
      <c r="AM733">
        <v>0</v>
      </c>
      <c r="AN733">
        <v>0</v>
      </c>
      <c r="AO733">
        <v>1</v>
      </c>
      <c r="AP733">
        <v>0</v>
      </c>
      <c r="AQ733">
        <v>39</v>
      </c>
      <c r="AR733">
        <v>3</v>
      </c>
      <c r="AS733">
        <v>1</v>
      </c>
      <c r="AT733">
        <v>0</v>
      </c>
      <c r="AU733">
        <v>0</v>
      </c>
      <c r="AV733">
        <v>9</v>
      </c>
      <c r="AW733">
        <v>118</v>
      </c>
      <c r="AX733">
        <v>0</v>
      </c>
      <c r="AY733">
        <v>91</v>
      </c>
      <c r="AZ733">
        <v>8</v>
      </c>
      <c r="BA733">
        <v>311</v>
      </c>
      <c r="BB733">
        <v>16</v>
      </c>
      <c r="BC733">
        <v>0</v>
      </c>
      <c r="BD733">
        <v>0</v>
      </c>
      <c r="BE733">
        <v>46</v>
      </c>
      <c r="BF733">
        <v>11</v>
      </c>
      <c r="BG733">
        <v>8</v>
      </c>
      <c r="BH733">
        <v>0</v>
      </c>
      <c r="BI733">
        <v>0</v>
      </c>
      <c r="BJ733">
        <v>5</v>
      </c>
      <c r="BK733">
        <v>4</v>
      </c>
      <c r="BL733">
        <v>0</v>
      </c>
      <c r="BM733">
        <v>149</v>
      </c>
      <c r="BN733">
        <v>15</v>
      </c>
      <c r="BO733">
        <v>0</v>
      </c>
      <c r="BP733">
        <v>0</v>
      </c>
      <c r="BQ733" s="178">
        <v>1363</v>
      </c>
    </row>
    <row r="734" spans="1:69" x14ac:dyDescent="0.25">
      <c r="C734">
        <v>1643</v>
      </c>
      <c r="D734">
        <v>0</v>
      </c>
      <c r="E734">
        <v>826</v>
      </c>
      <c r="F734">
        <v>15300</v>
      </c>
      <c r="G734">
        <v>40227</v>
      </c>
      <c r="H734">
        <v>525</v>
      </c>
      <c r="I734">
        <v>484</v>
      </c>
      <c r="J734">
        <v>133</v>
      </c>
      <c r="K734">
        <v>6510</v>
      </c>
      <c r="L734">
        <v>9932</v>
      </c>
      <c r="M734">
        <v>2800</v>
      </c>
      <c r="N734">
        <v>31212</v>
      </c>
      <c r="O734">
        <v>1522</v>
      </c>
      <c r="P734">
        <v>465</v>
      </c>
      <c r="Q734">
        <v>30927</v>
      </c>
      <c r="R734">
        <v>14996</v>
      </c>
      <c r="S734">
        <v>4348</v>
      </c>
      <c r="T734">
        <v>327</v>
      </c>
      <c r="U734">
        <v>2158</v>
      </c>
      <c r="V734">
        <v>700</v>
      </c>
      <c r="W734">
        <v>543</v>
      </c>
      <c r="X734">
        <v>447</v>
      </c>
      <c r="Y734">
        <v>411</v>
      </c>
      <c r="Z734">
        <v>811</v>
      </c>
      <c r="AA734">
        <v>1593</v>
      </c>
      <c r="AB734">
        <v>4554</v>
      </c>
      <c r="AC734">
        <v>3977</v>
      </c>
      <c r="AD734">
        <v>47737</v>
      </c>
      <c r="AE734">
        <v>1011</v>
      </c>
      <c r="AF734">
        <v>2916</v>
      </c>
      <c r="AG734">
        <v>1813</v>
      </c>
      <c r="AH734">
        <v>237</v>
      </c>
      <c r="AI734">
        <v>314</v>
      </c>
      <c r="AJ734">
        <v>9870</v>
      </c>
      <c r="AK734">
        <v>21450</v>
      </c>
      <c r="AL734">
        <v>5207</v>
      </c>
      <c r="AM734">
        <v>1468</v>
      </c>
      <c r="AN734">
        <v>253</v>
      </c>
      <c r="AO734">
        <v>560</v>
      </c>
      <c r="AP734">
        <v>8507</v>
      </c>
      <c r="AQ734">
        <v>8442</v>
      </c>
      <c r="AR734">
        <v>4941</v>
      </c>
      <c r="AS734">
        <v>2415</v>
      </c>
      <c r="AT734">
        <v>1976</v>
      </c>
      <c r="AU734">
        <v>5988</v>
      </c>
      <c r="AV734">
        <v>1492</v>
      </c>
      <c r="AW734">
        <v>41313</v>
      </c>
      <c r="AX734">
        <v>12112</v>
      </c>
      <c r="AY734">
        <v>1316</v>
      </c>
      <c r="AZ734">
        <v>16674</v>
      </c>
      <c r="BA734">
        <v>20156</v>
      </c>
      <c r="BB734">
        <v>22759</v>
      </c>
      <c r="BC734">
        <v>3452</v>
      </c>
      <c r="BD734">
        <v>0</v>
      </c>
      <c r="BE734">
        <v>11500</v>
      </c>
      <c r="BF734">
        <v>6100</v>
      </c>
      <c r="BG734">
        <v>13257</v>
      </c>
      <c r="BH734">
        <v>13398</v>
      </c>
      <c r="BI734">
        <v>1650</v>
      </c>
      <c r="BJ734">
        <v>1703</v>
      </c>
      <c r="BK734">
        <v>1042</v>
      </c>
      <c r="BL734">
        <v>678</v>
      </c>
      <c r="BM734">
        <v>12648</v>
      </c>
      <c r="BN734">
        <v>493</v>
      </c>
      <c r="BO734">
        <v>1304</v>
      </c>
      <c r="BP734">
        <v>1199</v>
      </c>
      <c r="BQ734" s="178">
        <v>500398</v>
      </c>
    </row>
    <row r="735" spans="1:69" x14ac:dyDescent="0.25">
      <c r="C735">
        <v>1643</v>
      </c>
      <c r="D735">
        <v>117</v>
      </c>
      <c r="E735">
        <v>826</v>
      </c>
      <c r="F735">
        <v>15291</v>
      </c>
      <c r="G735">
        <v>39108</v>
      </c>
      <c r="H735">
        <v>525</v>
      </c>
      <c r="I735">
        <v>433</v>
      </c>
      <c r="J735">
        <v>131</v>
      </c>
      <c r="K735">
        <v>6510</v>
      </c>
      <c r="L735">
        <v>9937</v>
      </c>
      <c r="M735">
        <v>2798</v>
      </c>
      <c r="N735">
        <v>31052</v>
      </c>
      <c r="O735">
        <v>1522</v>
      </c>
      <c r="P735">
        <v>464</v>
      </c>
      <c r="Q735">
        <v>29561</v>
      </c>
      <c r="R735">
        <v>14435</v>
      </c>
      <c r="S735">
        <v>4346</v>
      </c>
      <c r="T735">
        <v>312</v>
      </c>
      <c r="U735">
        <v>2037</v>
      </c>
      <c r="V735">
        <v>714</v>
      </c>
      <c r="W735">
        <v>538</v>
      </c>
      <c r="X735">
        <v>427</v>
      </c>
      <c r="Y735">
        <v>409</v>
      </c>
      <c r="Z735">
        <v>775</v>
      </c>
      <c r="AA735">
        <v>1593</v>
      </c>
      <c r="AB735">
        <v>4554</v>
      </c>
      <c r="AC735">
        <v>3911</v>
      </c>
      <c r="AD735">
        <v>47725</v>
      </c>
      <c r="AE735">
        <v>1005</v>
      </c>
      <c r="AF735">
        <v>2858</v>
      </c>
      <c r="AG735">
        <v>1640</v>
      </c>
      <c r="AH735">
        <v>237</v>
      </c>
      <c r="AI735">
        <v>313</v>
      </c>
      <c r="AJ735">
        <v>9224</v>
      </c>
      <c r="AK735">
        <v>20769</v>
      </c>
      <c r="AL735">
        <v>5169</v>
      </c>
      <c r="AM735">
        <v>1467</v>
      </c>
      <c r="AN735">
        <v>253</v>
      </c>
      <c r="AO735">
        <v>542</v>
      </c>
      <c r="AP735">
        <v>7201</v>
      </c>
      <c r="AQ735">
        <v>5827</v>
      </c>
      <c r="AR735">
        <v>4940</v>
      </c>
      <c r="AS735">
        <v>2217</v>
      </c>
      <c r="AT735">
        <v>1121</v>
      </c>
      <c r="AU735">
        <v>5988</v>
      </c>
      <c r="AV735">
        <v>1492</v>
      </c>
      <c r="AW735">
        <v>39994</v>
      </c>
      <c r="AX735">
        <v>12040</v>
      </c>
      <c r="AY735">
        <v>1196</v>
      </c>
      <c r="AZ735">
        <v>16357</v>
      </c>
      <c r="BA735">
        <v>20180</v>
      </c>
      <c r="BB735">
        <v>22608</v>
      </c>
      <c r="BC735">
        <v>3452</v>
      </c>
      <c r="BD735">
        <v>0</v>
      </c>
      <c r="BE735">
        <v>11403</v>
      </c>
      <c r="BF735">
        <v>6094</v>
      </c>
      <c r="BG735">
        <v>13259</v>
      </c>
      <c r="BH735">
        <v>13398</v>
      </c>
      <c r="BI735">
        <v>1650</v>
      </c>
      <c r="BJ735">
        <v>1703</v>
      </c>
      <c r="BK735">
        <v>943</v>
      </c>
      <c r="BL735">
        <v>541</v>
      </c>
      <c r="BM735">
        <v>12642</v>
      </c>
      <c r="BN735">
        <v>490</v>
      </c>
      <c r="BO735">
        <v>1303</v>
      </c>
      <c r="BP735">
        <v>1189</v>
      </c>
      <c r="BQ735" s="178">
        <v>487857</v>
      </c>
    </row>
    <row r="736" spans="1:69" ht="26.4" x14ac:dyDescent="0.25">
      <c r="A736" s="152" t="s">
        <v>229</v>
      </c>
      <c r="B736">
        <v>60</v>
      </c>
      <c r="C736">
        <v>1155</v>
      </c>
      <c r="D736">
        <v>117</v>
      </c>
      <c r="E736">
        <v>441</v>
      </c>
      <c r="F736">
        <v>10425</v>
      </c>
      <c r="G736">
        <v>4195</v>
      </c>
      <c r="H736">
        <v>336</v>
      </c>
      <c r="I736">
        <v>3516</v>
      </c>
      <c r="J736">
        <v>2185</v>
      </c>
      <c r="K736">
        <v>4816</v>
      </c>
      <c r="L736">
        <v>5368</v>
      </c>
      <c r="M736">
        <v>1127</v>
      </c>
      <c r="N736">
        <v>18226</v>
      </c>
      <c r="O736">
        <v>937</v>
      </c>
      <c r="P736">
        <v>280</v>
      </c>
      <c r="Q736">
        <v>19854</v>
      </c>
      <c r="R736">
        <v>9607</v>
      </c>
      <c r="S736">
        <v>2842</v>
      </c>
      <c r="T736">
        <v>161</v>
      </c>
      <c r="U736">
        <v>797</v>
      </c>
      <c r="V736">
        <v>285</v>
      </c>
      <c r="W736">
        <v>286</v>
      </c>
      <c r="X736">
        <v>220</v>
      </c>
      <c r="Y736">
        <v>242</v>
      </c>
      <c r="Z736">
        <v>1058</v>
      </c>
      <c r="AA736">
        <v>834</v>
      </c>
      <c r="AB736">
        <v>2780</v>
      </c>
      <c r="AC736">
        <v>2220</v>
      </c>
      <c r="AD736">
        <v>29895</v>
      </c>
      <c r="AE736">
        <v>589</v>
      </c>
      <c r="AF736">
        <v>2213</v>
      </c>
      <c r="AG736">
        <v>963</v>
      </c>
      <c r="AH736">
        <v>165</v>
      </c>
      <c r="AI736">
        <v>184</v>
      </c>
      <c r="AJ736">
        <v>4546</v>
      </c>
      <c r="AK736">
        <v>12882</v>
      </c>
      <c r="AL736">
        <v>9824</v>
      </c>
      <c r="AM736">
        <v>648</v>
      </c>
      <c r="AN736">
        <v>139</v>
      </c>
      <c r="AO736">
        <v>283</v>
      </c>
      <c r="AP736">
        <v>3173</v>
      </c>
      <c r="AQ736">
        <v>5013</v>
      </c>
      <c r="AR736">
        <v>3068</v>
      </c>
      <c r="AS736">
        <v>1273</v>
      </c>
      <c r="AT736">
        <v>2306</v>
      </c>
      <c r="AU736">
        <v>3942</v>
      </c>
      <c r="AV736">
        <v>840</v>
      </c>
      <c r="AW736">
        <v>12114</v>
      </c>
      <c r="AX736">
        <v>7310</v>
      </c>
      <c r="AY736">
        <v>34981</v>
      </c>
      <c r="AZ736">
        <v>9164</v>
      </c>
      <c r="BA736">
        <v>13188</v>
      </c>
      <c r="BB736">
        <v>13818</v>
      </c>
      <c r="BC736">
        <v>1576</v>
      </c>
      <c r="BD736">
        <v>4483</v>
      </c>
      <c r="BE736">
        <v>6869</v>
      </c>
      <c r="BF736">
        <v>3613</v>
      </c>
      <c r="BG736">
        <v>7727</v>
      </c>
      <c r="BH736">
        <v>8588</v>
      </c>
      <c r="BI736">
        <v>1216</v>
      </c>
      <c r="BJ736">
        <v>868</v>
      </c>
      <c r="BK736">
        <v>417</v>
      </c>
      <c r="BL736">
        <v>305</v>
      </c>
      <c r="BM736">
        <v>8123</v>
      </c>
      <c r="BN736">
        <v>643</v>
      </c>
      <c r="BO736">
        <v>1549</v>
      </c>
      <c r="BP736">
        <v>629</v>
      </c>
      <c r="BQ736" s="178">
        <v>320743</v>
      </c>
    </row>
    <row r="737" spans="1:69" ht="26.4" x14ac:dyDescent="0.25">
      <c r="A737" s="152" t="s">
        <v>230</v>
      </c>
      <c r="B737">
        <v>27271</v>
      </c>
      <c r="C737">
        <v>83</v>
      </c>
      <c r="D737">
        <v>1111</v>
      </c>
      <c r="E737">
        <v>6</v>
      </c>
      <c r="F737">
        <v>485</v>
      </c>
      <c r="G737">
        <v>260</v>
      </c>
      <c r="H737">
        <v>10</v>
      </c>
      <c r="I737">
        <v>425</v>
      </c>
      <c r="J737">
        <v>73</v>
      </c>
      <c r="K737">
        <v>299</v>
      </c>
      <c r="L737">
        <v>238</v>
      </c>
      <c r="M737">
        <v>41</v>
      </c>
      <c r="N737">
        <v>914</v>
      </c>
      <c r="O737">
        <v>7</v>
      </c>
      <c r="P737">
        <v>2</v>
      </c>
      <c r="Q737">
        <v>1409</v>
      </c>
      <c r="R737">
        <v>389</v>
      </c>
      <c r="S737">
        <v>663</v>
      </c>
      <c r="T737">
        <v>3</v>
      </c>
      <c r="U737">
        <v>14</v>
      </c>
      <c r="V737">
        <v>13</v>
      </c>
      <c r="W737">
        <v>17</v>
      </c>
      <c r="X737">
        <v>11</v>
      </c>
      <c r="Y737">
        <v>5</v>
      </c>
      <c r="Z737">
        <v>43</v>
      </c>
      <c r="AA737">
        <v>22</v>
      </c>
      <c r="AB737">
        <v>108</v>
      </c>
      <c r="AC737">
        <v>75</v>
      </c>
      <c r="AD737">
        <v>1401</v>
      </c>
      <c r="AE737">
        <v>7</v>
      </c>
      <c r="AF737">
        <v>120</v>
      </c>
      <c r="AG737">
        <v>37</v>
      </c>
      <c r="AH737">
        <v>17</v>
      </c>
      <c r="AI737">
        <v>7</v>
      </c>
      <c r="AJ737">
        <v>235</v>
      </c>
      <c r="AK737">
        <v>551</v>
      </c>
      <c r="AL737">
        <v>379</v>
      </c>
      <c r="AM737">
        <v>20</v>
      </c>
      <c r="AN737">
        <v>7</v>
      </c>
      <c r="AO737">
        <v>14</v>
      </c>
      <c r="AP737">
        <v>331</v>
      </c>
      <c r="AQ737">
        <v>289</v>
      </c>
      <c r="AR737">
        <v>167</v>
      </c>
      <c r="AS737">
        <v>71</v>
      </c>
      <c r="AT737">
        <v>17</v>
      </c>
      <c r="AU737">
        <v>297</v>
      </c>
      <c r="AV737">
        <v>23</v>
      </c>
      <c r="AW737">
        <v>696</v>
      </c>
      <c r="AX737">
        <v>364</v>
      </c>
      <c r="AY737">
        <v>1816</v>
      </c>
      <c r="AZ737">
        <v>984</v>
      </c>
      <c r="BA737">
        <v>1177</v>
      </c>
      <c r="BB737">
        <v>684</v>
      </c>
      <c r="BC737">
        <v>289</v>
      </c>
      <c r="BD737">
        <v>225</v>
      </c>
      <c r="BE737">
        <v>251</v>
      </c>
      <c r="BF737">
        <v>181</v>
      </c>
      <c r="BG737">
        <v>247</v>
      </c>
      <c r="BH737">
        <v>553</v>
      </c>
      <c r="BI737">
        <v>29</v>
      </c>
      <c r="BJ737">
        <v>22</v>
      </c>
      <c r="BK737">
        <v>22</v>
      </c>
      <c r="BL737">
        <v>17</v>
      </c>
      <c r="BM737">
        <v>244</v>
      </c>
      <c r="BN737">
        <v>19</v>
      </c>
      <c r="BO737">
        <v>68</v>
      </c>
      <c r="BP737">
        <v>71</v>
      </c>
      <c r="BQ737" s="178">
        <v>17975</v>
      </c>
    </row>
    <row r="738" spans="1:69" x14ac:dyDescent="0.25">
      <c r="A738" s="152"/>
      <c r="C738">
        <v>0</v>
      </c>
      <c r="D738">
        <v>27478</v>
      </c>
      <c r="E738">
        <v>0</v>
      </c>
      <c r="F738">
        <v>485</v>
      </c>
      <c r="G738">
        <v>227</v>
      </c>
      <c r="H738">
        <v>7</v>
      </c>
      <c r="I738">
        <v>0</v>
      </c>
      <c r="J738">
        <v>31</v>
      </c>
      <c r="K738">
        <v>179</v>
      </c>
      <c r="L738">
        <v>0</v>
      </c>
      <c r="M738">
        <v>0</v>
      </c>
      <c r="N738">
        <v>624</v>
      </c>
      <c r="O738">
        <v>7</v>
      </c>
      <c r="P738">
        <v>2</v>
      </c>
      <c r="Q738">
        <v>415</v>
      </c>
      <c r="R738">
        <v>204</v>
      </c>
      <c r="S738">
        <v>192</v>
      </c>
      <c r="T738">
        <v>3</v>
      </c>
      <c r="U738">
        <v>13</v>
      </c>
      <c r="V738">
        <v>11</v>
      </c>
      <c r="W738">
        <v>0</v>
      </c>
      <c r="X738">
        <v>10</v>
      </c>
      <c r="Y738">
        <v>5</v>
      </c>
      <c r="Z738">
        <v>19</v>
      </c>
      <c r="AA738">
        <v>20</v>
      </c>
      <c r="AB738">
        <v>108</v>
      </c>
      <c r="AC738">
        <v>75</v>
      </c>
      <c r="AD738">
        <v>1332</v>
      </c>
      <c r="AE738">
        <v>7</v>
      </c>
      <c r="AF738">
        <v>104</v>
      </c>
      <c r="AG738">
        <v>37</v>
      </c>
      <c r="AH738">
        <v>0</v>
      </c>
      <c r="AI738">
        <v>0</v>
      </c>
      <c r="AJ738">
        <v>244</v>
      </c>
      <c r="AK738">
        <v>42</v>
      </c>
      <c r="AL738">
        <v>287</v>
      </c>
      <c r="AM738">
        <v>20</v>
      </c>
      <c r="AN738">
        <v>2</v>
      </c>
      <c r="AO738">
        <v>14</v>
      </c>
      <c r="AP738">
        <v>35</v>
      </c>
      <c r="AQ738">
        <v>289</v>
      </c>
      <c r="AR738">
        <v>163</v>
      </c>
      <c r="AS738">
        <v>71</v>
      </c>
      <c r="AT738">
        <v>17</v>
      </c>
      <c r="AU738">
        <v>297</v>
      </c>
      <c r="AV738">
        <v>19</v>
      </c>
      <c r="AW738">
        <v>357</v>
      </c>
      <c r="AX738">
        <v>0</v>
      </c>
      <c r="AY738">
        <v>31</v>
      </c>
      <c r="AZ738">
        <v>72</v>
      </c>
      <c r="BA738">
        <v>37</v>
      </c>
      <c r="BB738">
        <v>47</v>
      </c>
      <c r="BC738">
        <v>190</v>
      </c>
      <c r="BD738">
        <v>224</v>
      </c>
      <c r="BE738">
        <v>208</v>
      </c>
      <c r="BF738">
        <v>181</v>
      </c>
      <c r="BG738">
        <v>247</v>
      </c>
      <c r="BH738">
        <v>0</v>
      </c>
      <c r="BI738">
        <v>24</v>
      </c>
      <c r="BJ738">
        <v>22</v>
      </c>
      <c r="BK738">
        <v>0</v>
      </c>
      <c r="BL738">
        <v>0</v>
      </c>
      <c r="BM738">
        <v>1</v>
      </c>
      <c r="BN738">
        <v>1</v>
      </c>
      <c r="BO738">
        <v>67</v>
      </c>
      <c r="BP738">
        <v>14</v>
      </c>
      <c r="BQ738" s="178">
        <v>7476</v>
      </c>
    </row>
    <row r="739" spans="1:69" x14ac:dyDescent="0.25">
      <c r="A739" t="s">
        <v>231</v>
      </c>
      <c r="C739">
        <v>0</v>
      </c>
      <c r="D739">
        <v>0</v>
      </c>
      <c r="E739">
        <v>0</v>
      </c>
      <c r="F739">
        <v>484</v>
      </c>
      <c r="G739">
        <v>0</v>
      </c>
      <c r="H739">
        <v>4</v>
      </c>
      <c r="I739">
        <v>0</v>
      </c>
      <c r="J739">
        <v>33</v>
      </c>
      <c r="K739">
        <v>82</v>
      </c>
      <c r="L739">
        <v>0</v>
      </c>
      <c r="M739">
        <v>0</v>
      </c>
      <c r="N739">
        <v>99</v>
      </c>
      <c r="O739">
        <v>1</v>
      </c>
      <c r="P739">
        <v>2</v>
      </c>
      <c r="Q739">
        <v>244</v>
      </c>
      <c r="R739">
        <v>150</v>
      </c>
      <c r="S739">
        <v>76</v>
      </c>
      <c r="T739">
        <v>0</v>
      </c>
      <c r="U739">
        <v>9</v>
      </c>
      <c r="V739">
        <v>13</v>
      </c>
      <c r="W739">
        <v>0</v>
      </c>
      <c r="X739">
        <v>10</v>
      </c>
      <c r="Y739">
        <v>0</v>
      </c>
      <c r="Z739">
        <v>0</v>
      </c>
      <c r="AA739">
        <v>0</v>
      </c>
      <c r="AB739">
        <v>29</v>
      </c>
      <c r="AC739">
        <v>33</v>
      </c>
      <c r="AD739">
        <v>1332</v>
      </c>
      <c r="AE739">
        <v>5</v>
      </c>
      <c r="AF739">
        <v>9</v>
      </c>
      <c r="AG739">
        <v>33</v>
      </c>
      <c r="AH739">
        <v>0</v>
      </c>
      <c r="AI739">
        <v>0</v>
      </c>
      <c r="AJ739">
        <v>176</v>
      </c>
      <c r="AK739">
        <v>1</v>
      </c>
      <c r="AL739">
        <v>15</v>
      </c>
      <c r="AM739">
        <v>9</v>
      </c>
      <c r="AN739">
        <v>1</v>
      </c>
      <c r="AO739">
        <v>0</v>
      </c>
      <c r="AP739">
        <v>11</v>
      </c>
      <c r="AQ739">
        <v>210</v>
      </c>
      <c r="AR739">
        <v>37</v>
      </c>
      <c r="AS739">
        <v>3</v>
      </c>
      <c r="AT739">
        <v>17</v>
      </c>
      <c r="AU739">
        <v>1</v>
      </c>
      <c r="AV739">
        <v>22</v>
      </c>
      <c r="AW739">
        <v>98</v>
      </c>
      <c r="AX739">
        <v>0</v>
      </c>
      <c r="AY739">
        <v>18</v>
      </c>
      <c r="AZ739">
        <v>49</v>
      </c>
      <c r="BA739">
        <v>0</v>
      </c>
      <c r="BB739">
        <v>29</v>
      </c>
      <c r="BC739">
        <v>0</v>
      </c>
      <c r="BD739">
        <v>224</v>
      </c>
      <c r="BE739">
        <v>51</v>
      </c>
      <c r="BF739">
        <v>79</v>
      </c>
      <c r="BG739">
        <v>178</v>
      </c>
      <c r="BH739">
        <v>4</v>
      </c>
      <c r="BI739">
        <v>5</v>
      </c>
      <c r="BJ739">
        <v>12</v>
      </c>
      <c r="BK739">
        <v>0</v>
      </c>
      <c r="BL739">
        <v>0</v>
      </c>
      <c r="BM739">
        <v>0</v>
      </c>
      <c r="BN739">
        <v>0</v>
      </c>
      <c r="BO739">
        <v>5</v>
      </c>
      <c r="BP739">
        <v>14</v>
      </c>
      <c r="BQ739" s="178">
        <v>3947</v>
      </c>
    </row>
    <row r="740" spans="1:69" x14ac:dyDescent="0.25">
      <c r="A740" t="s">
        <v>232</v>
      </c>
      <c r="B740">
        <v>8961</v>
      </c>
      <c r="C740">
        <v>0</v>
      </c>
      <c r="D740">
        <v>0</v>
      </c>
      <c r="E740">
        <v>0</v>
      </c>
      <c r="F740">
        <v>1</v>
      </c>
      <c r="G740">
        <v>0</v>
      </c>
      <c r="H740">
        <v>3</v>
      </c>
      <c r="I740">
        <v>0</v>
      </c>
      <c r="J740">
        <v>1</v>
      </c>
      <c r="K740">
        <v>183</v>
      </c>
      <c r="L740">
        <v>0</v>
      </c>
      <c r="M740">
        <v>0</v>
      </c>
      <c r="N740">
        <v>501</v>
      </c>
      <c r="O740">
        <v>6</v>
      </c>
      <c r="P740">
        <v>1</v>
      </c>
      <c r="Q740">
        <v>201</v>
      </c>
      <c r="R740">
        <v>125</v>
      </c>
      <c r="S740">
        <v>99</v>
      </c>
      <c r="T740">
        <v>0</v>
      </c>
      <c r="U740">
        <v>3</v>
      </c>
      <c r="V740">
        <v>0</v>
      </c>
      <c r="W740">
        <v>0</v>
      </c>
      <c r="X740">
        <v>0</v>
      </c>
      <c r="Y740">
        <v>5</v>
      </c>
      <c r="Z740">
        <v>37</v>
      </c>
      <c r="AA740">
        <v>29</v>
      </c>
      <c r="AB740">
        <v>78</v>
      </c>
      <c r="AC740">
        <v>42</v>
      </c>
      <c r="AD740">
        <v>0</v>
      </c>
      <c r="AE740">
        <v>0</v>
      </c>
      <c r="AF740">
        <v>44</v>
      </c>
      <c r="AG740">
        <v>4</v>
      </c>
      <c r="AH740">
        <v>0</v>
      </c>
      <c r="AI740">
        <v>0</v>
      </c>
      <c r="AJ740">
        <v>77</v>
      </c>
      <c r="AK740">
        <v>32</v>
      </c>
      <c r="AL740">
        <v>0</v>
      </c>
      <c r="AM740">
        <v>0</v>
      </c>
      <c r="AN740">
        <v>0</v>
      </c>
      <c r="AO740">
        <v>14</v>
      </c>
      <c r="AP740">
        <v>35</v>
      </c>
      <c r="AQ740">
        <v>198</v>
      </c>
      <c r="AR740">
        <v>105</v>
      </c>
      <c r="AS740">
        <v>0</v>
      </c>
      <c r="AT740">
        <v>0</v>
      </c>
      <c r="AU740">
        <v>296</v>
      </c>
      <c r="AV740">
        <v>0</v>
      </c>
      <c r="AW740">
        <v>140</v>
      </c>
      <c r="AX740">
        <v>0</v>
      </c>
      <c r="AY740">
        <v>1023</v>
      </c>
      <c r="AZ740">
        <v>10</v>
      </c>
      <c r="BA740">
        <v>36</v>
      </c>
      <c r="BB740">
        <v>0</v>
      </c>
      <c r="BC740">
        <v>140</v>
      </c>
      <c r="BD740">
        <v>0</v>
      </c>
      <c r="BE740">
        <v>56</v>
      </c>
      <c r="BF740">
        <v>112</v>
      </c>
      <c r="BG740">
        <v>70</v>
      </c>
      <c r="BH740">
        <v>0</v>
      </c>
      <c r="BI740">
        <v>0</v>
      </c>
      <c r="BJ740">
        <v>8</v>
      </c>
      <c r="BK740">
        <v>0</v>
      </c>
      <c r="BL740">
        <v>15</v>
      </c>
      <c r="BM740">
        <v>0</v>
      </c>
      <c r="BN740">
        <v>0</v>
      </c>
      <c r="BO740">
        <v>61</v>
      </c>
      <c r="BP740">
        <v>0</v>
      </c>
      <c r="BQ740" s="178">
        <v>3875</v>
      </c>
    </row>
    <row r="741" spans="1:69" x14ac:dyDescent="0.25">
      <c r="A741" t="s">
        <v>233</v>
      </c>
      <c r="B741">
        <v>8600</v>
      </c>
      <c r="C741">
        <v>379</v>
      </c>
      <c r="D741">
        <v>11204</v>
      </c>
      <c r="E741">
        <v>118</v>
      </c>
      <c r="F741">
        <v>1849</v>
      </c>
      <c r="G741">
        <v>950</v>
      </c>
      <c r="H741">
        <v>74</v>
      </c>
      <c r="I741">
        <v>120</v>
      </c>
      <c r="J741">
        <v>369</v>
      </c>
      <c r="K741">
        <v>1148</v>
      </c>
      <c r="L741">
        <v>1769</v>
      </c>
      <c r="M741">
        <v>375</v>
      </c>
      <c r="N741">
        <v>5996</v>
      </c>
      <c r="O741">
        <v>95</v>
      </c>
      <c r="P741">
        <v>86</v>
      </c>
      <c r="Q741">
        <v>8179</v>
      </c>
      <c r="R741">
        <v>2441</v>
      </c>
      <c r="S741">
        <v>632</v>
      </c>
      <c r="T741">
        <v>56</v>
      </c>
      <c r="U741">
        <v>299</v>
      </c>
      <c r="V741">
        <v>71</v>
      </c>
      <c r="W741">
        <v>84</v>
      </c>
      <c r="X741">
        <v>60</v>
      </c>
      <c r="Y741">
        <v>64</v>
      </c>
      <c r="Z741">
        <v>296</v>
      </c>
      <c r="AA741">
        <v>308</v>
      </c>
      <c r="AB741">
        <v>744</v>
      </c>
      <c r="AC741">
        <v>550</v>
      </c>
      <c r="AD741">
        <v>8111</v>
      </c>
      <c r="AE741">
        <v>117</v>
      </c>
      <c r="AF741">
        <v>665</v>
      </c>
      <c r="AG741">
        <v>327</v>
      </c>
      <c r="AH741">
        <v>56</v>
      </c>
      <c r="AI741">
        <v>57</v>
      </c>
      <c r="AJ741">
        <v>1283</v>
      </c>
      <c r="AK741">
        <v>3211</v>
      </c>
      <c r="AL741">
        <v>3055</v>
      </c>
      <c r="AM741">
        <v>173</v>
      </c>
      <c r="AN741">
        <v>56</v>
      </c>
      <c r="AO741">
        <v>93</v>
      </c>
      <c r="AP741">
        <v>1536</v>
      </c>
      <c r="AQ741">
        <v>1531</v>
      </c>
      <c r="AR741">
        <v>772</v>
      </c>
      <c r="AS741">
        <v>310</v>
      </c>
      <c r="AT741">
        <v>26</v>
      </c>
      <c r="AU741">
        <v>903</v>
      </c>
      <c r="AV741">
        <v>256</v>
      </c>
      <c r="AW741">
        <v>3000</v>
      </c>
      <c r="AX741">
        <v>1793</v>
      </c>
      <c r="AY741">
        <v>10542</v>
      </c>
      <c r="AZ741">
        <v>2616</v>
      </c>
      <c r="BA741">
        <v>3710</v>
      </c>
      <c r="BB741">
        <v>3311</v>
      </c>
      <c r="BC741">
        <v>438</v>
      </c>
      <c r="BD741">
        <v>1061</v>
      </c>
      <c r="BE741">
        <v>1986</v>
      </c>
      <c r="BF741">
        <v>898</v>
      </c>
      <c r="BG741">
        <v>2318</v>
      </c>
      <c r="BH741">
        <v>2039</v>
      </c>
      <c r="BI741">
        <v>153</v>
      </c>
      <c r="BJ741">
        <v>274</v>
      </c>
      <c r="BK741">
        <v>174</v>
      </c>
      <c r="BL741">
        <v>97</v>
      </c>
      <c r="BM741">
        <v>2004</v>
      </c>
      <c r="BN741">
        <v>204</v>
      </c>
      <c r="BO741">
        <v>370</v>
      </c>
      <c r="BP741">
        <v>166</v>
      </c>
      <c r="BQ741" s="178">
        <v>88937</v>
      </c>
    </row>
    <row r="742" spans="1:69" x14ac:dyDescent="0.25">
      <c r="A742" t="s">
        <v>234</v>
      </c>
      <c r="B742">
        <v>337</v>
      </c>
      <c r="C742">
        <v>287</v>
      </c>
      <c r="D742">
        <v>6535</v>
      </c>
      <c r="E742">
        <v>144</v>
      </c>
      <c r="F742">
        <v>2382</v>
      </c>
      <c r="G742">
        <v>1961</v>
      </c>
      <c r="H742">
        <v>106</v>
      </c>
      <c r="I742">
        <v>102</v>
      </c>
      <c r="J742">
        <v>559</v>
      </c>
      <c r="K742">
        <v>1237</v>
      </c>
      <c r="L742">
        <v>2562</v>
      </c>
      <c r="M742">
        <v>455</v>
      </c>
      <c r="N742">
        <v>7198</v>
      </c>
      <c r="O742">
        <v>254</v>
      </c>
      <c r="P742">
        <v>98</v>
      </c>
      <c r="Q742">
        <v>4634</v>
      </c>
      <c r="R742">
        <v>2527</v>
      </c>
      <c r="S742">
        <v>1098</v>
      </c>
      <c r="T742">
        <v>81</v>
      </c>
      <c r="U742">
        <v>467</v>
      </c>
      <c r="V742">
        <v>85</v>
      </c>
      <c r="W742">
        <v>147</v>
      </c>
      <c r="X742">
        <v>135</v>
      </c>
      <c r="Y742">
        <v>87</v>
      </c>
      <c r="Z742">
        <v>472</v>
      </c>
      <c r="AA742">
        <v>426</v>
      </c>
      <c r="AB742">
        <v>927</v>
      </c>
      <c r="AC742">
        <v>762</v>
      </c>
      <c r="AD742">
        <v>8958</v>
      </c>
      <c r="AE742">
        <v>141</v>
      </c>
      <c r="AF742">
        <v>773</v>
      </c>
      <c r="AG742">
        <v>328</v>
      </c>
      <c r="AH742">
        <v>79</v>
      </c>
      <c r="AI742">
        <v>53</v>
      </c>
      <c r="AJ742">
        <v>1564</v>
      </c>
      <c r="AK742">
        <v>3669</v>
      </c>
      <c r="AL742">
        <v>3376</v>
      </c>
      <c r="AM742">
        <v>246</v>
      </c>
      <c r="AN742">
        <v>66</v>
      </c>
      <c r="AO742">
        <v>147</v>
      </c>
      <c r="AP742">
        <v>1860</v>
      </c>
      <c r="AQ742">
        <v>1821</v>
      </c>
      <c r="AR742">
        <v>675</v>
      </c>
      <c r="AS742">
        <v>296</v>
      </c>
      <c r="AT742">
        <v>44</v>
      </c>
      <c r="AU742">
        <v>846</v>
      </c>
      <c r="AV742">
        <v>373</v>
      </c>
      <c r="AW742">
        <v>3483</v>
      </c>
      <c r="AX742">
        <v>1834</v>
      </c>
      <c r="AY742">
        <v>12237</v>
      </c>
      <c r="AZ742">
        <v>2910</v>
      </c>
      <c r="BA742">
        <v>4048</v>
      </c>
      <c r="BB742">
        <v>4112</v>
      </c>
      <c r="BC742">
        <v>1289</v>
      </c>
      <c r="BD742">
        <v>978</v>
      </c>
      <c r="BE742">
        <v>2552</v>
      </c>
      <c r="BF742">
        <v>697</v>
      </c>
      <c r="BG742">
        <v>2283</v>
      </c>
      <c r="BH742">
        <v>2175</v>
      </c>
      <c r="BI742">
        <v>278</v>
      </c>
      <c r="BJ742">
        <v>343</v>
      </c>
      <c r="BK742">
        <v>262</v>
      </c>
      <c r="BL742">
        <v>86</v>
      </c>
      <c r="BM742">
        <v>2294</v>
      </c>
      <c r="BN742">
        <v>223</v>
      </c>
      <c r="BO742">
        <v>426</v>
      </c>
      <c r="BP742">
        <v>212</v>
      </c>
      <c r="BQ742" s="178">
        <v>99528</v>
      </c>
    </row>
    <row r="743" spans="1:69" x14ac:dyDescent="0.25">
      <c r="A743" t="s">
        <v>235</v>
      </c>
      <c r="B743">
        <v>104</v>
      </c>
      <c r="C743">
        <v>0</v>
      </c>
      <c r="D743">
        <v>16186</v>
      </c>
      <c r="E743">
        <v>0</v>
      </c>
      <c r="F743">
        <v>2382</v>
      </c>
      <c r="G743">
        <v>1726</v>
      </c>
      <c r="H743">
        <v>106</v>
      </c>
      <c r="I743">
        <v>102</v>
      </c>
      <c r="J743">
        <v>275</v>
      </c>
      <c r="K743">
        <v>890</v>
      </c>
      <c r="L743">
        <v>0</v>
      </c>
      <c r="M743">
        <v>10</v>
      </c>
      <c r="N743">
        <v>6111</v>
      </c>
      <c r="O743">
        <v>254</v>
      </c>
      <c r="P743">
        <v>93</v>
      </c>
      <c r="Q743">
        <v>1545</v>
      </c>
      <c r="R743">
        <v>1932</v>
      </c>
      <c r="S743">
        <v>627</v>
      </c>
      <c r="T743">
        <v>81</v>
      </c>
      <c r="U743">
        <v>403</v>
      </c>
      <c r="V743">
        <v>66</v>
      </c>
      <c r="W743">
        <v>0</v>
      </c>
      <c r="X743">
        <v>99</v>
      </c>
      <c r="Y743">
        <v>87</v>
      </c>
      <c r="Z743">
        <v>241</v>
      </c>
      <c r="AA743">
        <v>4</v>
      </c>
      <c r="AB743">
        <v>927</v>
      </c>
      <c r="AC743">
        <v>762</v>
      </c>
      <c r="AD743">
        <v>8646</v>
      </c>
      <c r="AE743">
        <v>101</v>
      </c>
      <c r="AF743">
        <v>618</v>
      </c>
      <c r="AG743">
        <v>302</v>
      </c>
      <c r="AH743">
        <v>0</v>
      </c>
      <c r="AI743">
        <v>0</v>
      </c>
      <c r="AJ743">
        <v>1553</v>
      </c>
      <c r="AK743">
        <v>122</v>
      </c>
      <c r="AL743">
        <v>2571</v>
      </c>
      <c r="AM743">
        <v>246</v>
      </c>
      <c r="AN743">
        <v>23</v>
      </c>
      <c r="AO743">
        <v>134</v>
      </c>
      <c r="AP743">
        <v>330</v>
      </c>
      <c r="AQ743">
        <v>1788</v>
      </c>
      <c r="AR743">
        <v>628</v>
      </c>
      <c r="AS743">
        <v>296</v>
      </c>
      <c r="AT743">
        <v>44</v>
      </c>
      <c r="AU743">
        <v>846</v>
      </c>
      <c r="AV743">
        <v>309</v>
      </c>
      <c r="AW743">
        <v>1792</v>
      </c>
      <c r="AX743">
        <v>0</v>
      </c>
      <c r="AY743">
        <v>274</v>
      </c>
      <c r="AZ743">
        <v>197</v>
      </c>
      <c r="BA743">
        <v>2323</v>
      </c>
      <c r="BB743">
        <v>281</v>
      </c>
      <c r="BC743">
        <v>651</v>
      </c>
      <c r="BD743">
        <v>956</v>
      </c>
      <c r="BE743">
        <v>2878</v>
      </c>
      <c r="BF743">
        <v>690</v>
      </c>
      <c r="BG743">
        <v>245</v>
      </c>
      <c r="BH743">
        <v>0</v>
      </c>
      <c r="BI743">
        <v>235</v>
      </c>
      <c r="BJ743">
        <v>343</v>
      </c>
      <c r="BK743">
        <v>16</v>
      </c>
      <c r="BL743">
        <v>0</v>
      </c>
      <c r="BM743">
        <v>1550</v>
      </c>
      <c r="BN743">
        <v>33</v>
      </c>
      <c r="BO743">
        <v>395</v>
      </c>
      <c r="BP743">
        <v>149</v>
      </c>
      <c r="BQ743" s="178">
        <v>51497</v>
      </c>
    </row>
    <row r="744" spans="1:69" x14ac:dyDescent="0.25">
      <c r="A744" t="s">
        <v>236</v>
      </c>
      <c r="B744">
        <v>8</v>
      </c>
      <c r="C744">
        <v>0</v>
      </c>
      <c r="D744">
        <v>13038</v>
      </c>
      <c r="E744">
        <v>0</v>
      </c>
      <c r="F744">
        <v>2377</v>
      </c>
      <c r="G744">
        <v>0</v>
      </c>
      <c r="H744">
        <v>19</v>
      </c>
      <c r="I744">
        <v>99</v>
      </c>
      <c r="J744">
        <v>300</v>
      </c>
      <c r="K744">
        <v>191</v>
      </c>
      <c r="L744">
        <v>0</v>
      </c>
      <c r="M744">
        <v>0</v>
      </c>
      <c r="N744">
        <v>521</v>
      </c>
      <c r="O744">
        <v>53</v>
      </c>
      <c r="P744">
        <v>61</v>
      </c>
      <c r="Q744">
        <v>371</v>
      </c>
      <c r="R744">
        <v>840</v>
      </c>
      <c r="S744">
        <v>207</v>
      </c>
      <c r="T744">
        <v>0</v>
      </c>
      <c r="U744">
        <v>202</v>
      </c>
      <c r="V744">
        <v>68</v>
      </c>
      <c r="W744">
        <v>0</v>
      </c>
      <c r="X744">
        <v>99</v>
      </c>
      <c r="Y744">
        <v>5</v>
      </c>
      <c r="Z744">
        <v>0</v>
      </c>
      <c r="AA744">
        <v>1</v>
      </c>
      <c r="AB744">
        <v>204</v>
      </c>
      <c r="AC744">
        <v>239</v>
      </c>
      <c r="AD744">
        <v>8491</v>
      </c>
      <c r="AE744">
        <v>73</v>
      </c>
      <c r="AF744">
        <v>48</v>
      </c>
      <c r="AG744">
        <v>254</v>
      </c>
      <c r="AH744">
        <v>0</v>
      </c>
      <c r="AI744">
        <v>0</v>
      </c>
      <c r="AJ744">
        <v>877</v>
      </c>
      <c r="AK744">
        <v>9</v>
      </c>
      <c r="AL744">
        <v>31</v>
      </c>
      <c r="AM744">
        <v>53</v>
      </c>
      <c r="AN744">
        <v>9</v>
      </c>
      <c r="AO744">
        <v>6</v>
      </c>
      <c r="AP744">
        <v>80</v>
      </c>
      <c r="AQ744">
        <v>683</v>
      </c>
      <c r="AR744">
        <v>77</v>
      </c>
      <c r="AS744">
        <v>2</v>
      </c>
      <c r="AT744">
        <v>166</v>
      </c>
      <c r="AU744">
        <v>2</v>
      </c>
      <c r="AV744">
        <v>299</v>
      </c>
      <c r="AW744">
        <v>245</v>
      </c>
      <c r="AX744">
        <v>0</v>
      </c>
      <c r="AY744">
        <v>32</v>
      </c>
      <c r="AZ744">
        <v>98</v>
      </c>
      <c r="BA744">
        <v>330</v>
      </c>
      <c r="BB744">
        <v>200</v>
      </c>
      <c r="BC744">
        <v>3</v>
      </c>
      <c r="BD744">
        <v>956</v>
      </c>
      <c r="BE744">
        <v>632</v>
      </c>
      <c r="BF744">
        <v>212</v>
      </c>
      <c r="BG744">
        <v>153</v>
      </c>
      <c r="BH744">
        <v>8</v>
      </c>
      <c r="BI744">
        <v>0</v>
      </c>
      <c r="BJ744">
        <v>210</v>
      </c>
      <c r="BK744">
        <v>4</v>
      </c>
      <c r="BL744">
        <v>0</v>
      </c>
      <c r="BM744">
        <v>106</v>
      </c>
      <c r="BN744">
        <v>0</v>
      </c>
      <c r="BO744">
        <v>36</v>
      </c>
      <c r="BP744">
        <v>149</v>
      </c>
      <c r="BQ744" s="178">
        <v>20725</v>
      </c>
    </row>
    <row r="745" spans="1:69" x14ac:dyDescent="0.25">
      <c r="A745" t="s">
        <v>237</v>
      </c>
      <c r="B745">
        <v>163</v>
      </c>
      <c r="C745">
        <v>0</v>
      </c>
      <c r="D745">
        <v>1183</v>
      </c>
      <c r="E745">
        <v>0</v>
      </c>
      <c r="F745">
        <v>0</v>
      </c>
      <c r="G745">
        <v>1</v>
      </c>
      <c r="H745">
        <v>0</v>
      </c>
      <c r="I745">
        <v>83</v>
      </c>
      <c r="J745">
        <v>1</v>
      </c>
      <c r="K745">
        <v>0</v>
      </c>
      <c r="L745">
        <v>0</v>
      </c>
      <c r="M745">
        <v>0</v>
      </c>
      <c r="N745">
        <v>0</v>
      </c>
      <c r="O745">
        <v>0</v>
      </c>
      <c r="P745">
        <v>0</v>
      </c>
      <c r="Q745">
        <v>2</v>
      </c>
      <c r="R745">
        <v>42</v>
      </c>
      <c r="S745">
        <v>0</v>
      </c>
      <c r="T745">
        <v>0</v>
      </c>
      <c r="U745">
        <v>0</v>
      </c>
      <c r="V745">
        <v>0</v>
      </c>
      <c r="W745">
        <v>0</v>
      </c>
      <c r="X745">
        <v>0</v>
      </c>
      <c r="Y745">
        <v>0</v>
      </c>
      <c r="Z745">
        <v>0</v>
      </c>
      <c r="AA745">
        <v>0</v>
      </c>
      <c r="AB745">
        <v>0</v>
      </c>
      <c r="AC745">
        <v>0</v>
      </c>
      <c r="AD745">
        <v>0</v>
      </c>
      <c r="AE745">
        <v>0</v>
      </c>
      <c r="AF745">
        <v>0</v>
      </c>
      <c r="AG745">
        <v>138</v>
      </c>
      <c r="AH745">
        <v>0</v>
      </c>
      <c r="AI745">
        <v>0</v>
      </c>
      <c r="AJ745">
        <v>0</v>
      </c>
      <c r="AK745">
        <v>0</v>
      </c>
      <c r="AL745">
        <v>19</v>
      </c>
      <c r="AM745">
        <v>148</v>
      </c>
      <c r="AN745">
        <v>0</v>
      </c>
      <c r="AO745">
        <v>2</v>
      </c>
      <c r="AP745">
        <v>0</v>
      </c>
      <c r="AQ745">
        <v>0</v>
      </c>
      <c r="AR745">
        <v>3</v>
      </c>
      <c r="AS745">
        <v>0</v>
      </c>
      <c r="AT745">
        <v>0</v>
      </c>
      <c r="AU745">
        <v>0</v>
      </c>
      <c r="AV745">
        <v>0</v>
      </c>
      <c r="AW745">
        <v>0</v>
      </c>
      <c r="AX745">
        <v>0</v>
      </c>
      <c r="AY745">
        <v>0</v>
      </c>
      <c r="AZ745">
        <v>30</v>
      </c>
      <c r="BA745">
        <v>0</v>
      </c>
      <c r="BB745">
        <v>3</v>
      </c>
      <c r="BC745">
        <v>0</v>
      </c>
      <c r="BD745">
        <v>0</v>
      </c>
      <c r="BE745">
        <v>1</v>
      </c>
      <c r="BF745">
        <v>0</v>
      </c>
      <c r="BG745">
        <v>129</v>
      </c>
      <c r="BH745">
        <v>0</v>
      </c>
      <c r="BI745">
        <v>0</v>
      </c>
      <c r="BJ745">
        <v>11</v>
      </c>
      <c r="BK745">
        <v>0</v>
      </c>
      <c r="BL745">
        <v>0</v>
      </c>
      <c r="BM745">
        <v>0</v>
      </c>
      <c r="BN745">
        <v>0</v>
      </c>
      <c r="BO745">
        <v>5</v>
      </c>
      <c r="BP745">
        <v>0</v>
      </c>
      <c r="BQ745" s="178">
        <v>618</v>
      </c>
    </row>
    <row r="746" spans="1:69" x14ac:dyDescent="0.25">
      <c r="A746" t="s">
        <v>238</v>
      </c>
      <c r="B746">
        <v>8903</v>
      </c>
      <c r="C746">
        <v>0</v>
      </c>
      <c r="D746">
        <v>174601</v>
      </c>
      <c r="E746">
        <v>0</v>
      </c>
      <c r="F746">
        <v>0</v>
      </c>
      <c r="G746">
        <v>1</v>
      </c>
      <c r="H746">
        <v>0</v>
      </c>
      <c r="I746">
        <v>83</v>
      </c>
      <c r="J746">
        <v>1</v>
      </c>
      <c r="K746">
        <v>0</v>
      </c>
      <c r="L746">
        <v>0</v>
      </c>
      <c r="M746">
        <v>0</v>
      </c>
      <c r="N746">
        <v>0</v>
      </c>
      <c r="O746">
        <v>0</v>
      </c>
      <c r="P746">
        <v>0</v>
      </c>
      <c r="Q746">
        <v>0</v>
      </c>
      <c r="R746">
        <v>6</v>
      </c>
      <c r="S746">
        <v>0</v>
      </c>
      <c r="T746">
        <v>0</v>
      </c>
      <c r="U746">
        <v>0</v>
      </c>
      <c r="V746">
        <v>0</v>
      </c>
      <c r="W746">
        <v>0</v>
      </c>
      <c r="X746">
        <v>0</v>
      </c>
      <c r="Y746">
        <v>0</v>
      </c>
      <c r="Z746">
        <v>0</v>
      </c>
      <c r="AA746">
        <v>0</v>
      </c>
      <c r="AB746">
        <v>0</v>
      </c>
      <c r="AC746">
        <v>0</v>
      </c>
      <c r="AD746">
        <v>0</v>
      </c>
      <c r="AE746">
        <v>0</v>
      </c>
      <c r="AF746">
        <v>0</v>
      </c>
      <c r="AG746">
        <v>138</v>
      </c>
      <c r="AH746">
        <v>0</v>
      </c>
      <c r="AI746">
        <v>0</v>
      </c>
      <c r="AJ746">
        <v>0</v>
      </c>
      <c r="AK746">
        <v>0</v>
      </c>
      <c r="AL746">
        <v>9</v>
      </c>
      <c r="AM746">
        <v>148</v>
      </c>
      <c r="AN746">
        <v>0</v>
      </c>
      <c r="AO746">
        <v>2</v>
      </c>
      <c r="AP746">
        <v>0</v>
      </c>
      <c r="AQ746">
        <v>0</v>
      </c>
      <c r="AR746">
        <v>2</v>
      </c>
      <c r="AS746">
        <v>0</v>
      </c>
      <c r="AT746">
        <v>0</v>
      </c>
      <c r="AU746">
        <v>0</v>
      </c>
      <c r="AV746">
        <v>0</v>
      </c>
      <c r="AW746">
        <v>0</v>
      </c>
      <c r="AX746">
        <v>0</v>
      </c>
      <c r="AY746">
        <v>0</v>
      </c>
      <c r="AZ746">
        <v>30</v>
      </c>
      <c r="BA746">
        <v>0</v>
      </c>
      <c r="BB746">
        <v>11</v>
      </c>
      <c r="BC746">
        <v>0</v>
      </c>
      <c r="BD746">
        <v>0</v>
      </c>
      <c r="BE746">
        <v>1</v>
      </c>
      <c r="BF746">
        <v>0</v>
      </c>
      <c r="BG746">
        <v>53</v>
      </c>
      <c r="BH746">
        <v>0</v>
      </c>
      <c r="BI746">
        <v>0</v>
      </c>
      <c r="BJ746">
        <v>0</v>
      </c>
      <c r="BK746">
        <v>0</v>
      </c>
      <c r="BL746">
        <v>0</v>
      </c>
      <c r="BM746">
        <v>0</v>
      </c>
      <c r="BN746">
        <v>0</v>
      </c>
      <c r="BO746">
        <v>1</v>
      </c>
      <c r="BP746">
        <v>0</v>
      </c>
      <c r="BQ746" s="178">
        <v>486</v>
      </c>
    </row>
    <row r="747" spans="1:69" x14ac:dyDescent="0.25">
      <c r="A747" t="s">
        <v>651</v>
      </c>
      <c r="B747">
        <v>8462</v>
      </c>
      <c r="C747">
        <v>0</v>
      </c>
      <c r="D747" s="179" t="e">
        <f>D746/D680</f>
        <v>#VALUE!</v>
      </c>
      <c r="E747">
        <v>0</v>
      </c>
      <c r="F747">
        <v>0</v>
      </c>
      <c r="G747">
        <v>0</v>
      </c>
      <c r="H747">
        <v>0</v>
      </c>
      <c r="I747">
        <v>91</v>
      </c>
      <c r="J747">
        <v>1</v>
      </c>
      <c r="K747">
        <v>0</v>
      </c>
      <c r="L747">
        <v>0</v>
      </c>
      <c r="M747">
        <v>0</v>
      </c>
      <c r="N747">
        <v>0</v>
      </c>
      <c r="O747">
        <v>0</v>
      </c>
      <c r="P747">
        <v>0</v>
      </c>
      <c r="Q747">
        <v>0</v>
      </c>
      <c r="R747">
        <v>6</v>
      </c>
      <c r="S747">
        <v>0</v>
      </c>
      <c r="T747">
        <v>0</v>
      </c>
      <c r="U747">
        <v>0</v>
      </c>
      <c r="V747">
        <v>0</v>
      </c>
      <c r="W747">
        <v>0</v>
      </c>
      <c r="X747">
        <v>0</v>
      </c>
      <c r="Y747">
        <v>0</v>
      </c>
      <c r="Z747">
        <v>0</v>
      </c>
      <c r="AA747">
        <v>0</v>
      </c>
      <c r="AB747">
        <v>0</v>
      </c>
      <c r="AC747">
        <v>0</v>
      </c>
      <c r="AD747">
        <v>0</v>
      </c>
      <c r="AE747">
        <v>0</v>
      </c>
      <c r="AF747">
        <v>0</v>
      </c>
      <c r="AG747">
        <v>138</v>
      </c>
      <c r="AH747">
        <v>0</v>
      </c>
      <c r="AI747">
        <v>0</v>
      </c>
      <c r="AJ747">
        <v>0</v>
      </c>
      <c r="AK747">
        <v>0</v>
      </c>
      <c r="AL747">
        <v>8</v>
      </c>
      <c r="AM747">
        <v>145</v>
      </c>
      <c r="AN747">
        <v>0</v>
      </c>
      <c r="AO747">
        <v>0</v>
      </c>
      <c r="AP747">
        <v>0</v>
      </c>
      <c r="AQ747">
        <v>0</v>
      </c>
      <c r="AR747">
        <v>3</v>
      </c>
      <c r="AS747">
        <v>0</v>
      </c>
      <c r="AT747">
        <v>0</v>
      </c>
      <c r="AU747">
        <v>0</v>
      </c>
      <c r="AV747">
        <v>0</v>
      </c>
      <c r="AW747">
        <v>28</v>
      </c>
      <c r="AX747">
        <v>0</v>
      </c>
      <c r="AY747">
        <v>0</v>
      </c>
      <c r="AZ747">
        <v>30</v>
      </c>
      <c r="BA747">
        <v>0</v>
      </c>
      <c r="BB747">
        <v>11</v>
      </c>
      <c r="BC747">
        <v>0</v>
      </c>
      <c r="BD747">
        <v>0</v>
      </c>
      <c r="BE747">
        <v>1</v>
      </c>
      <c r="BF747">
        <v>0</v>
      </c>
      <c r="BG747">
        <v>28</v>
      </c>
      <c r="BH747">
        <v>0</v>
      </c>
      <c r="BI747">
        <v>0</v>
      </c>
      <c r="BJ747">
        <v>11</v>
      </c>
      <c r="BK747">
        <v>0</v>
      </c>
      <c r="BL747">
        <v>0</v>
      </c>
      <c r="BM747">
        <v>0</v>
      </c>
      <c r="BN747">
        <v>0</v>
      </c>
      <c r="BO747">
        <v>1</v>
      </c>
      <c r="BP747">
        <v>0</v>
      </c>
      <c r="BQ747" s="178">
        <v>502</v>
      </c>
    </row>
    <row r="748" spans="1:69" x14ac:dyDescent="0.25">
      <c r="A748" t="s">
        <v>652</v>
      </c>
      <c r="B748">
        <v>360</v>
      </c>
      <c r="C748">
        <v>0</v>
      </c>
      <c r="E748">
        <v>0</v>
      </c>
      <c r="F748">
        <v>5</v>
      </c>
      <c r="G748">
        <v>33</v>
      </c>
      <c r="H748">
        <v>69</v>
      </c>
      <c r="I748">
        <v>0</v>
      </c>
      <c r="J748">
        <v>0</v>
      </c>
      <c r="K748">
        <v>948</v>
      </c>
      <c r="L748">
        <v>0</v>
      </c>
      <c r="M748">
        <v>0</v>
      </c>
      <c r="N748">
        <v>5490</v>
      </c>
      <c r="O748">
        <v>212</v>
      </c>
      <c r="P748">
        <v>34</v>
      </c>
      <c r="Q748">
        <v>808</v>
      </c>
      <c r="R748">
        <v>876</v>
      </c>
      <c r="S748">
        <v>303</v>
      </c>
      <c r="T748">
        <v>0</v>
      </c>
      <c r="U748">
        <v>65</v>
      </c>
      <c r="V748">
        <v>14</v>
      </c>
      <c r="W748">
        <v>0</v>
      </c>
      <c r="X748">
        <v>0</v>
      </c>
      <c r="Y748">
        <v>83</v>
      </c>
      <c r="Z748">
        <v>428</v>
      </c>
      <c r="AA748">
        <v>4</v>
      </c>
      <c r="AB748">
        <v>668</v>
      </c>
      <c r="AC748">
        <v>524</v>
      </c>
      <c r="AD748">
        <v>0</v>
      </c>
      <c r="AE748">
        <v>40</v>
      </c>
      <c r="AF748">
        <v>397</v>
      </c>
      <c r="AG748">
        <v>48</v>
      </c>
      <c r="AH748">
        <v>5</v>
      </c>
      <c r="AI748">
        <v>0</v>
      </c>
      <c r="AJ748">
        <v>680</v>
      </c>
      <c r="AK748">
        <v>112</v>
      </c>
      <c r="AL748">
        <v>0</v>
      </c>
      <c r="AM748">
        <v>42</v>
      </c>
      <c r="AN748">
        <v>0</v>
      </c>
      <c r="AO748">
        <v>130</v>
      </c>
      <c r="AP748">
        <v>0</v>
      </c>
      <c r="AQ748">
        <v>1214</v>
      </c>
      <c r="AR748">
        <v>564</v>
      </c>
      <c r="AS748">
        <v>0</v>
      </c>
      <c r="AT748">
        <v>0</v>
      </c>
      <c r="AU748">
        <v>844</v>
      </c>
      <c r="AV748">
        <v>0</v>
      </c>
      <c r="AW748">
        <v>600</v>
      </c>
      <c r="AX748">
        <v>4</v>
      </c>
      <c r="AY748">
        <v>7274</v>
      </c>
      <c r="AZ748">
        <v>65</v>
      </c>
      <c r="BA748">
        <v>2007</v>
      </c>
      <c r="BB748">
        <v>0</v>
      </c>
      <c r="BC748">
        <v>571</v>
      </c>
      <c r="BD748">
        <v>0</v>
      </c>
      <c r="BE748">
        <v>1297</v>
      </c>
      <c r="BF748">
        <v>462</v>
      </c>
      <c r="BG748">
        <v>73</v>
      </c>
      <c r="BH748">
        <v>0</v>
      </c>
      <c r="BI748">
        <v>26</v>
      </c>
      <c r="BJ748">
        <v>128</v>
      </c>
      <c r="BK748">
        <v>12</v>
      </c>
      <c r="BL748">
        <v>87</v>
      </c>
      <c r="BM748">
        <v>404</v>
      </c>
      <c r="BN748">
        <v>0</v>
      </c>
      <c r="BO748">
        <v>397</v>
      </c>
      <c r="BP748">
        <v>0</v>
      </c>
      <c r="BQ748" s="178">
        <v>28794</v>
      </c>
    </row>
    <row r="749" spans="1:69" x14ac:dyDescent="0.25">
      <c r="A749" t="s">
        <v>653</v>
      </c>
      <c r="B749">
        <v>40</v>
      </c>
      <c r="C749">
        <v>0</v>
      </c>
      <c r="D749">
        <v>103</v>
      </c>
      <c r="E749">
        <v>28</v>
      </c>
      <c r="F749">
        <v>792</v>
      </c>
      <c r="G749">
        <v>0</v>
      </c>
      <c r="H749">
        <v>0</v>
      </c>
      <c r="I749">
        <v>15</v>
      </c>
      <c r="J749">
        <v>0</v>
      </c>
      <c r="K749">
        <v>23</v>
      </c>
      <c r="L749">
        <v>439</v>
      </c>
      <c r="M749">
        <v>31</v>
      </c>
      <c r="N749">
        <v>0</v>
      </c>
      <c r="O749">
        <v>0</v>
      </c>
      <c r="P749">
        <v>0</v>
      </c>
      <c r="Q749">
        <v>866</v>
      </c>
      <c r="R749">
        <v>46</v>
      </c>
      <c r="S749">
        <v>6</v>
      </c>
      <c r="T749">
        <v>0</v>
      </c>
      <c r="U749">
        <v>0</v>
      </c>
      <c r="V749">
        <v>23</v>
      </c>
      <c r="W749">
        <v>0</v>
      </c>
      <c r="X749">
        <v>0</v>
      </c>
      <c r="Y749">
        <v>0</v>
      </c>
      <c r="Z749">
        <v>0</v>
      </c>
      <c r="AA749">
        <v>0</v>
      </c>
      <c r="AB749">
        <v>266</v>
      </c>
      <c r="AC749">
        <v>2</v>
      </c>
      <c r="AD749">
        <v>62</v>
      </c>
      <c r="AE749">
        <v>0</v>
      </c>
      <c r="AF749">
        <v>57</v>
      </c>
      <c r="AG749">
        <v>18</v>
      </c>
      <c r="AH749">
        <v>1</v>
      </c>
      <c r="AI749">
        <v>7</v>
      </c>
      <c r="AJ749">
        <v>17</v>
      </c>
      <c r="AK749">
        <v>57</v>
      </c>
      <c r="AL749">
        <v>363</v>
      </c>
      <c r="AM749">
        <v>0</v>
      </c>
      <c r="AN749">
        <v>0</v>
      </c>
      <c r="AO749">
        <v>0</v>
      </c>
      <c r="AP749">
        <v>0</v>
      </c>
      <c r="AQ749">
        <v>0</v>
      </c>
      <c r="AR749">
        <v>202</v>
      </c>
      <c r="AS749">
        <v>84</v>
      </c>
      <c r="AT749">
        <v>0</v>
      </c>
      <c r="AU749">
        <v>544</v>
      </c>
      <c r="AV749">
        <v>0</v>
      </c>
      <c r="AW749">
        <v>21</v>
      </c>
      <c r="AX749">
        <v>0</v>
      </c>
      <c r="AY749">
        <v>2061</v>
      </c>
      <c r="AZ749">
        <v>80</v>
      </c>
      <c r="BA749">
        <v>0</v>
      </c>
      <c r="BB749">
        <v>2</v>
      </c>
      <c r="BC749">
        <v>982</v>
      </c>
      <c r="BD749">
        <v>192</v>
      </c>
      <c r="BE749">
        <v>6</v>
      </c>
      <c r="BF749">
        <v>30</v>
      </c>
      <c r="BG749">
        <v>2</v>
      </c>
      <c r="BH749">
        <v>162</v>
      </c>
      <c r="BI749">
        <v>0</v>
      </c>
      <c r="BJ749">
        <v>4</v>
      </c>
      <c r="BK749">
        <v>0</v>
      </c>
      <c r="BL749">
        <v>18</v>
      </c>
      <c r="BM749">
        <v>747</v>
      </c>
      <c r="BN749">
        <v>0</v>
      </c>
      <c r="BO749">
        <v>10</v>
      </c>
      <c r="BP749">
        <v>0</v>
      </c>
      <c r="BQ749" s="178">
        <v>8291</v>
      </c>
    </row>
    <row r="750" spans="1:69" x14ac:dyDescent="0.25">
      <c r="A750" t="s">
        <v>654</v>
      </c>
      <c r="B750">
        <v>14</v>
      </c>
      <c r="C750">
        <v>1588</v>
      </c>
      <c r="D750">
        <v>101</v>
      </c>
      <c r="E750">
        <v>276</v>
      </c>
      <c r="F750">
        <v>3533</v>
      </c>
      <c r="G750">
        <v>23761</v>
      </c>
      <c r="H750">
        <v>420</v>
      </c>
      <c r="I750">
        <v>1541</v>
      </c>
      <c r="J750">
        <v>7098</v>
      </c>
      <c r="K750">
        <v>8773</v>
      </c>
      <c r="L750">
        <v>5006</v>
      </c>
      <c r="M750">
        <v>3231</v>
      </c>
      <c r="N750">
        <v>1089</v>
      </c>
      <c r="O750">
        <v>3519</v>
      </c>
      <c r="P750">
        <v>1195</v>
      </c>
      <c r="Q750">
        <v>3278</v>
      </c>
      <c r="R750">
        <v>9634</v>
      </c>
      <c r="S750">
        <v>9526</v>
      </c>
      <c r="T750">
        <v>368</v>
      </c>
      <c r="U750">
        <v>158</v>
      </c>
      <c r="V750">
        <v>900</v>
      </c>
      <c r="W750">
        <v>264</v>
      </c>
      <c r="X750">
        <v>533</v>
      </c>
      <c r="Y750">
        <v>4522</v>
      </c>
      <c r="Z750">
        <v>1293</v>
      </c>
      <c r="AA750">
        <v>455</v>
      </c>
      <c r="AB750">
        <v>5513</v>
      </c>
      <c r="AC750">
        <v>870</v>
      </c>
      <c r="AD750">
        <v>8221</v>
      </c>
      <c r="AE750">
        <v>1281</v>
      </c>
      <c r="AF750">
        <v>1</v>
      </c>
      <c r="AG750">
        <v>1203</v>
      </c>
      <c r="AH750">
        <v>17</v>
      </c>
      <c r="AI750">
        <v>2169</v>
      </c>
      <c r="AJ750">
        <v>2786</v>
      </c>
      <c r="AK750">
        <v>13395</v>
      </c>
      <c r="AL750">
        <v>1575</v>
      </c>
      <c r="AM750">
        <v>5777</v>
      </c>
      <c r="AN750">
        <v>163</v>
      </c>
      <c r="AO750">
        <v>280</v>
      </c>
      <c r="AP750">
        <v>1894</v>
      </c>
      <c r="AQ750">
        <v>310</v>
      </c>
      <c r="AR750">
        <v>6196</v>
      </c>
      <c r="AS750">
        <v>750</v>
      </c>
      <c r="AT750">
        <v>2445</v>
      </c>
      <c r="AU750">
        <v>0</v>
      </c>
      <c r="AV750">
        <v>2243</v>
      </c>
      <c r="AW750">
        <v>62331</v>
      </c>
      <c r="AX750">
        <v>14008</v>
      </c>
      <c r="AY750">
        <v>337</v>
      </c>
      <c r="AZ750">
        <v>3413</v>
      </c>
      <c r="BA750">
        <v>17790</v>
      </c>
      <c r="BB750">
        <v>13479</v>
      </c>
      <c r="BC750">
        <v>1998</v>
      </c>
      <c r="BD750">
        <v>4120</v>
      </c>
      <c r="BE750">
        <v>8158</v>
      </c>
      <c r="BF750">
        <v>6016</v>
      </c>
      <c r="BG750">
        <v>5922</v>
      </c>
      <c r="BH750">
        <v>2284</v>
      </c>
      <c r="BI750">
        <v>1172</v>
      </c>
      <c r="BJ750">
        <v>676</v>
      </c>
      <c r="BK750">
        <v>2710</v>
      </c>
      <c r="BL750">
        <v>644</v>
      </c>
      <c r="BM750">
        <v>4290</v>
      </c>
      <c r="BN750">
        <v>641</v>
      </c>
      <c r="BO750">
        <v>1469</v>
      </c>
      <c r="BP750">
        <v>3551</v>
      </c>
      <c r="BQ750" s="178">
        <v>306744</v>
      </c>
    </row>
    <row r="751" spans="1:69" x14ac:dyDescent="0.25">
      <c r="A751" t="s">
        <v>655</v>
      </c>
      <c r="B751">
        <v>69</v>
      </c>
      <c r="C751">
        <v>888</v>
      </c>
      <c r="D751">
        <v>8</v>
      </c>
      <c r="E751">
        <v>32</v>
      </c>
      <c r="F751">
        <v>228</v>
      </c>
      <c r="G751">
        <v>7595</v>
      </c>
      <c r="H751">
        <v>30</v>
      </c>
      <c r="I751">
        <v>180</v>
      </c>
      <c r="J751">
        <v>3215</v>
      </c>
      <c r="K751">
        <v>3278</v>
      </c>
      <c r="L751">
        <v>875</v>
      </c>
      <c r="M751">
        <v>457</v>
      </c>
      <c r="N751">
        <v>668</v>
      </c>
      <c r="O751">
        <v>229</v>
      </c>
      <c r="P751">
        <v>84</v>
      </c>
      <c r="Q751">
        <v>817</v>
      </c>
      <c r="R751">
        <v>1687</v>
      </c>
      <c r="S751">
        <v>3993</v>
      </c>
      <c r="T751">
        <v>81</v>
      </c>
      <c r="U751">
        <v>81</v>
      </c>
      <c r="V751">
        <v>123</v>
      </c>
      <c r="W751">
        <v>66</v>
      </c>
      <c r="X751">
        <v>246</v>
      </c>
      <c r="Y751">
        <v>771</v>
      </c>
      <c r="Z751">
        <v>682</v>
      </c>
      <c r="AA751">
        <v>91</v>
      </c>
      <c r="AB751">
        <v>3838</v>
      </c>
      <c r="AC751">
        <v>285</v>
      </c>
      <c r="AD751">
        <v>0</v>
      </c>
      <c r="AE751">
        <v>410</v>
      </c>
      <c r="AF751">
        <v>1</v>
      </c>
      <c r="AG751">
        <v>688</v>
      </c>
      <c r="AH751">
        <v>4</v>
      </c>
      <c r="AI751">
        <v>801</v>
      </c>
      <c r="AJ751">
        <v>610</v>
      </c>
      <c r="AK751">
        <v>4305</v>
      </c>
      <c r="AL751">
        <v>299</v>
      </c>
      <c r="AM751">
        <v>1336</v>
      </c>
      <c r="AN751">
        <v>25</v>
      </c>
      <c r="AO751">
        <v>104</v>
      </c>
      <c r="AP751">
        <v>529</v>
      </c>
      <c r="AQ751">
        <v>83</v>
      </c>
      <c r="AR751">
        <v>3729</v>
      </c>
      <c r="AS751">
        <v>247</v>
      </c>
      <c r="AT751">
        <v>250</v>
      </c>
      <c r="AU751">
        <v>0</v>
      </c>
      <c r="AV751">
        <v>855</v>
      </c>
      <c r="AW751">
        <v>60843</v>
      </c>
      <c r="AX751">
        <v>267</v>
      </c>
      <c r="AY751">
        <v>217</v>
      </c>
      <c r="AZ751">
        <v>40</v>
      </c>
      <c r="BA751">
        <v>1384</v>
      </c>
      <c r="BB751">
        <v>7103</v>
      </c>
      <c r="BC751">
        <v>555</v>
      </c>
      <c r="BD751">
        <v>6</v>
      </c>
      <c r="BE751">
        <v>4934</v>
      </c>
      <c r="BF751">
        <v>6001</v>
      </c>
      <c r="BG751">
        <v>159</v>
      </c>
      <c r="BH751">
        <v>2071</v>
      </c>
      <c r="BI751">
        <v>314</v>
      </c>
      <c r="BJ751">
        <v>31</v>
      </c>
      <c r="BK751">
        <v>1627</v>
      </c>
      <c r="BL751">
        <v>323</v>
      </c>
      <c r="BM751">
        <v>339</v>
      </c>
      <c r="BN751">
        <v>136</v>
      </c>
      <c r="BO751">
        <v>213</v>
      </c>
      <c r="BP751">
        <v>1460</v>
      </c>
      <c r="BQ751" s="178">
        <v>134177</v>
      </c>
    </row>
    <row r="752" spans="1:69" x14ac:dyDescent="0.25">
      <c r="A752" t="s">
        <v>656</v>
      </c>
      <c r="B752">
        <v>1918</v>
      </c>
      <c r="C752">
        <v>192</v>
      </c>
      <c r="D752">
        <v>2</v>
      </c>
      <c r="E752">
        <v>77</v>
      </c>
      <c r="F752">
        <v>43</v>
      </c>
      <c r="G752">
        <v>775</v>
      </c>
      <c r="H752">
        <v>139</v>
      </c>
      <c r="I752">
        <v>109</v>
      </c>
      <c r="J752">
        <v>3</v>
      </c>
      <c r="K752">
        <v>103</v>
      </c>
      <c r="L752">
        <v>344</v>
      </c>
      <c r="M752">
        <v>364</v>
      </c>
      <c r="N752">
        <v>63</v>
      </c>
      <c r="O752">
        <v>120</v>
      </c>
      <c r="P752">
        <v>114</v>
      </c>
      <c r="Q752">
        <v>74</v>
      </c>
      <c r="R752">
        <v>254</v>
      </c>
      <c r="S752">
        <v>221</v>
      </c>
      <c r="T752">
        <v>118</v>
      </c>
      <c r="U752">
        <v>3</v>
      </c>
      <c r="V752">
        <v>86</v>
      </c>
      <c r="W752">
        <v>6</v>
      </c>
      <c r="X752">
        <v>25</v>
      </c>
      <c r="Y752">
        <v>11</v>
      </c>
      <c r="Z752">
        <v>247</v>
      </c>
      <c r="AA752">
        <v>85</v>
      </c>
      <c r="AB752">
        <v>617</v>
      </c>
      <c r="AC752">
        <v>264</v>
      </c>
      <c r="AD752">
        <v>0</v>
      </c>
      <c r="AE752">
        <v>149</v>
      </c>
      <c r="AF752">
        <v>0</v>
      </c>
      <c r="AG752">
        <v>124</v>
      </c>
      <c r="AH752">
        <v>0</v>
      </c>
      <c r="AI752">
        <v>55</v>
      </c>
      <c r="AJ752">
        <v>988</v>
      </c>
      <c r="AK752">
        <v>2361</v>
      </c>
      <c r="AL752">
        <v>78</v>
      </c>
      <c r="AM752">
        <v>48</v>
      </c>
      <c r="AN752">
        <v>35</v>
      </c>
      <c r="AO752">
        <v>89</v>
      </c>
      <c r="AP752">
        <v>253</v>
      </c>
      <c r="AQ752">
        <v>50</v>
      </c>
      <c r="AR752">
        <v>288</v>
      </c>
      <c r="AS752">
        <v>23</v>
      </c>
      <c r="AT752">
        <v>3</v>
      </c>
      <c r="AU752">
        <v>0</v>
      </c>
      <c r="AV752">
        <v>146</v>
      </c>
      <c r="AW752">
        <v>3749</v>
      </c>
      <c r="AX752">
        <v>224</v>
      </c>
      <c r="AY752">
        <v>0</v>
      </c>
      <c r="AZ752">
        <v>24</v>
      </c>
      <c r="BA752">
        <v>187</v>
      </c>
      <c r="BB752">
        <v>65</v>
      </c>
      <c r="BC752">
        <v>113</v>
      </c>
      <c r="BD752">
        <v>66</v>
      </c>
      <c r="BE752">
        <v>211</v>
      </c>
      <c r="BF752">
        <v>1098</v>
      </c>
      <c r="BG752">
        <v>888</v>
      </c>
      <c r="BH752">
        <v>0</v>
      </c>
      <c r="BI752">
        <v>54</v>
      </c>
      <c r="BJ752">
        <v>9</v>
      </c>
      <c r="BK752">
        <v>73</v>
      </c>
      <c r="BL752">
        <v>273</v>
      </c>
      <c r="BM752">
        <v>471</v>
      </c>
      <c r="BN752">
        <v>87</v>
      </c>
      <c r="BO752">
        <v>236</v>
      </c>
      <c r="BP752">
        <v>174</v>
      </c>
      <c r="BQ752" s="178">
        <v>17296</v>
      </c>
    </row>
    <row r="753" spans="1:69" x14ac:dyDescent="0.25">
      <c r="A753" t="s">
        <v>657</v>
      </c>
      <c r="B753">
        <v>1827</v>
      </c>
      <c r="C753">
        <v>136</v>
      </c>
      <c r="D753">
        <v>0</v>
      </c>
      <c r="E753">
        <v>56</v>
      </c>
      <c r="F753">
        <v>36</v>
      </c>
      <c r="G753">
        <v>212</v>
      </c>
      <c r="H753">
        <v>112</v>
      </c>
      <c r="I753">
        <v>55</v>
      </c>
      <c r="J753">
        <v>3</v>
      </c>
      <c r="K753">
        <v>105</v>
      </c>
      <c r="L753">
        <v>324</v>
      </c>
      <c r="M753">
        <v>147</v>
      </c>
      <c r="N753">
        <v>22</v>
      </c>
      <c r="O753">
        <v>122</v>
      </c>
      <c r="P753">
        <v>80</v>
      </c>
      <c r="Q753">
        <v>35</v>
      </c>
      <c r="R753">
        <v>217</v>
      </c>
      <c r="S753">
        <v>223</v>
      </c>
      <c r="T753">
        <v>77</v>
      </c>
      <c r="U753">
        <v>3</v>
      </c>
      <c r="V753">
        <v>71</v>
      </c>
      <c r="W753">
        <v>6</v>
      </c>
      <c r="X753">
        <v>25</v>
      </c>
      <c r="Y753">
        <v>7</v>
      </c>
      <c r="Z753">
        <v>159</v>
      </c>
      <c r="AA753">
        <v>84</v>
      </c>
      <c r="AB753">
        <v>617</v>
      </c>
      <c r="AC753">
        <v>267</v>
      </c>
      <c r="AD753">
        <v>0</v>
      </c>
      <c r="AE753">
        <v>141</v>
      </c>
      <c r="AF753">
        <v>0</v>
      </c>
      <c r="AG753">
        <v>119</v>
      </c>
      <c r="AH753">
        <v>0</v>
      </c>
      <c r="AI753">
        <v>14</v>
      </c>
      <c r="AJ753">
        <v>600</v>
      </c>
      <c r="AK753">
        <v>979</v>
      </c>
      <c r="AL753">
        <v>120</v>
      </c>
      <c r="AM753">
        <v>31</v>
      </c>
      <c r="AN753">
        <v>19</v>
      </c>
      <c r="AO753">
        <v>65</v>
      </c>
      <c r="AP753">
        <v>219</v>
      </c>
      <c r="AQ753">
        <v>76</v>
      </c>
      <c r="AR753">
        <v>204</v>
      </c>
      <c r="AS753">
        <v>21</v>
      </c>
      <c r="AT753">
        <v>3</v>
      </c>
      <c r="AU753">
        <v>0</v>
      </c>
      <c r="AV753">
        <v>72</v>
      </c>
      <c r="AW753">
        <v>3671</v>
      </c>
      <c r="AX753">
        <v>57</v>
      </c>
      <c r="AY753">
        <v>0</v>
      </c>
      <c r="AZ753">
        <v>24</v>
      </c>
      <c r="BA753">
        <v>493</v>
      </c>
      <c r="BB753">
        <v>46</v>
      </c>
      <c r="BC753">
        <v>216</v>
      </c>
      <c r="BD753">
        <v>101</v>
      </c>
      <c r="BE753">
        <v>40</v>
      </c>
      <c r="BF753">
        <v>1098</v>
      </c>
      <c r="BG753">
        <v>883</v>
      </c>
      <c r="BH753">
        <v>0</v>
      </c>
      <c r="BI753">
        <v>172</v>
      </c>
      <c r="BJ753">
        <v>9</v>
      </c>
      <c r="BK753">
        <v>75</v>
      </c>
      <c r="BL753">
        <v>265</v>
      </c>
      <c r="BM753">
        <v>654</v>
      </c>
      <c r="BN753">
        <v>85</v>
      </c>
      <c r="BO753">
        <v>219</v>
      </c>
      <c r="BP753">
        <v>218</v>
      </c>
      <c r="BQ753" s="178">
        <v>14304</v>
      </c>
    </row>
    <row r="754" spans="1:69" x14ac:dyDescent="0.25">
      <c r="A754" t="s">
        <v>658</v>
      </c>
      <c r="B754">
        <v>49</v>
      </c>
      <c r="C754">
        <v>35954</v>
      </c>
      <c r="D754">
        <v>1</v>
      </c>
      <c r="E754">
        <v>1346</v>
      </c>
      <c r="F754">
        <v>126236</v>
      </c>
      <c r="G754">
        <v>89308</v>
      </c>
      <c r="H754">
        <v>114</v>
      </c>
      <c r="I754">
        <v>43288</v>
      </c>
      <c r="J754">
        <v>4598</v>
      </c>
      <c r="K754">
        <v>149857</v>
      </c>
      <c r="L754">
        <v>29751</v>
      </c>
      <c r="M754">
        <v>23427</v>
      </c>
      <c r="N754">
        <v>67975</v>
      </c>
      <c r="O754">
        <v>5016</v>
      </c>
      <c r="P754">
        <v>347</v>
      </c>
      <c r="Q754">
        <v>32930</v>
      </c>
      <c r="R754">
        <v>47454</v>
      </c>
      <c r="S754">
        <v>8194</v>
      </c>
      <c r="T754">
        <v>261</v>
      </c>
      <c r="U754">
        <v>3882</v>
      </c>
      <c r="V754">
        <v>29</v>
      </c>
      <c r="W754">
        <v>4189</v>
      </c>
      <c r="X754">
        <v>1267</v>
      </c>
      <c r="Y754">
        <v>1464</v>
      </c>
      <c r="Z754">
        <v>3413</v>
      </c>
      <c r="AA754">
        <v>411</v>
      </c>
      <c r="AB754">
        <v>36183</v>
      </c>
      <c r="AC754">
        <v>2901</v>
      </c>
      <c r="AD754">
        <v>162624</v>
      </c>
      <c r="AE754">
        <v>588</v>
      </c>
      <c r="AF754">
        <v>3539</v>
      </c>
      <c r="AG754">
        <v>972</v>
      </c>
      <c r="AH754">
        <v>1088</v>
      </c>
      <c r="AI754">
        <v>691</v>
      </c>
      <c r="AJ754">
        <v>9695</v>
      </c>
      <c r="AK754">
        <v>75703</v>
      </c>
      <c r="AL754">
        <v>6131</v>
      </c>
      <c r="AM754">
        <v>1357</v>
      </c>
      <c r="AN754">
        <v>19</v>
      </c>
      <c r="AO754">
        <v>779</v>
      </c>
      <c r="AP754">
        <v>71364</v>
      </c>
      <c r="AQ754">
        <v>21824</v>
      </c>
      <c r="AR754">
        <v>12342</v>
      </c>
      <c r="AS754">
        <v>28579</v>
      </c>
      <c r="AT754">
        <v>2686</v>
      </c>
      <c r="AU754">
        <v>0</v>
      </c>
      <c r="AV754">
        <v>17202</v>
      </c>
      <c r="AW754">
        <v>216708</v>
      </c>
      <c r="AX754">
        <v>6113</v>
      </c>
      <c r="AY754">
        <v>414757</v>
      </c>
      <c r="AZ754">
        <v>20313</v>
      </c>
      <c r="BA754">
        <v>54445</v>
      </c>
      <c r="BB754">
        <v>18149</v>
      </c>
      <c r="BC754">
        <v>6133</v>
      </c>
      <c r="BD754">
        <v>121092</v>
      </c>
      <c r="BE754">
        <v>26639</v>
      </c>
      <c r="BF754">
        <v>1587</v>
      </c>
      <c r="BG754">
        <v>49977</v>
      </c>
      <c r="BH754">
        <v>3733</v>
      </c>
      <c r="BI754">
        <v>12062</v>
      </c>
      <c r="BJ754">
        <v>21628</v>
      </c>
      <c r="BK754">
        <v>2649</v>
      </c>
      <c r="BL754">
        <v>3058</v>
      </c>
      <c r="BM754">
        <v>34397</v>
      </c>
      <c r="BN754">
        <v>329</v>
      </c>
      <c r="BO754">
        <v>23026</v>
      </c>
      <c r="BP754">
        <v>3559</v>
      </c>
      <c r="BQ754" s="178">
        <v>2209366</v>
      </c>
    </row>
    <row r="755" spans="1:69" x14ac:dyDescent="0.25">
      <c r="A755" t="s">
        <v>659</v>
      </c>
      <c r="B755">
        <v>28</v>
      </c>
      <c r="C755">
        <v>0</v>
      </c>
      <c r="D755">
        <v>89</v>
      </c>
      <c r="E755">
        <v>0</v>
      </c>
      <c r="F755">
        <v>276810</v>
      </c>
      <c r="G755">
        <v>165305</v>
      </c>
      <c r="H755">
        <v>11159</v>
      </c>
      <c r="I755">
        <v>191834</v>
      </c>
      <c r="J755">
        <v>22267</v>
      </c>
      <c r="K755">
        <v>99744</v>
      </c>
      <c r="L755">
        <v>19579</v>
      </c>
      <c r="M755">
        <v>26202</v>
      </c>
      <c r="N755">
        <v>44999</v>
      </c>
      <c r="O755">
        <v>15878</v>
      </c>
      <c r="P755">
        <v>0</v>
      </c>
      <c r="Q755">
        <v>0</v>
      </c>
      <c r="R755">
        <v>1221</v>
      </c>
      <c r="S755">
        <v>19988</v>
      </c>
      <c r="T755">
        <v>7937</v>
      </c>
      <c r="U755">
        <v>2962</v>
      </c>
      <c r="V755">
        <v>0</v>
      </c>
      <c r="W755">
        <v>0</v>
      </c>
      <c r="X755">
        <v>0</v>
      </c>
      <c r="Y755">
        <v>7183</v>
      </c>
      <c r="Z755">
        <v>3064</v>
      </c>
      <c r="AA755">
        <v>1602</v>
      </c>
      <c r="AB755">
        <v>29901</v>
      </c>
      <c r="AC755">
        <v>0</v>
      </c>
      <c r="AD755">
        <v>340089</v>
      </c>
      <c r="AE755">
        <v>0</v>
      </c>
      <c r="AF755">
        <v>17826</v>
      </c>
      <c r="AG755">
        <v>8935</v>
      </c>
      <c r="AH755">
        <v>0</v>
      </c>
      <c r="AI755">
        <v>2065</v>
      </c>
      <c r="AJ755">
        <v>89740</v>
      </c>
      <c r="AK755">
        <v>347</v>
      </c>
      <c r="AL755">
        <v>20880</v>
      </c>
      <c r="AM755">
        <v>0</v>
      </c>
      <c r="AN755">
        <v>6645</v>
      </c>
      <c r="AO755">
        <v>8705</v>
      </c>
      <c r="AP755">
        <v>148074</v>
      </c>
      <c r="AQ755">
        <v>0</v>
      </c>
      <c r="AR755">
        <v>0</v>
      </c>
      <c r="AS755">
        <v>2893</v>
      </c>
      <c r="AT755">
        <v>8909</v>
      </c>
      <c r="AU755">
        <v>0</v>
      </c>
      <c r="AV755">
        <v>0</v>
      </c>
      <c r="AW755">
        <v>215451</v>
      </c>
      <c r="AX755">
        <v>175698</v>
      </c>
      <c r="AY755">
        <v>26020</v>
      </c>
      <c r="AZ755">
        <v>4227</v>
      </c>
      <c r="BA755">
        <v>2019</v>
      </c>
      <c r="BB755">
        <v>271978</v>
      </c>
      <c r="BC755">
        <v>7071</v>
      </c>
      <c r="BD755">
        <v>64029</v>
      </c>
      <c r="BE755">
        <v>11896</v>
      </c>
      <c r="BF755">
        <v>0</v>
      </c>
      <c r="BG755">
        <v>0</v>
      </c>
      <c r="BH755">
        <v>0</v>
      </c>
      <c r="BI755">
        <v>4</v>
      </c>
      <c r="BJ755">
        <v>2729</v>
      </c>
      <c r="BK755">
        <v>0</v>
      </c>
      <c r="BL755">
        <v>583</v>
      </c>
      <c r="BM755">
        <v>143967</v>
      </c>
      <c r="BN755">
        <v>680</v>
      </c>
      <c r="BO755">
        <v>26761</v>
      </c>
      <c r="BP755">
        <v>0</v>
      </c>
      <c r="BQ755" s="178">
        <v>2565068</v>
      </c>
    </row>
    <row r="756" spans="1:69" x14ac:dyDescent="0.25">
      <c r="A756" t="s">
        <v>660</v>
      </c>
      <c r="B756">
        <v>22</v>
      </c>
      <c r="C756">
        <v>62</v>
      </c>
      <c r="D756">
        <v>87</v>
      </c>
      <c r="E756">
        <v>13314</v>
      </c>
      <c r="F756">
        <v>56648</v>
      </c>
      <c r="G756">
        <v>286471</v>
      </c>
      <c r="H756">
        <v>3353</v>
      </c>
      <c r="I756">
        <v>4194</v>
      </c>
      <c r="J756">
        <v>148899</v>
      </c>
      <c r="K756">
        <v>25862</v>
      </c>
      <c r="L756">
        <v>5558</v>
      </c>
      <c r="M756">
        <v>5567</v>
      </c>
      <c r="N756">
        <v>118330</v>
      </c>
      <c r="O756">
        <v>0</v>
      </c>
      <c r="P756">
        <v>11257</v>
      </c>
      <c r="Q756">
        <v>10980</v>
      </c>
      <c r="R756">
        <v>98553</v>
      </c>
      <c r="S756">
        <v>3485</v>
      </c>
      <c r="T756">
        <v>1822</v>
      </c>
      <c r="U756">
        <v>4636</v>
      </c>
      <c r="V756">
        <v>24404</v>
      </c>
      <c r="W756">
        <v>363</v>
      </c>
      <c r="X756">
        <v>8974</v>
      </c>
      <c r="Y756">
        <v>1</v>
      </c>
      <c r="Z756">
        <v>10691</v>
      </c>
      <c r="AA756">
        <v>11807</v>
      </c>
      <c r="AB756">
        <v>96351</v>
      </c>
      <c r="AC756">
        <v>37626</v>
      </c>
      <c r="AD756">
        <v>182782</v>
      </c>
      <c r="AE756">
        <v>18324</v>
      </c>
      <c r="AF756">
        <v>62978</v>
      </c>
      <c r="AG756">
        <v>25690</v>
      </c>
      <c r="AH756">
        <v>8498</v>
      </c>
      <c r="AI756">
        <v>5461</v>
      </c>
      <c r="AJ756">
        <v>5044</v>
      </c>
      <c r="AK756">
        <v>287373</v>
      </c>
      <c r="AL756">
        <v>72626</v>
      </c>
      <c r="AM756">
        <v>22569</v>
      </c>
      <c r="AN756">
        <v>1794</v>
      </c>
      <c r="AO756">
        <v>5565</v>
      </c>
      <c r="AP756">
        <v>43393</v>
      </c>
      <c r="AQ756">
        <v>105117</v>
      </c>
      <c r="AR756">
        <v>107308</v>
      </c>
      <c r="AS756">
        <v>5834</v>
      </c>
      <c r="AT756">
        <v>6667</v>
      </c>
      <c r="AU756">
        <v>83190</v>
      </c>
      <c r="AV756">
        <v>50129</v>
      </c>
      <c r="AW756">
        <v>444200</v>
      </c>
      <c r="AX756">
        <v>0</v>
      </c>
      <c r="AY756">
        <v>22394</v>
      </c>
      <c r="AZ756">
        <v>187011</v>
      </c>
      <c r="BA756">
        <v>124135</v>
      </c>
      <c r="BB756">
        <v>48637</v>
      </c>
      <c r="BC756">
        <v>1599</v>
      </c>
      <c r="BD756">
        <v>3853</v>
      </c>
      <c r="BE756">
        <v>152506</v>
      </c>
      <c r="BF756">
        <v>118539</v>
      </c>
      <c r="BG756">
        <v>226088</v>
      </c>
      <c r="BH756">
        <v>222087</v>
      </c>
      <c r="BI756">
        <v>8266</v>
      </c>
      <c r="BJ756">
        <v>1079</v>
      </c>
      <c r="BK756">
        <v>20298</v>
      </c>
      <c r="BL756">
        <v>7766</v>
      </c>
      <c r="BM756">
        <v>85776</v>
      </c>
      <c r="BN756">
        <v>8638</v>
      </c>
      <c r="BO756">
        <v>3645</v>
      </c>
      <c r="BP756">
        <v>9128</v>
      </c>
      <c r="BQ756" s="178">
        <v>3802740</v>
      </c>
    </row>
    <row r="757" spans="1:69" x14ac:dyDescent="0.25">
      <c r="A757" t="s">
        <v>661</v>
      </c>
      <c r="B757">
        <v>9</v>
      </c>
      <c r="C757">
        <v>1042</v>
      </c>
      <c r="D757">
        <v>1</v>
      </c>
      <c r="E757">
        <v>60</v>
      </c>
      <c r="F757">
        <v>5567</v>
      </c>
      <c r="G757">
        <v>4983</v>
      </c>
      <c r="H757">
        <v>209</v>
      </c>
      <c r="I757">
        <v>360</v>
      </c>
      <c r="J757">
        <v>1468</v>
      </c>
      <c r="K757">
        <v>1979</v>
      </c>
      <c r="L757">
        <v>886</v>
      </c>
      <c r="M757">
        <v>504</v>
      </c>
      <c r="N757">
        <v>596</v>
      </c>
      <c r="O757">
        <v>23</v>
      </c>
      <c r="P757">
        <v>85</v>
      </c>
      <c r="Q757">
        <v>4235</v>
      </c>
      <c r="R757">
        <v>4653</v>
      </c>
      <c r="S757">
        <v>1803</v>
      </c>
      <c r="T757">
        <v>92</v>
      </c>
      <c r="U757">
        <v>13</v>
      </c>
      <c r="V757">
        <v>52</v>
      </c>
      <c r="W757">
        <v>28</v>
      </c>
      <c r="X757">
        <v>308</v>
      </c>
      <c r="Y757">
        <v>519</v>
      </c>
      <c r="Z757">
        <v>434</v>
      </c>
      <c r="AA757">
        <v>97</v>
      </c>
      <c r="AB757">
        <v>1039</v>
      </c>
      <c r="AC757">
        <v>704</v>
      </c>
      <c r="AD757">
        <v>4401</v>
      </c>
      <c r="AE757">
        <v>262</v>
      </c>
      <c r="AF757">
        <v>418</v>
      </c>
      <c r="AG757">
        <v>1750</v>
      </c>
      <c r="AH757">
        <v>238</v>
      </c>
      <c r="AI757">
        <v>14</v>
      </c>
      <c r="AJ757">
        <v>586</v>
      </c>
      <c r="AK757">
        <v>4318</v>
      </c>
      <c r="AL757">
        <v>584</v>
      </c>
      <c r="AM757">
        <v>257</v>
      </c>
      <c r="AN757">
        <v>227</v>
      </c>
      <c r="AO757">
        <v>262</v>
      </c>
      <c r="AP757">
        <v>3461</v>
      </c>
      <c r="AQ757">
        <v>258</v>
      </c>
      <c r="AR757">
        <v>677</v>
      </c>
      <c r="AS757">
        <v>985</v>
      </c>
      <c r="AT757">
        <v>156</v>
      </c>
      <c r="AU757">
        <v>381</v>
      </c>
      <c r="AV757">
        <v>1885</v>
      </c>
      <c r="AW757">
        <v>884</v>
      </c>
      <c r="AX757">
        <v>2137</v>
      </c>
      <c r="AY757">
        <v>3060</v>
      </c>
      <c r="AZ757">
        <v>3895</v>
      </c>
      <c r="BA757">
        <v>5036</v>
      </c>
      <c r="BB757">
        <v>3581</v>
      </c>
      <c r="BC757">
        <v>1451</v>
      </c>
      <c r="BD757">
        <v>444</v>
      </c>
      <c r="BE757">
        <v>1450</v>
      </c>
      <c r="BF757">
        <v>848</v>
      </c>
      <c r="BG757">
        <v>4333</v>
      </c>
      <c r="BH757">
        <v>1373</v>
      </c>
      <c r="BI757">
        <v>242</v>
      </c>
      <c r="BJ757">
        <v>486</v>
      </c>
      <c r="BK757">
        <v>249</v>
      </c>
      <c r="BL757">
        <v>28</v>
      </c>
      <c r="BM757">
        <v>2664</v>
      </c>
      <c r="BN757">
        <v>9</v>
      </c>
      <c r="BO757">
        <v>674</v>
      </c>
      <c r="BP757">
        <v>60</v>
      </c>
      <c r="BQ757" s="178">
        <v>88352</v>
      </c>
    </row>
    <row r="758" spans="1:69" x14ac:dyDescent="0.25">
      <c r="A758" t="s">
        <v>662</v>
      </c>
      <c r="B758">
        <v>7909</v>
      </c>
      <c r="C758">
        <v>540</v>
      </c>
      <c r="D758">
        <v>1</v>
      </c>
      <c r="E758">
        <v>60</v>
      </c>
      <c r="F758">
        <v>5715</v>
      </c>
      <c r="G758">
        <v>4958</v>
      </c>
      <c r="H758">
        <v>209</v>
      </c>
      <c r="I758">
        <v>66</v>
      </c>
      <c r="J758">
        <v>621</v>
      </c>
      <c r="K758">
        <v>1929</v>
      </c>
      <c r="L758">
        <v>363</v>
      </c>
      <c r="M758">
        <v>255</v>
      </c>
      <c r="N758">
        <v>600</v>
      </c>
      <c r="O758">
        <v>23</v>
      </c>
      <c r="P758">
        <v>48</v>
      </c>
      <c r="Q758">
        <v>3843</v>
      </c>
      <c r="R758">
        <v>3553</v>
      </c>
      <c r="S758">
        <v>1691</v>
      </c>
      <c r="T758">
        <v>97</v>
      </c>
      <c r="U758">
        <v>11</v>
      </c>
      <c r="V758">
        <v>5</v>
      </c>
      <c r="W758">
        <v>28</v>
      </c>
      <c r="X758">
        <v>86</v>
      </c>
      <c r="Y758">
        <v>517</v>
      </c>
      <c r="Z758">
        <v>392</v>
      </c>
      <c r="AA758">
        <v>89</v>
      </c>
      <c r="AB758">
        <v>944</v>
      </c>
      <c r="AC758">
        <v>593</v>
      </c>
      <c r="AD758">
        <v>3641</v>
      </c>
      <c r="AE758">
        <v>262</v>
      </c>
      <c r="AF758">
        <v>273</v>
      </c>
      <c r="AG758">
        <v>1624</v>
      </c>
      <c r="AH758">
        <v>238</v>
      </c>
      <c r="AI758">
        <v>14</v>
      </c>
      <c r="AJ758">
        <v>47</v>
      </c>
      <c r="AK758">
        <v>2943</v>
      </c>
      <c r="AL758">
        <v>413</v>
      </c>
      <c r="AM758">
        <v>232</v>
      </c>
      <c r="AN758">
        <v>222</v>
      </c>
      <c r="AO758">
        <v>183</v>
      </c>
      <c r="AP758">
        <v>3461</v>
      </c>
      <c r="AQ758">
        <v>275</v>
      </c>
      <c r="AR758">
        <v>670</v>
      </c>
      <c r="AS758">
        <v>832</v>
      </c>
      <c r="AT758">
        <v>137</v>
      </c>
      <c r="AU758">
        <v>381</v>
      </c>
      <c r="AV758">
        <v>1149</v>
      </c>
      <c r="AW758">
        <v>881</v>
      </c>
      <c r="AX758">
        <v>2137</v>
      </c>
      <c r="AY758">
        <v>3048</v>
      </c>
      <c r="AZ758">
        <v>2525</v>
      </c>
      <c r="BA758">
        <v>4195</v>
      </c>
      <c r="BB758">
        <v>3350</v>
      </c>
      <c r="BC758">
        <v>1376</v>
      </c>
      <c r="BD758">
        <v>299</v>
      </c>
      <c r="BE758">
        <v>781</v>
      </c>
      <c r="BF758">
        <v>638</v>
      </c>
      <c r="BG758">
        <v>3761</v>
      </c>
      <c r="BH758">
        <v>1242</v>
      </c>
      <c r="BI758">
        <v>196</v>
      </c>
      <c r="BJ758">
        <v>468</v>
      </c>
      <c r="BK758">
        <v>244</v>
      </c>
      <c r="BL758">
        <v>28</v>
      </c>
      <c r="BM758">
        <v>2293</v>
      </c>
      <c r="BN758">
        <v>8</v>
      </c>
      <c r="BO758">
        <v>614</v>
      </c>
      <c r="BP758">
        <v>60</v>
      </c>
      <c r="BQ758" s="178">
        <v>74686</v>
      </c>
    </row>
    <row r="759" spans="1:69" x14ac:dyDescent="0.25">
      <c r="A759" t="s">
        <v>663</v>
      </c>
      <c r="B759">
        <v>7880</v>
      </c>
      <c r="C759">
        <v>230</v>
      </c>
      <c r="D759">
        <v>0</v>
      </c>
      <c r="E759">
        <v>2</v>
      </c>
      <c r="F759">
        <v>92</v>
      </c>
      <c r="G759">
        <v>564</v>
      </c>
      <c r="H759">
        <v>2</v>
      </c>
      <c r="I759">
        <v>39</v>
      </c>
      <c r="J759">
        <v>749</v>
      </c>
      <c r="K759">
        <v>575</v>
      </c>
      <c r="L759">
        <v>0</v>
      </c>
      <c r="M759">
        <v>0</v>
      </c>
      <c r="N759">
        <v>130</v>
      </c>
      <c r="O759">
        <v>0</v>
      </c>
      <c r="P759">
        <v>0</v>
      </c>
      <c r="Q759">
        <v>286</v>
      </c>
      <c r="R759">
        <v>1897</v>
      </c>
      <c r="S759">
        <v>0</v>
      </c>
      <c r="T759">
        <v>6</v>
      </c>
      <c r="U759">
        <v>7</v>
      </c>
      <c r="V759">
        <v>0</v>
      </c>
      <c r="W759">
        <v>104</v>
      </c>
      <c r="X759">
        <v>316</v>
      </c>
      <c r="Y759">
        <v>15</v>
      </c>
      <c r="Z759">
        <v>0</v>
      </c>
      <c r="AA759">
        <v>11</v>
      </c>
      <c r="AB759">
        <v>25</v>
      </c>
      <c r="AC759">
        <v>93</v>
      </c>
      <c r="AD759">
        <v>208</v>
      </c>
      <c r="AE759">
        <v>0</v>
      </c>
      <c r="AF759">
        <v>158</v>
      </c>
      <c r="AG759">
        <v>0</v>
      </c>
      <c r="AH759">
        <v>15</v>
      </c>
      <c r="AI759">
        <v>0</v>
      </c>
      <c r="AJ759">
        <v>666</v>
      </c>
      <c r="AK759">
        <v>687</v>
      </c>
      <c r="AL759">
        <v>568</v>
      </c>
      <c r="AM759">
        <v>46</v>
      </c>
      <c r="AN759">
        <v>5</v>
      </c>
      <c r="AO759">
        <v>0</v>
      </c>
      <c r="AP759">
        <v>165</v>
      </c>
      <c r="AQ759">
        <v>1917</v>
      </c>
      <c r="AR759">
        <v>40</v>
      </c>
      <c r="AS759">
        <v>4</v>
      </c>
      <c r="AT759">
        <v>1</v>
      </c>
      <c r="AU759">
        <v>0</v>
      </c>
      <c r="AV759">
        <v>187</v>
      </c>
      <c r="AW759">
        <v>0</v>
      </c>
      <c r="AX759">
        <v>0</v>
      </c>
      <c r="AY759">
        <v>4430</v>
      </c>
      <c r="AZ759">
        <v>690</v>
      </c>
      <c r="BA759">
        <v>446</v>
      </c>
      <c r="BB759">
        <v>1897</v>
      </c>
      <c r="BC759">
        <v>2</v>
      </c>
      <c r="BD759">
        <v>0</v>
      </c>
      <c r="BE759">
        <v>555</v>
      </c>
      <c r="BF759">
        <v>42</v>
      </c>
      <c r="BG759">
        <v>261</v>
      </c>
      <c r="BH759">
        <v>705</v>
      </c>
      <c r="BI759">
        <v>12</v>
      </c>
      <c r="BJ759">
        <v>63</v>
      </c>
      <c r="BK759">
        <v>2</v>
      </c>
      <c r="BL759">
        <v>0</v>
      </c>
      <c r="BM759">
        <v>81</v>
      </c>
      <c r="BN759">
        <v>2</v>
      </c>
      <c r="BO759">
        <v>17</v>
      </c>
      <c r="BP759">
        <v>0</v>
      </c>
      <c r="BQ759" s="178">
        <v>19463</v>
      </c>
    </row>
    <row r="760" spans="1:69" x14ac:dyDescent="0.25">
      <c r="A760" t="s">
        <v>664</v>
      </c>
      <c r="B760">
        <v>3772</v>
      </c>
      <c r="C760">
        <v>211</v>
      </c>
      <c r="D760">
        <v>1</v>
      </c>
      <c r="E760">
        <v>3</v>
      </c>
      <c r="F760">
        <v>137</v>
      </c>
      <c r="G760">
        <v>564</v>
      </c>
      <c r="H760">
        <v>2</v>
      </c>
      <c r="I760">
        <v>23</v>
      </c>
      <c r="J760">
        <v>1926</v>
      </c>
      <c r="K760">
        <v>766</v>
      </c>
      <c r="L760">
        <v>0</v>
      </c>
      <c r="M760">
        <v>0</v>
      </c>
      <c r="N760">
        <v>401</v>
      </c>
      <c r="O760">
        <v>0</v>
      </c>
      <c r="P760">
        <v>0</v>
      </c>
      <c r="Q760">
        <v>549</v>
      </c>
      <c r="R760">
        <v>4039</v>
      </c>
      <c r="S760">
        <v>0</v>
      </c>
      <c r="T760">
        <v>34</v>
      </c>
      <c r="U760">
        <v>7</v>
      </c>
      <c r="V760">
        <v>0</v>
      </c>
      <c r="W760">
        <v>104</v>
      </c>
      <c r="X760">
        <v>126</v>
      </c>
      <c r="Y760">
        <v>15</v>
      </c>
      <c r="Z760">
        <v>0</v>
      </c>
      <c r="AA760">
        <v>51</v>
      </c>
      <c r="AB760">
        <v>22</v>
      </c>
      <c r="AC760">
        <v>165</v>
      </c>
      <c r="AD760">
        <v>1653</v>
      </c>
      <c r="AE760">
        <v>0</v>
      </c>
      <c r="AF760">
        <v>169</v>
      </c>
      <c r="AG760">
        <v>0</v>
      </c>
      <c r="AH760">
        <v>15</v>
      </c>
      <c r="AI760">
        <v>0</v>
      </c>
      <c r="AJ760">
        <v>398</v>
      </c>
      <c r="AK760">
        <v>1904</v>
      </c>
      <c r="AL760">
        <v>728</v>
      </c>
      <c r="AM760">
        <v>143</v>
      </c>
      <c r="AN760">
        <v>10</v>
      </c>
      <c r="AO760">
        <v>0</v>
      </c>
      <c r="AP760">
        <v>455</v>
      </c>
      <c r="AQ760">
        <v>2052</v>
      </c>
      <c r="AR760">
        <v>128</v>
      </c>
      <c r="AS760">
        <v>3</v>
      </c>
      <c r="AT760">
        <v>0</v>
      </c>
      <c r="AU760">
        <v>0</v>
      </c>
      <c r="AV760">
        <v>185</v>
      </c>
      <c r="AW760">
        <v>0</v>
      </c>
      <c r="AX760">
        <v>0</v>
      </c>
      <c r="AY760">
        <v>3903</v>
      </c>
      <c r="AZ760">
        <v>2036</v>
      </c>
      <c r="BA760">
        <v>849</v>
      </c>
      <c r="BB760">
        <v>2977</v>
      </c>
      <c r="BC760">
        <v>14</v>
      </c>
      <c r="BD760">
        <v>0</v>
      </c>
      <c r="BE760">
        <v>1504</v>
      </c>
      <c r="BF760">
        <v>422</v>
      </c>
      <c r="BG760">
        <v>379</v>
      </c>
      <c r="BH760">
        <v>1529</v>
      </c>
      <c r="BI760">
        <v>20</v>
      </c>
      <c r="BJ760">
        <v>127</v>
      </c>
      <c r="BK760">
        <v>11</v>
      </c>
      <c r="BL760">
        <v>0</v>
      </c>
      <c r="BM760">
        <v>137</v>
      </c>
      <c r="BN760">
        <v>8</v>
      </c>
      <c r="BO760">
        <v>46</v>
      </c>
      <c r="BP760">
        <v>0</v>
      </c>
      <c r="BQ760" s="178">
        <v>31754</v>
      </c>
    </row>
    <row r="761" spans="1:69" x14ac:dyDescent="0.25">
      <c r="A761" t="s">
        <v>665</v>
      </c>
      <c r="B761">
        <v>292</v>
      </c>
      <c r="C761">
        <v>10990</v>
      </c>
      <c r="D761">
        <v>22</v>
      </c>
      <c r="E761">
        <v>1351</v>
      </c>
      <c r="F761">
        <v>54366</v>
      </c>
      <c r="G761">
        <v>126132</v>
      </c>
      <c r="H761">
        <v>478</v>
      </c>
      <c r="I761">
        <v>7906</v>
      </c>
      <c r="J761">
        <v>10148</v>
      </c>
      <c r="K761">
        <v>42494</v>
      </c>
      <c r="L761">
        <v>17991</v>
      </c>
      <c r="M761">
        <v>4132</v>
      </c>
      <c r="N761">
        <v>3537</v>
      </c>
      <c r="O761">
        <v>2300</v>
      </c>
      <c r="P761">
        <v>1531</v>
      </c>
      <c r="Q761">
        <v>1261</v>
      </c>
      <c r="R761">
        <v>38055</v>
      </c>
      <c r="S761">
        <v>8003</v>
      </c>
      <c r="T761">
        <v>19</v>
      </c>
      <c r="U761">
        <v>1828</v>
      </c>
      <c r="V761">
        <v>1002</v>
      </c>
      <c r="W761">
        <v>898</v>
      </c>
      <c r="X761">
        <v>2442</v>
      </c>
      <c r="Y761">
        <v>706</v>
      </c>
      <c r="Z761">
        <v>401</v>
      </c>
      <c r="AA761">
        <v>2924</v>
      </c>
      <c r="AB761">
        <v>2878</v>
      </c>
      <c r="AC761">
        <v>5611</v>
      </c>
      <c r="AD761">
        <v>95372</v>
      </c>
      <c r="AE761">
        <v>2418</v>
      </c>
      <c r="AF761">
        <v>0</v>
      </c>
      <c r="AG761">
        <v>9597</v>
      </c>
      <c r="AH761">
        <v>624</v>
      </c>
      <c r="AI761">
        <v>0</v>
      </c>
      <c r="AJ761">
        <v>15408</v>
      </c>
      <c r="AK761">
        <v>55828</v>
      </c>
      <c r="AL761">
        <v>24747</v>
      </c>
      <c r="AM761">
        <v>8410</v>
      </c>
      <c r="AN761">
        <v>1966</v>
      </c>
      <c r="AO761">
        <v>339</v>
      </c>
      <c r="AP761">
        <v>30144</v>
      </c>
      <c r="AQ761">
        <v>53458</v>
      </c>
      <c r="AR761">
        <v>16797</v>
      </c>
      <c r="AS761">
        <v>8103</v>
      </c>
      <c r="AT761">
        <v>5697</v>
      </c>
      <c r="AU761">
        <v>46464</v>
      </c>
      <c r="AV761">
        <v>4987</v>
      </c>
      <c r="AW761">
        <v>83117</v>
      </c>
      <c r="AX761">
        <v>23766</v>
      </c>
      <c r="AY761">
        <v>31663</v>
      </c>
      <c r="AZ761">
        <v>30843</v>
      </c>
      <c r="BA761">
        <v>45151</v>
      </c>
      <c r="BB761">
        <v>2541</v>
      </c>
      <c r="BC761">
        <v>9024</v>
      </c>
      <c r="BD761">
        <v>27385</v>
      </c>
      <c r="BE761">
        <v>13066</v>
      </c>
      <c r="BF761">
        <v>2</v>
      </c>
      <c r="BG761">
        <v>44143</v>
      </c>
      <c r="BH761">
        <v>16172</v>
      </c>
      <c r="BI761">
        <v>781</v>
      </c>
      <c r="BJ761">
        <v>6710</v>
      </c>
      <c r="BK761">
        <v>5159</v>
      </c>
      <c r="BL761">
        <v>1618</v>
      </c>
      <c r="BM761">
        <v>32854</v>
      </c>
      <c r="BN761">
        <v>2369</v>
      </c>
      <c r="BO761">
        <v>5896</v>
      </c>
      <c r="BP761">
        <v>2407</v>
      </c>
      <c r="BQ761" s="178">
        <v>1131448</v>
      </c>
    </row>
    <row r="762" spans="1:69" x14ac:dyDescent="0.25">
      <c r="A762" t="s">
        <v>666</v>
      </c>
      <c r="B762">
        <v>30</v>
      </c>
      <c r="C762">
        <v>14388</v>
      </c>
      <c r="D762">
        <v>20</v>
      </c>
      <c r="E762">
        <v>7354</v>
      </c>
      <c r="F762">
        <v>136711</v>
      </c>
      <c r="G762">
        <v>104505</v>
      </c>
      <c r="H762">
        <v>6038</v>
      </c>
      <c r="I762">
        <v>25791</v>
      </c>
      <c r="J762">
        <v>44985</v>
      </c>
      <c r="K762">
        <v>90119</v>
      </c>
      <c r="L762">
        <v>28405</v>
      </c>
      <c r="M762">
        <v>26570</v>
      </c>
      <c r="N762">
        <v>28053</v>
      </c>
      <c r="O762">
        <v>4926</v>
      </c>
      <c r="P762">
        <v>2577</v>
      </c>
      <c r="Q762">
        <v>8259</v>
      </c>
      <c r="R762">
        <v>107514</v>
      </c>
      <c r="S762">
        <v>12257</v>
      </c>
      <c r="T762">
        <v>2372</v>
      </c>
      <c r="U762">
        <v>5873</v>
      </c>
      <c r="V762">
        <v>7366</v>
      </c>
      <c r="W762">
        <v>2799</v>
      </c>
      <c r="X762">
        <v>7887</v>
      </c>
      <c r="Y762">
        <v>3455</v>
      </c>
      <c r="Z762">
        <v>5022</v>
      </c>
      <c r="AA762">
        <v>10989</v>
      </c>
      <c r="AB762">
        <v>30696</v>
      </c>
      <c r="AC762">
        <v>16304</v>
      </c>
      <c r="AD762">
        <v>227128</v>
      </c>
      <c r="AE762">
        <v>10457</v>
      </c>
      <c r="AF762">
        <v>0</v>
      </c>
      <c r="AG762">
        <v>24611</v>
      </c>
      <c r="AH762">
        <v>1391</v>
      </c>
      <c r="AI762">
        <v>2737</v>
      </c>
      <c r="AJ762">
        <v>30214</v>
      </c>
      <c r="AK762">
        <v>97924</v>
      </c>
      <c r="AL762">
        <v>46761</v>
      </c>
      <c r="AM762">
        <v>14285</v>
      </c>
      <c r="AN762">
        <v>4858</v>
      </c>
      <c r="AO762">
        <v>3515</v>
      </c>
      <c r="AP762">
        <v>83137</v>
      </c>
      <c r="AQ762">
        <v>79895</v>
      </c>
      <c r="AR762">
        <v>26235</v>
      </c>
      <c r="AS762">
        <v>11727</v>
      </c>
      <c r="AT762">
        <v>14699</v>
      </c>
      <c r="AU762">
        <v>72353</v>
      </c>
      <c r="AV762">
        <v>38771</v>
      </c>
      <c r="AW762">
        <v>173755</v>
      </c>
      <c r="AX762">
        <v>61135</v>
      </c>
      <c r="AY762">
        <v>178452</v>
      </c>
      <c r="AZ762">
        <v>92471</v>
      </c>
      <c r="BA762">
        <v>110680</v>
      </c>
      <c r="BB762">
        <v>128921</v>
      </c>
      <c r="BC762">
        <v>11619</v>
      </c>
      <c r="BD762">
        <v>47157</v>
      </c>
      <c r="BE762">
        <v>38584</v>
      </c>
      <c r="BF762">
        <v>12698</v>
      </c>
      <c r="BG762">
        <v>72213</v>
      </c>
      <c r="BH762">
        <v>33326</v>
      </c>
      <c r="BI762">
        <v>4446</v>
      </c>
      <c r="BJ762">
        <v>11673</v>
      </c>
      <c r="BK762">
        <v>12538</v>
      </c>
      <c r="BL762">
        <v>5099</v>
      </c>
      <c r="BM762">
        <v>53012</v>
      </c>
      <c r="BN762">
        <v>10010</v>
      </c>
      <c r="BO762">
        <v>16710</v>
      </c>
      <c r="BP762">
        <v>6107</v>
      </c>
      <c r="BQ762" s="178">
        <v>2679129</v>
      </c>
    </row>
    <row r="763" spans="1:69" x14ac:dyDescent="0.25">
      <c r="A763" t="s">
        <v>667</v>
      </c>
      <c r="B763">
        <v>2</v>
      </c>
      <c r="C763">
        <v>4399</v>
      </c>
      <c r="D763">
        <v>2</v>
      </c>
      <c r="E763">
        <v>8602</v>
      </c>
      <c r="F763">
        <v>192531</v>
      </c>
      <c r="G763">
        <v>219428</v>
      </c>
      <c r="H763">
        <v>2778</v>
      </c>
      <c r="I763">
        <v>35739</v>
      </c>
      <c r="J763">
        <v>117611</v>
      </c>
      <c r="K763">
        <v>83084</v>
      </c>
      <c r="L763">
        <v>31798</v>
      </c>
      <c r="M763">
        <v>22430</v>
      </c>
      <c r="N763">
        <v>133327</v>
      </c>
      <c r="O763">
        <v>10042</v>
      </c>
      <c r="P763">
        <v>1386</v>
      </c>
      <c r="Q763">
        <v>1257</v>
      </c>
      <c r="R763">
        <v>34968</v>
      </c>
      <c r="S763">
        <v>28531</v>
      </c>
      <c r="T763">
        <v>3172</v>
      </c>
      <c r="U763">
        <v>3173</v>
      </c>
      <c r="V763">
        <v>15104</v>
      </c>
      <c r="W763">
        <v>3548</v>
      </c>
      <c r="X763">
        <v>7171</v>
      </c>
      <c r="Y763">
        <v>2062</v>
      </c>
      <c r="Z763">
        <v>7564</v>
      </c>
      <c r="AA763">
        <v>5690</v>
      </c>
      <c r="AB763">
        <v>64487</v>
      </c>
      <c r="AC763">
        <v>15142</v>
      </c>
      <c r="AD763">
        <v>206385</v>
      </c>
      <c r="AE763">
        <v>9721</v>
      </c>
      <c r="AF763">
        <v>1</v>
      </c>
      <c r="AG763">
        <v>10819</v>
      </c>
      <c r="AH763">
        <v>1679</v>
      </c>
      <c r="AI763">
        <v>1156</v>
      </c>
      <c r="AJ763">
        <v>46552</v>
      </c>
      <c r="AK763">
        <v>58854</v>
      </c>
      <c r="AL763">
        <v>40236</v>
      </c>
      <c r="AM763">
        <v>9795</v>
      </c>
      <c r="AN763">
        <v>1234</v>
      </c>
      <c r="AO763">
        <v>13089</v>
      </c>
      <c r="AP763">
        <v>24092</v>
      </c>
      <c r="AQ763">
        <v>52141</v>
      </c>
      <c r="AR763">
        <v>36109</v>
      </c>
      <c r="AS763">
        <v>11147</v>
      </c>
      <c r="AT763">
        <v>16891</v>
      </c>
      <c r="AU763">
        <v>26191</v>
      </c>
      <c r="AV763">
        <v>6944</v>
      </c>
      <c r="AW763">
        <v>136911</v>
      </c>
      <c r="AX763">
        <v>82905</v>
      </c>
      <c r="AY763">
        <v>77826</v>
      </c>
      <c r="AZ763">
        <v>103286</v>
      </c>
      <c r="BA763">
        <v>107868</v>
      </c>
      <c r="BB763">
        <v>71450</v>
      </c>
      <c r="BC763">
        <v>11500</v>
      </c>
      <c r="BD763">
        <v>54458</v>
      </c>
      <c r="BE763">
        <v>42763</v>
      </c>
      <c r="BF763">
        <v>37386</v>
      </c>
      <c r="BG763">
        <v>34609</v>
      </c>
      <c r="BH763">
        <v>140492</v>
      </c>
      <c r="BI763">
        <v>7200</v>
      </c>
      <c r="BJ763">
        <v>11343</v>
      </c>
      <c r="BK763">
        <v>9915</v>
      </c>
      <c r="BL763">
        <v>4485</v>
      </c>
      <c r="BM763">
        <v>77072</v>
      </c>
      <c r="BN763">
        <v>6646</v>
      </c>
      <c r="BO763">
        <v>17155</v>
      </c>
      <c r="BP763">
        <v>3385</v>
      </c>
      <c r="BQ763" s="178">
        <v>2687802</v>
      </c>
    </row>
    <row r="764" spans="1:69" x14ac:dyDescent="0.25">
      <c r="A764" t="s">
        <v>668</v>
      </c>
      <c r="B764">
        <v>0</v>
      </c>
      <c r="C764">
        <v>148</v>
      </c>
      <c r="D764">
        <v>0</v>
      </c>
      <c r="E764">
        <v>3</v>
      </c>
      <c r="F764">
        <v>239</v>
      </c>
      <c r="G764">
        <v>1200</v>
      </c>
      <c r="H764">
        <v>200</v>
      </c>
      <c r="I764">
        <v>1112</v>
      </c>
      <c r="J764">
        <v>2555</v>
      </c>
      <c r="K764">
        <v>2829</v>
      </c>
      <c r="L764">
        <v>55</v>
      </c>
      <c r="M764">
        <v>7</v>
      </c>
      <c r="N764">
        <v>1063</v>
      </c>
      <c r="O764">
        <v>32</v>
      </c>
      <c r="P764">
        <v>0</v>
      </c>
      <c r="Q764">
        <v>73</v>
      </c>
      <c r="R764">
        <v>4716</v>
      </c>
      <c r="S764">
        <v>573</v>
      </c>
      <c r="T764">
        <v>34</v>
      </c>
      <c r="U764">
        <v>68</v>
      </c>
      <c r="V764">
        <v>14</v>
      </c>
      <c r="W764">
        <v>24</v>
      </c>
      <c r="X764">
        <v>66</v>
      </c>
      <c r="Y764">
        <v>61</v>
      </c>
      <c r="Z764">
        <v>11</v>
      </c>
      <c r="AA764">
        <v>4</v>
      </c>
      <c r="AB764">
        <v>1153</v>
      </c>
      <c r="AC764">
        <v>380</v>
      </c>
      <c r="AD764">
        <v>789</v>
      </c>
      <c r="AE764">
        <v>69</v>
      </c>
      <c r="AF764">
        <v>0</v>
      </c>
      <c r="AG764">
        <v>144</v>
      </c>
      <c r="AH764">
        <v>0</v>
      </c>
      <c r="AI764">
        <v>0</v>
      </c>
      <c r="AJ764">
        <v>351</v>
      </c>
      <c r="AK764">
        <v>1041</v>
      </c>
      <c r="AL764">
        <v>361</v>
      </c>
      <c r="AM764">
        <v>218</v>
      </c>
      <c r="AN764">
        <v>324</v>
      </c>
      <c r="AO764">
        <v>36</v>
      </c>
      <c r="AP764">
        <v>822</v>
      </c>
      <c r="AQ764">
        <v>45846</v>
      </c>
      <c r="AR764">
        <v>401</v>
      </c>
      <c r="AS764">
        <v>284</v>
      </c>
      <c r="AT764">
        <v>318</v>
      </c>
      <c r="AU764">
        <v>0</v>
      </c>
      <c r="AV764">
        <v>7</v>
      </c>
      <c r="AW764">
        <v>8</v>
      </c>
      <c r="AX764">
        <v>1896</v>
      </c>
      <c r="AY764">
        <v>128</v>
      </c>
      <c r="AZ764">
        <v>4700</v>
      </c>
      <c r="BA764">
        <v>882</v>
      </c>
      <c r="BB764">
        <v>1029</v>
      </c>
      <c r="BC764">
        <v>0</v>
      </c>
      <c r="BD764">
        <v>1090</v>
      </c>
      <c r="BE764">
        <v>1489</v>
      </c>
      <c r="BF764">
        <v>3</v>
      </c>
      <c r="BG764">
        <v>1884</v>
      </c>
      <c r="BH764">
        <v>2885</v>
      </c>
      <c r="BI764">
        <v>102</v>
      </c>
      <c r="BJ764">
        <v>98</v>
      </c>
      <c r="BK764">
        <v>92</v>
      </c>
      <c r="BL764">
        <v>20</v>
      </c>
      <c r="BM764">
        <v>382</v>
      </c>
      <c r="BN764">
        <v>32</v>
      </c>
      <c r="BO764">
        <v>405</v>
      </c>
      <c r="BP764">
        <v>5</v>
      </c>
      <c r="BQ764" s="178">
        <v>84948</v>
      </c>
    </row>
    <row r="765" spans="1:69" x14ac:dyDescent="0.25">
      <c r="A765" t="s">
        <v>669</v>
      </c>
      <c r="B765">
        <v>1114</v>
      </c>
      <c r="C765">
        <v>16008</v>
      </c>
      <c r="D765">
        <v>0</v>
      </c>
      <c r="E765">
        <v>8679</v>
      </c>
      <c r="F765">
        <v>390781</v>
      </c>
      <c r="G765">
        <v>192118</v>
      </c>
      <c r="H765">
        <v>2643</v>
      </c>
      <c r="I765">
        <v>585881</v>
      </c>
      <c r="J765">
        <v>5522</v>
      </c>
      <c r="K765">
        <v>89816</v>
      </c>
      <c r="L765">
        <v>1976</v>
      </c>
      <c r="M765">
        <v>12192</v>
      </c>
      <c r="N765">
        <v>44625</v>
      </c>
      <c r="O765">
        <v>21446</v>
      </c>
      <c r="P765">
        <v>5755</v>
      </c>
      <c r="Q765">
        <v>49378</v>
      </c>
      <c r="R765">
        <v>189284</v>
      </c>
      <c r="S765">
        <v>6011</v>
      </c>
      <c r="T765">
        <v>4782</v>
      </c>
      <c r="U765">
        <v>4209</v>
      </c>
      <c r="V765">
        <v>14970</v>
      </c>
      <c r="W765">
        <v>2240</v>
      </c>
      <c r="X765">
        <v>19051</v>
      </c>
      <c r="Y765">
        <v>1676</v>
      </c>
      <c r="Z765">
        <v>30154</v>
      </c>
      <c r="AA765">
        <v>6190</v>
      </c>
      <c r="AB765">
        <v>91207</v>
      </c>
      <c r="AC765">
        <v>52403</v>
      </c>
      <c r="AD765">
        <v>453944</v>
      </c>
      <c r="AE765">
        <v>5440</v>
      </c>
      <c r="AF765">
        <v>297</v>
      </c>
      <c r="AG765">
        <v>105607</v>
      </c>
      <c r="AH765">
        <v>1313</v>
      </c>
      <c r="AI765">
        <v>2409</v>
      </c>
      <c r="AJ765">
        <v>69057</v>
      </c>
      <c r="AK765">
        <v>11461</v>
      </c>
      <c r="AL765">
        <v>85070</v>
      </c>
      <c r="AM765">
        <v>22344</v>
      </c>
      <c r="AN765">
        <v>1701</v>
      </c>
      <c r="AO765">
        <v>5505</v>
      </c>
      <c r="AP765">
        <v>219242</v>
      </c>
      <c r="AQ765">
        <v>69365</v>
      </c>
      <c r="AR765">
        <v>56920</v>
      </c>
      <c r="AS765">
        <v>30073</v>
      </c>
      <c r="AT765">
        <v>14632</v>
      </c>
      <c r="AU765">
        <v>0</v>
      </c>
      <c r="AV765">
        <v>22819</v>
      </c>
      <c r="AW765">
        <v>100834</v>
      </c>
      <c r="AX765">
        <v>39323</v>
      </c>
      <c r="AY765">
        <v>82735</v>
      </c>
      <c r="AZ765">
        <v>214427</v>
      </c>
      <c r="BA765">
        <v>103462</v>
      </c>
      <c r="BB765">
        <v>159147</v>
      </c>
      <c r="BC765">
        <v>380</v>
      </c>
      <c r="BD765">
        <v>41266</v>
      </c>
      <c r="BE765">
        <v>98924</v>
      </c>
      <c r="BF765">
        <v>23912</v>
      </c>
      <c r="BG765">
        <v>104019</v>
      </c>
      <c r="BH765">
        <v>119871</v>
      </c>
      <c r="BI765">
        <v>22282</v>
      </c>
      <c r="BJ765">
        <v>22841</v>
      </c>
      <c r="BK765">
        <v>20061</v>
      </c>
      <c r="BL765">
        <v>3617</v>
      </c>
      <c r="BM765">
        <v>111838</v>
      </c>
      <c r="BN765">
        <v>4469</v>
      </c>
      <c r="BO765">
        <v>11721</v>
      </c>
      <c r="BP765">
        <v>9775</v>
      </c>
      <c r="BQ765" s="178">
        <v>4360335</v>
      </c>
    </row>
    <row r="766" spans="1:69" x14ac:dyDescent="0.25">
      <c r="A766" t="s">
        <v>670</v>
      </c>
      <c r="B766">
        <v>1251</v>
      </c>
      <c r="C766">
        <v>67725</v>
      </c>
      <c r="D766">
        <v>0</v>
      </c>
      <c r="E766">
        <v>0</v>
      </c>
      <c r="F766">
        <v>0</v>
      </c>
      <c r="G766">
        <v>250</v>
      </c>
      <c r="H766">
        <v>0</v>
      </c>
      <c r="I766">
        <v>36</v>
      </c>
      <c r="J766">
        <v>0</v>
      </c>
      <c r="K766">
        <v>0</v>
      </c>
      <c r="L766">
        <v>0</v>
      </c>
      <c r="M766">
        <v>5</v>
      </c>
      <c r="N766">
        <v>0</v>
      </c>
      <c r="O766">
        <v>33</v>
      </c>
      <c r="P766">
        <v>0</v>
      </c>
      <c r="Q766">
        <v>0</v>
      </c>
      <c r="R766">
        <v>25416</v>
      </c>
      <c r="S766">
        <v>0</v>
      </c>
      <c r="T766">
        <v>0</v>
      </c>
      <c r="U766">
        <v>16054</v>
      </c>
      <c r="V766">
        <v>0</v>
      </c>
      <c r="W766">
        <v>0</v>
      </c>
      <c r="X766">
        <v>0</v>
      </c>
      <c r="Y766">
        <v>0</v>
      </c>
      <c r="Z766">
        <v>0</v>
      </c>
      <c r="AA766">
        <v>0</v>
      </c>
      <c r="AB766">
        <v>0</v>
      </c>
      <c r="AC766">
        <v>1174</v>
      </c>
      <c r="AD766">
        <v>0</v>
      </c>
      <c r="AE766">
        <v>0</v>
      </c>
      <c r="AF766">
        <v>1563</v>
      </c>
      <c r="AG766">
        <v>0</v>
      </c>
      <c r="AH766">
        <v>0</v>
      </c>
      <c r="AI766">
        <v>0</v>
      </c>
      <c r="AJ766">
        <v>0</v>
      </c>
      <c r="AK766">
        <v>0</v>
      </c>
      <c r="AL766">
        <v>36174</v>
      </c>
      <c r="AM766">
        <v>0</v>
      </c>
      <c r="AN766">
        <v>0</v>
      </c>
      <c r="AO766">
        <v>0</v>
      </c>
      <c r="AP766">
        <v>0</v>
      </c>
      <c r="AQ766">
        <v>0</v>
      </c>
      <c r="AR766">
        <v>0</v>
      </c>
      <c r="AS766">
        <v>0</v>
      </c>
      <c r="AT766">
        <v>0</v>
      </c>
      <c r="AU766">
        <v>0</v>
      </c>
      <c r="AV766">
        <v>0</v>
      </c>
      <c r="AW766">
        <v>16287</v>
      </c>
      <c r="AX766">
        <v>15</v>
      </c>
      <c r="AY766">
        <v>0</v>
      </c>
      <c r="AZ766">
        <v>591</v>
      </c>
      <c r="BA766">
        <v>0</v>
      </c>
      <c r="BB766">
        <v>37</v>
      </c>
      <c r="BC766">
        <v>0</v>
      </c>
      <c r="BD766">
        <v>0</v>
      </c>
      <c r="BE766">
        <v>0</v>
      </c>
      <c r="BF766">
        <v>0</v>
      </c>
      <c r="BG766">
        <v>0</v>
      </c>
      <c r="BH766">
        <v>0</v>
      </c>
      <c r="BI766">
        <v>0</v>
      </c>
      <c r="BJ766">
        <v>0</v>
      </c>
      <c r="BK766">
        <v>2442</v>
      </c>
      <c r="BL766">
        <v>5</v>
      </c>
      <c r="BM766">
        <v>0</v>
      </c>
      <c r="BN766">
        <v>0</v>
      </c>
      <c r="BO766">
        <v>55024</v>
      </c>
      <c r="BP766">
        <v>0</v>
      </c>
      <c r="BQ766" s="178">
        <v>222921</v>
      </c>
    </row>
    <row r="767" spans="1:69" x14ac:dyDescent="0.25">
      <c r="A767" t="s">
        <v>671</v>
      </c>
      <c r="B767">
        <v>276</v>
      </c>
      <c r="C767">
        <v>2136</v>
      </c>
      <c r="D767">
        <v>29</v>
      </c>
      <c r="E767">
        <v>0</v>
      </c>
      <c r="F767">
        <v>0</v>
      </c>
      <c r="G767">
        <v>250</v>
      </c>
      <c r="H767">
        <v>0</v>
      </c>
      <c r="I767">
        <v>6</v>
      </c>
      <c r="J767">
        <v>0</v>
      </c>
      <c r="K767">
        <v>0</v>
      </c>
      <c r="L767">
        <v>0</v>
      </c>
      <c r="M767">
        <v>3</v>
      </c>
      <c r="N767">
        <v>0</v>
      </c>
      <c r="O767">
        <v>33</v>
      </c>
      <c r="P767">
        <v>0</v>
      </c>
      <c r="Q767">
        <v>0</v>
      </c>
      <c r="R767">
        <v>1186</v>
      </c>
      <c r="S767">
        <v>0</v>
      </c>
      <c r="T767">
        <v>0</v>
      </c>
      <c r="U767">
        <v>2131</v>
      </c>
      <c r="V767">
        <v>0</v>
      </c>
      <c r="W767">
        <v>0</v>
      </c>
      <c r="X767">
        <v>0</v>
      </c>
      <c r="Y767">
        <v>0</v>
      </c>
      <c r="Z767">
        <v>0</v>
      </c>
      <c r="AA767">
        <v>0</v>
      </c>
      <c r="AB767">
        <v>0</v>
      </c>
      <c r="AC767">
        <v>1173</v>
      </c>
      <c r="AD767">
        <v>0</v>
      </c>
      <c r="AE767">
        <v>0</v>
      </c>
      <c r="AF767">
        <v>1563</v>
      </c>
      <c r="AG767">
        <v>0</v>
      </c>
      <c r="AH767">
        <v>0</v>
      </c>
      <c r="AI767">
        <v>0</v>
      </c>
      <c r="AJ767">
        <v>0</v>
      </c>
      <c r="AK767">
        <v>0</v>
      </c>
      <c r="AL767">
        <v>3339</v>
      </c>
      <c r="AM767">
        <v>0</v>
      </c>
      <c r="AN767">
        <v>0</v>
      </c>
      <c r="AO767">
        <v>0</v>
      </c>
      <c r="AP767">
        <v>0</v>
      </c>
      <c r="AQ767">
        <v>0</v>
      </c>
      <c r="AR767">
        <v>0</v>
      </c>
      <c r="AS767">
        <v>0</v>
      </c>
      <c r="AT767">
        <v>0</v>
      </c>
      <c r="AU767">
        <v>0</v>
      </c>
      <c r="AV767">
        <v>0</v>
      </c>
      <c r="AW767">
        <v>481</v>
      </c>
      <c r="AX767">
        <v>15</v>
      </c>
      <c r="AY767">
        <v>0</v>
      </c>
      <c r="AZ767">
        <v>177</v>
      </c>
      <c r="BA767">
        <v>0</v>
      </c>
      <c r="BB767">
        <v>37</v>
      </c>
      <c r="BC767">
        <v>0</v>
      </c>
      <c r="BD767">
        <v>0</v>
      </c>
      <c r="BE767">
        <v>0</v>
      </c>
      <c r="BF767">
        <v>0</v>
      </c>
      <c r="BG767">
        <v>0</v>
      </c>
      <c r="BH767">
        <v>0</v>
      </c>
      <c r="BI767">
        <v>0</v>
      </c>
      <c r="BJ767">
        <v>0</v>
      </c>
      <c r="BK767">
        <v>85</v>
      </c>
      <c r="BL767">
        <v>5</v>
      </c>
      <c r="BM767">
        <v>0</v>
      </c>
      <c r="BN767">
        <v>0</v>
      </c>
      <c r="BO767">
        <v>2686</v>
      </c>
      <c r="BP767">
        <v>0</v>
      </c>
      <c r="BQ767" s="178">
        <v>15396</v>
      </c>
    </row>
    <row r="768" spans="1:69" x14ac:dyDescent="0.25">
      <c r="A768" t="s">
        <v>672</v>
      </c>
      <c r="B768">
        <v>75</v>
      </c>
      <c r="C768">
        <v>591</v>
      </c>
      <c r="D768">
        <v>29</v>
      </c>
      <c r="E768">
        <v>133</v>
      </c>
      <c r="F768">
        <v>0</v>
      </c>
      <c r="G768">
        <v>134</v>
      </c>
      <c r="H768">
        <v>0</v>
      </c>
      <c r="I768">
        <v>55</v>
      </c>
      <c r="J768">
        <v>4410</v>
      </c>
      <c r="K768">
        <v>54</v>
      </c>
      <c r="L768">
        <v>0</v>
      </c>
      <c r="M768">
        <v>1</v>
      </c>
      <c r="N768">
        <v>0</v>
      </c>
      <c r="O768">
        <v>20</v>
      </c>
      <c r="P768">
        <v>627</v>
      </c>
      <c r="Q768">
        <v>0</v>
      </c>
      <c r="R768">
        <v>276</v>
      </c>
      <c r="S768">
        <v>6</v>
      </c>
      <c r="T768">
        <v>0</v>
      </c>
      <c r="U768">
        <v>0</v>
      </c>
      <c r="V768">
        <v>768</v>
      </c>
      <c r="W768">
        <v>0</v>
      </c>
      <c r="X768">
        <v>625</v>
      </c>
      <c r="Y768">
        <v>0</v>
      </c>
      <c r="Z768">
        <v>158</v>
      </c>
      <c r="AA768">
        <v>0</v>
      </c>
      <c r="AB768">
        <v>0</v>
      </c>
      <c r="AC768">
        <v>577</v>
      </c>
      <c r="AD768">
        <v>516</v>
      </c>
      <c r="AE768">
        <v>0</v>
      </c>
      <c r="AF768">
        <v>563</v>
      </c>
      <c r="AG768">
        <v>0</v>
      </c>
      <c r="AH768">
        <v>0</v>
      </c>
      <c r="AI768">
        <v>0</v>
      </c>
      <c r="AJ768">
        <v>0</v>
      </c>
      <c r="AK768">
        <v>0</v>
      </c>
      <c r="AL768">
        <v>23</v>
      </c>
      <c r="AM768">
        <v>0</v>
      </c>
      <c r="AN768">
        <v>0</v>
      </c>
      <c r="AO768">
        <v>0</v>
      </c>
      <c r="AP768">
        <v>84</v>
      </c>
      <c r="AQ768">
        <v>0</v>
      </c>
      <c r="AR768">
        <v>12</v>
      </c>
      <c r="AS768">
        <v>165</v>
      </c>
      <c r="AT768">
        <v>3494</v>
      </c>
      <c r="AU768">
        <v>0</v>
      </c>
      <c r="AV768">
        <v>0</v>
      </c>
      <c r="AW768">
        <v>89</v>
      </c>
      <c r="AX768">
        <v>0</v>
      </c>
      <c r="AY768">
        <v>8</v>
      </c>
      <c r="AZ768">
        <v>250</v>
      </c>
      <c r="BA768">
        <v>335</v>
      </c>
      <c r="BB768">
        <v>0</v>
      </c>
      <c r="BC768">
        <v>0</v>
      </c>
      <c r="BD768">
        <v>0</v>
      </c>
      <c r="BE768">
        <v>2530</v>
      </c>
      <c r="BF768">
        <v>0</v>
      </c>
      <c r="BG768">
        <v>0</v>
      </c>
      <c r="BH768">
        <v>13381</v>
      </c>
      <c r="BI768">
        <v>0</v>
      </c>
      <c r="BJ768">
        <v>0</v>
      </c>
      <c r="BK768">
        <v>0</v>
      </c>
      <c r="BL768">
        <v>0</v>
      </c>
      <c r="BM768">
        <v>1</v>
      </c>
      <c r="BN768">
        <v>0</v>
      </c>
      <c r="BO768">
        <v>365</v>
      </c>
      <c r="BP768">
        <v>309</v>
      </c>
      <c r="BQ768" s="178">
        <v>31498</v>
      </c>
    </row>
    <row r="769" spans="1:69" x14ac:dyDescent="0.25">
      <c r="A769" t="s">
        <v>673</v>
      </c>
      <c r="B769">
        <v>0</v>
      </c>
      <c r="C769">
        <v>361</v>
      </c>
      <c r="D769">
        <v>16</v>
      </c>
      <c r="E769">
        <v>133</v>
      </c>
      <c r="F769">
        <v>0</v>
      </c>
      <c r="G769">
        <v>71</v>
      </c>
      <c r="H769">
        <v>0</v>
      </c>
      <c r="I769">
        <v>15</v>
      </c>
      <c r="J769">
        <v>1568</v>
      </c>
      <c r="K769">
        <v>54</v>
      </c>
      <c r="L769">
        <v>0</v>
      </c>
      <c r="M769">
        <v>1</v>
      </c>
      <c r="N769">
        <v>0</v>
      </c>
      <c r="O769">
        <v>12</v>
      </c>
      <c r="P769">
        <v>626</v>
      </c>
      <c r="Q769">
        <v>0</v>
      </c>
      <c r="R769">
        <v>273</v>
      </c>
      <c r="S769">
        <v>5</v>
      </c>
      <c r="T769">
        <v>0</v>
      </c>
      <c r="U769">
        <v>0</v>
      </c>
      <c r="V769">
        <v>759</v>
      </c>
      <c r="W769">
        <v>0</v>
      </c>
      <c r="X769">
        <v>571</v>
      </c>
      <c r="Y769">
        <v>0</v>
      </c>
      <c r="Z769">
        <v>158</v>
      </c>
      <c r="AA769">
        <v>0</v>
      </c>
      <c r="AB769">
        <v>0</v>
      </c>
      <c r="AC769">
        <v>574</v>
      </c>
      <c r="AD769">
        <v>516</v>
      </c>
      <c r="AE769">
        <v>0</v>
      </c>
      <c r="AF769">
        <v>563</v>
      </c>
      <c r="AG769">
        <v>0</v>
      </c>
      <c r="AH769">
        <v>0</v>
      </c>
      <c r="AI769">
        <v>0</v>
      </c>
      <c r="AJ769">
        <v>0</v>
      </c>
      <c r="AK769">
        <v>0</v>
      </c>
      <c r="AL769">
        <v>22</v>
      </c>
      <c r="AM769">
        <v>0</v>
      </c>
      <c r="AN769">
        <v>0</v>
      </c>
      <c r="AO769">
        <v>0</v>
      </c>
      <c r="AP769">
        <v>105</v>
      </c>
      <c r="AQ769">
        <v>0</v>
      </c>
      <c r="AR769">
        <v>10</v>
      </c>
      <c r="AS769">
        <v>165</v>
      </c>
      <c r="AT769">
        <v>3254</v>
      </c>
      <c r="AU769">
        <v>0</v>
      </c>
      <c r="AV769">
        <v>0</v>
      </c>
      <c r="AW769">
        <v>89</v>
      </c>
      <c r="AX769">
        <v>0</v>
      </c>
      <c r="AY769">
        <v>7</v>
      </c>
      <c r="AZ769">
        <v>185</v>
      </c>
      <c r="BA769">
        <v>58</v>
      </c>
      <c r="BB769">
        <v>0</v>
      </c>
      <c r="BC769">
        <v>0</v>
      </c>
      <c r="BD769">
        <v>0</v>
      </c>
      <c r="BE769">
        <v>2530</v>
      </c>
      <c r="BF769">
        <v>0</v>
      </c>
      <c r="BG769">
        <v>0</v>
      </c>
      <c r="BH769">
        <v>12868</v>
      </c>
      <c r="BI769">
        <v>0</v>
      </c>
      <c r="BJ769">
        <v>0</v>
      </c>
      <c r="BK769">
        <v>0</v>
      </c>
      <c r="BL769">
        <v>0</v>
      </c>
      <c r="BM769">
        <v>0</v>
      </c>
      <c r="BN769">
        <v>0</v>
      </c>
      <c r="BO769">
        <v>365</v>
      </c>
      <c r="BP769">
        <v>309</v>
      </c>
      <c r="BQ769" s="178">
        <v>27144</v>
      </c>
    </row>
    <row r="770" spans="1:69" x14ac:dyDescent="0.25">
      <c r="A770" t="s">
        <v>674</v>
      </c>
      <c r="B770">
        <v>0</v>
      </c>
      <c r="C770">
        <v>5857</v>
      </c>
      <c r="D770">
        <v>2</v>
      </c>
      <c r="E770">
        <v>348</v>
      </c>
      <c r="F770">
        <v>2944</v>
      </c>
      <c r="G770">
        <v>394</v>
      </c>
      <c r="H770">
        <v>448</v>
      </c>
      <c r="I770">
        <v>9</v>
      </c>
      <c r="J770">
        <v>0</v>
      </c>
      <c r="K770">
        <v>29</v>
      </c>
      <c r="L770">
        <v>1</v>
      </c>
      <c r="M770">
        <v>159</v>
      </c>
      <c r="N770">
        <v>2613</v>
      </c>
      <c r="O770">
        <v>2856</v>
      </c>
      <c r="P770">
        <v>4</v>
      </c>
      <c r="Q770">
        <v>1716</v>
      </c>
      <c r="R770">
        <v>3224</v>
      </c>
      <c r="S770">
        <v>53</v>
      </c>
      <c r="T770">
        <v>22</v>
      </c>
      <c r="U770">
        <v>407</v>
      </c>
      <c r="V770">
        <v>0</v>
      </c>
      <c r="W770">
        <v>22</v>
      </c>
      <c r="X770">
        <v>361</v>
      </c>
      <c r="Y770">
        <v>128</v>
      </c>
      <c r="Z770">
        <v>786</v>
      </c>
      <c r="AA770">
        <v>2</v>
      </c>
      <c r="AB770">
        <v>58</v>
      </c>
      <c r="AC770">
        <v>301</v>
      </c>
      <c r="AD770">
        <v>3044</v>
      </c>
      <c r="AE770">
        <v>2705</v>
      </c>
      <c r="AF770">
        <v>923</v>
      </c>
      <c r="AG770">
        <v>303</v>
      </c>
      <c r="AH770">
        <v>99</v>
      </c>
      <c r="AI770">
        <v>53</v>
      </c>
      <c r="AJ770">
        <v>271</v>
      </c>
      <c r="AK770">
        <v>216</v>
      </c>
      <c r="AL770">
        <v>568</v>
      </c>
      <c r="AM770">
        <v>785</v>
      </c>
      <c r="AN770">
        <v>162</v>
      </c>
      <c r="AO770">
        <v>152</v>
      </c>
      <c r="AP770">
        <v>3204</v>
      </c>
      <c r="AQ770">
        <v>607</v>
      </c>
      <c r="AR770">
        <v>517</v>
      </c>
      <c r="AS770">
        <v>650</v>
      </c>
      <c r="AT770">
        <v>16</v>
      </c>
      <c r="AU770">
        <v>210</v>
      </c>
      <c r="AV770">
        <v>1241</v>
      </c>
      <c r="AW770">
        <v>410</v>
      </c>
      <c r="AX770">
        <v>53</v>
      </c>
      <c r="AY770">
        <v>1520</v>
      </c>
      <c r="AZ770">
        <v>1626</v>
      </c>
      <c r="BA770">
        <v>1526</v>
      </c>
      <c r="BB770">
        <v>9531</v>
      </c>
      <c r="BC770">
        <v>162</v>
      </c>
      <c r="BD770">
        <v>106</v>
      </c>
      <c r="BE770">
        <v>525</v>
      </c>
      <c r="BF770">
        <v>479</v>
      </c>
      <c r="BG770">
        <v>988</v>
      </c>
      <c r="BH770">
        <v>553</v>
      </c>
      <c r="BI770">
        <v>30</v>
      </c>
      <c r="BJ770">
        <v>193</v>
      </c>
      <c r="BK770">
        <v>234</v>
      </c>
      <c r="BL770">
        <v>644</v>
      </c>
      <c r="BM770">
        <v>127</v>
      </c>
      <c r="BN770">
        <v>8</v>
      </c>
      <c r="BO770">
        <v>517</v>
      </c>
      <c r="BP770">
        <v>1165</v>
      </c>
      <c r="BQ770" s="178">
        <v>60709</v>
      </c>
    </row>
    <row r="771" spans="1:69" x14ac:dyDescent="0.25">
      <c r="A771" t="s">
        <v>675</v>
      </c>
      <c r="B771">
        <v>0</v>
      </c>
      <c r="C771">
        <v>5920</v>
      </c>
      <c r="D771">
        <v>2</v>
      </c>
      <c r="E771">
        <v>6294</v>
      </c>
      <c r="F771">
        <v>4253</v>
      </c>
      <c r="G771">
        <v>2389</v>
      </c>
      <c r="H771">
        <v>1910</v>
      </c>
      <c r="I771">
        <v>5</v>
      </c>
      <c r="J771">
        <v>0</v>
      </c>
      <c r="K771">
        <v>1040</v>
      </c>
      <c r="L771">
        <v>0</v>
      </c>
      <c r="M771">
        <v>3254</v>
      </c>
      <c r="N771">
        <v>93048</v>
      </c>
      <c r="O771">
        <v>2635</v>
      </c>
      <c r="P771">
        <v>130</v>
      </c>
      <c r="Q771">
        <v>27510</v>
      </c>
      <c r="R771">
        <v>226546</v>
      </c>
      <c r="S771">
        <v>284</v>
      </c>
      <c r="T771">
        <v>451</v>
      </c>
      <c r="U771">
        <v>3773</v>
      </c>
      <c r="V771">
        <v>0</v>
      </c>
      <c r="W771">
        <v>528</v>
      </c>
      <c r="X771">
        <v>5303</v>
      </c>
      <c r="Y771">
        <v>1251</v>
      </c>
      <c r="Z771">
        <v>9281</v>
      </c>
      <c r="AA771">
        <v>29</v>
      </c>
      <c r="AB771">
        <v>541</v>
      </c>
      <c r="AC771">
        <v>9333</v>
      </c>
      <c r="AD771">
        <v>16382</v>
      </c>
      <c r="AE771">
        <v>3135</v>
      </c>
      <c r="AF771">
        <v>4787</v>
      </c>
      <c r="AG771">
        <v>5461</v>
      </c>
      <c r="AH771">
        <v>258</v>
      </c>
      <c r="AI771">
        <v>913</v>
      </c>
      <c r="AJ771">
        <v>516</v>
      </c>
      <c r="AK771">
        <v>4564</v>
      </c>
      <c r="AL771">
        <v>5118</v>
      </c>
      <c r="AM771">
        <v>1833</v>
      </c>
      <c r="AN771">
        <v>267</v>
      </c>
      <c r="AO771">
        <v>206</v>
      </c>
      <c r="AP771">
        <v>22760</v>
      </c>
      <c r="AQ771">
        <v>22098</v>
      </c>
      <c r="AR771">
        <v>5731</v>
      </c>
      <c r="AS771">
        <v>540</v>
      </c>
      <c r="AT771">
        <v>231</v>
      </c>
      <c r="AU771">
        <v>5542</v>
      </c>
      <c r="AV771">
        <v>1174</v>
      </c>
      <c r="AW771">
        <v>1716</v>
      </c>
      <c r="AX771">
        <v>452</v>
      </c>
      <c r="AY771">
        <v>5790</v>
      </c>
      <c r="AZ771">
        <v>45075</v>
      </c>
      <c r="BA771">
        <v>7854</v>
      </c>
      <c r="BB771">
        <v>174738</v>
      </c>
      <c r="BC771">
        <v>164</v>
      </c>
      <c r="BD771">
        <v>4</v>
      </c>
      <c r="BE771">
        <v>14792</v>
      </c>
      <c r="BF771">
        <v>13143</v>
      </c>
      <c r="BG771">
        <v>156160</v>
      </c>
      <c r="BH771">
        <v>4978</v>
      </c>
      <c r="BI771">
        <v>2649</v>
      </c>
      <c r="BJ771">
        <v>12497</v>
      </c>
      <c r="BK771">
        <v>7510</v>
      </c>
      <c r="BL771">
        <v>138</v>
      </c>
      <c r="BM771">
        <v>1278</v>
      </c>
      <c r="BN771">
        <v>248</v>
      </c>
      <c r="BO771">
        <v>18638</v>
      </c>
      <c r="BP771">
        <v>1905</v>
      </c>
      <c r="BQ771" s="178">
        <v>1006737</v>
      </c>
    </row>
    <row r="772" spans="1:69" x14ac:dyDescent="0.25">
      <c r="A772" t="s">
        <v>676</v>
      </c>
      <c r="B772">
        <v>0</v>
      </c>
      <c r="C772">
        <v>0</v>
      </c>
      <c r="D772">
        <v>0</v>
      </c>
      <c r="E772">
        <v>0</v>
      </c>
      <c r="F772">
        <v>507</v>
      </c>
      <c r="G772">
        <v>343</v>
      </c>
      <c r="H772">
        <v>0</v>
      </c>
      <c r="I772">
        <v>0</v>
      </c>
      <c r="J772">
        <v>0</v>
      </c>
      <c r="K772">
        <v>0</v>
      </c>
      <c r="L772">
        <v>0</v>
      </c>
      <c r="M772">
        <v>0</v>
      </c>
      <c r="N772">
        <v>14796</v>
      </c>
      <c r="O772">
        <v>0</v>
      </c>
      <c r="P772">
        <v>0</v>
      </c>
      <c r="Q772">
        <v>0</v>
      </c>
      <c r="R772">
        <v>0</v>
      </c>
      <c r="S772">
        <v>0</v>
      </c>
      <c r="T772">
        <v>0</v>
      </c>
      <c r="U772">
        <v>0</v>
      </c>
      <c r="V772">
        <v>0</v>
      </c>
      <c r="W772">
        <v>0</v>
      </c>
      <c r="X772">
        <v>0</v>
      </c>
      <c r="Y772">
        <v>223</v>
      </c>
      <c r="Z772">
        <v>0</v>
      </c>
      <c r="AA772">
        <v>0</v>
      </c>
      <c r="AB772">
        <v>0</v>
      </c>
      <c r="AC772">
        <v>0</v>
      </c>
      <c r="AD772">
        <v>0</v>
      </c>
      <c r="AE772">
        <v>0</v>
      </c>
      <c r="AF772">
        <v>1024</v>
      </c>
      <c r="AG772">
        <v>0</v>
      </c>
      <c r="AH772">
        <v>456</v>
      </c>
      <c r="AI772">
        <v>0</v>
      </c>
      <c r="AJ772">
        <v>0</v>
      </c>
      <c r="AK772">
        <v>0</v>
      </c>
      <c r="AL772">
        <v>0</v>
      </c>
      <c r="AM772">
        <v>0</v>
      </c>
      <c r="AN772">
        <v>0</v>
      </c>
      <c r="AO772">
        <v>0</v>
      </c>
      <c r="AP772">
        <v>13451</v>
      </c>
      <c r="AQ772">
        <v>0</v>
      </c>
      <c r="AR772">
        <v>42</v>
      </c>
      <c r="AS772">
        <v>0</v>
      </c>
      <c r="AT772">
        <v>0</v>
      </c>
      <c r="AU772">
        <v>0</v>
      </c>
      <c r="AV772">
        <v>0</v>
      </c>
      <c r="AW772">
        <v>1</v>
      </c>
      <c r="AX772">
        <v>0</v>
      </c>
      <c r="AY772">
        <v>1039</v>
      </c>
      <c r="AZ772">
        <v>0</v>
      </c>
      <c r="BA772">
        <v>0</v>
      </c>
      <c r="BB772">
        <v>0</v>
      </c>
      <c r="BC772">
        <v>0</v>
      </c>
      <c r="BD772">
        <v>0</v>
      </c>
      <c r="BE772">
        <v>0</v>
      </c>
      <c r="BF772">
        <v>0</v>
      </c>
      <c r="BG772">
        <v>0</v>
      </c>
      <c r="BH772">
        <v>0</v>
      </c>
      <c r="BI772">
        <v>0</v>
      </c>
      <c r="BJ772">
        <v>0</v>
      </c>
      <c r="BK772">
        <v>0</v>
      </c>
      <c r="BL772">
        <v>0</v>
      </c>
      <c r="BM772">
        <v>0</v>
      </c>
      <c r="BN772">
        <v>0</v>
      </c>
      <c r="BO772">
        <v>0</v>
      </c>
      <c r="BP772">
        <v>276</v>
      </c>
      <c r="BQ772" s="178">
        <v>32158</v>
      </c>
    </row>
    <row r="773" spans="1:69" x14ac:dyDescent="0.25">
      <c r="A773" t="s">
        <v>677</v>
      </c>
      <c r="B773">
        <v>8</v>
      </c>
      <c r="C773">
        <v>0</v>
      </c>
      <c r="D773">
        <v>0</v>
      </c>
      <c r="E773">
        <v>0</v>
      </c>
      <c r="F773">
        <v>0</v>
      </c>
      <c r="G773">
        <v>0</v>
      </c>
      <c r="H773">
        <v>0</v>
      </c>
      <c r="I773">
        <v>0</v>
      </c>
      <c r="J773">
        <v>0</v>
      </c>
      <c r="K773">
        <v>0</v>
      </c>
      <c r="L773">
        <v>0</v>
      </c>
      <c r="M773">
        <v>0</v>
      </c>
      <c r="N773">
        <v>0</v>
      </c>
      <c r="O773">
        <v>0</v>
      </c>
      <c r="P773">
        <v>0</v>
      </c>
      <c r="Q773">
        <v>0</v>
      </c>
      <c r="R773">
        <v>0</v>
      </c>
      <c r="S773">
        <v>0</v>
      </c>
      <c r="T773">
        <v>0</v>
      </c>
      <c r="U773">
        <v>0</v>
      </c>
      <c r="V773">
        <v>0</v>
      </c>
      <c r="W773">
        <v>0</v>
      </c>
      <c r="X773">
        <v>0</v>
      </c>
      <c r="Y773">
        <v>0</v>
      </c>
      <c r="Z773">
        <v>0</v>
      </c>
      <c r="AA773">
        <v>0</v>
      </c>
      <c r="AB773">
        <v>0</v>
      </c>
      <c r="AC773">
        <v>0</v>
      </c>
      <c r="AD773">
        <v>0</v>
      </c>
      <c r="AE773">
        <v>0</v>
      </c>
      <c r="AF773">
        <v>0</v>
      </c>
      <c r="AG773">
        <v>0</v>
      </c>
      <c r="AH773">
        <v>0</v>
      </c>
      <c r="AI773">
        <v>0</v>
      </c>
      <c r="AJ773">
        <v>0</v>
      </c>
      <c r="AK773">
        <v>0</v>
      </c>
      <c r="AL773">
        <v>0</v>
      </c>
      <c r="AM773">
        <v>0</v>
      </c>
      <c r="AN773">
        <v>0</v>
      </c>
      <c r="AO773">
        <v>0</v>
      </c>
      <c r="AP773">
        <v>0</v>
      </c>
      <c r="AQ773">
        <v>0</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s="178">
        <v>0</v>
      </c>
    </row>
    <row r="774" spans="1:69" x14ac:dyDescent="0.25">
      <c r="A774" t="s">
        <v>678</v>
      </c>
      <c r="B774">
        <v>62</v>
      </c>
      <c r="C774">
        <v>1934</v>
      </c>
      <c r="D774">
        <v>9</v>
      </c>
      <c r="E774">
        <v>332</v>
      </c>
      <c r="F774">
        <v>39992</v>
      </c>
      <c r="G774">
        <v>6785</v>
      </c>
      <c r="H774">
        <v>4</v>
      </c>
      <c r="I774">
        <v>1771</v>
      </c>
      <c r="J774">
        <v>6179</v>
      </c>
      <c r="K774">
        <v>4725</v>
      </c>
      <c r="L774">
        <v>3972</v>
      </c>
      <c r="M774">
        <v>2584</v>
      </c>
      <c r="N774">
        <v>32181</v>
      </c>
      <c r="O774">
        <v>3601</v>
      </c>
      <c r="P774">
        <v>452</v>
      </c>
      <c r="Q774">
        <v>53808</v>
      </c>
      <c r="R774">
        <v>8573</v>
      </c>
      <c r="S774">
        <v>7364</v>
      </c>
      <c r="T774">
        <v>1446</v>
      </c>
      <c r="U774">
        <v>1769</v>
      </c>
      <c r="V774">
        <v>1363</v>
      </c>
      <c r="W774">
        <v>210</v>
      </c>
      <c r="X774">
        <v>937</v>
      </c>
      <c r="Y774">
        <v>544</v>
      </c>
      <c r="Z774">
        <v>2503</v>
      </c>
      <c r="AA774">
        <v>1394</v>
      </c>
      <c r="AB774">
        <v>10045</v>
      </c>
      <c r="AC774">
        <v>4070</v>
      </c>
      <c r="AD774">
        <v>65170</v>
      </c>
      <c r="AE774">
        <v>584</v>
      </c>
      <c r="AF774">
        <v>1190</v>
      </c>
      <c r="AG774">
        <v>1963</v>
      </c>
      <c r="AH774">
        <v>158</v>
      </c>
      <c r="AI774">
        <v>353</v>
      </c>
      <c r="AJ774">
        <v>10609</v>
      </c>
      <c r="AK774">
        <v>11723</v>
      </c>
      <c r="AL774">
        <v>521</v>
      </c>
      <c r="AM774">
        <v>1666</v>
      </c>
      <c r="AN774">
        <v>7</v>
      </c>
      <c r="AO774">
        <v>1401</v>
      </c>
      <c r="AP774">
        <v>11132</v>
      </c>
      <c r="AQ774">
        <v>9220</v>
      </c>
      <c r="AR774">
        <v>3161</v>
      </c>
      <c r="AS774">
        <v>6910</v>
      </c>
      <c r="AT774">
        <v>3130</v>
      </c>
      <c r="AU774">
        <v>0</v>
      </c>
      <c r="AV774">
        <v>2597</v>
      </c>
      <c r="AW774">
        <v>32646</v>
      </c>
      <c r="AX774">
        <v>33460</v>
      </c>
      <c r="AY774">
        <v>49615</v>
      </c>
      <c r="AZ774">
        <v>12793</v>
      </c>
      <c r="BA774">
        <v>14148</v>
      </c>
      <c r="BB774">
        <v>12267</v>
      </c>
      <c r="BC774">
        <v>18506</v>
      </c>
      <c r="BD774">
        <v>1027</v>
      </c>
      <c r="BE774">
        <v>23535</v>
      </c>
      <c r="BF774">
        <v>3135</v>
      </c>
      <c r="BG774">
        <v>7895</v>
      </c>
      <c r="BH774">
        <v>11711</v>
      </c>
      <c r="BI774">
        <v>3217</v>
      </c>
      <c r="BJ774">
        <v>1015</v>
      </c>
      <c r="BK774">
        <v>1316</v>
      </c>
      <c r="BL774">
        <v>194</v>
      </c>
      <c r="BM774">
        <v>2331</v>
      </c>
      <c r="BN774">
        <v>589</v>
      </c>
      <c r="BO774">
        <v>1229</v>
      </c>
      <c r="BP774">
        <v>0</v>
      </c>
      <c r="BQ774" s="178">
        <v>575122</v>
      </c>
    </row>
    <row r="775" spans="1:69" x14ac:dyDescent="0.25">
      <c r="A775" t="s">
        <v>679</v>
      </c>
      <c r="B775">
        <v>42</v>
      </c>
      <c r="C775">
        <v>1057</v>
      </c>
      <c r="D775">
        <v>5</v>
      </c>
      <c r="E775">
        <v>280</v>
      </c>
      <c r="F775">
        <v>11408</v>
      </c>
      <c r="G775">
        <v>6689</v>
      </c>
      <c r="H775">
        <v>4</v>
      </c>
      <c r="I775">
        <v>303</v>
      </c>
      <c r="J775">
        <v>3394</v>
      </c>
      <c r="K775">
        <v>3922</v>
      </c>
      <c r="L775">
        <v>501</v>
      </c>
      <c r="M775">
        <v>1350</v>
      </c>
      <c r="N775">
        <v>29098</v>
      </c>
      <c r="O775">
        <v>843</v>
      </c>
      <c r="P775">
        <v>296</v>
      </c>
      <c r="Q775">
        <v>24912</v>
      </c>
      <c r="R775">
        <v>4574</v>
      </c>
      <c r="S775">
        <v>3968</v>
      </c>
      <c r="T775">
        <v>824</v>
      </c>
      <c r="U775">
        <v>552</v>
      </c>
      <c r="V775">
        <v>577</v>
      </c>
      <c r="W775">
        <v>97</v>
      </c>
      <c r="X775">
        <v>8</v>
      </c>
      <c r="Y775">
        <v>432</v>
      </c>
      <c r="Z775">
        <v>2447</v>
      </c>
      <c r="AA775">
        <v>1239</v>
      </c>
      <c r="AB775">
        <v>3664</v>
      </c>
      <c r="AC775">
        <v>1896</v>
      </c>
      <c r="AD775">
        <v>34382</v>
      </c>
      <c r="AE775">
        <v>457</v>
      </c>
      <c r="AF775">
        <v>714</v>
      </c>
      <c r="AG775">
        <v>1173</v>
      </c>
      <c r="AH775">
        <v>158</v>
      </c>
      <c r="AI775">
        <v>284</v>
      </c>
      <c r="AJ775">
        <v>4351</v>
      </c>
      <c r="AK775">
        <v>709</v>
      </c>
      <c r="AL775">
        <v>286</v>
      </c>
      <c r="AM775">
        <v>877</v>
      </c>
      <c r="AN775">
        <v>2</v>
      </c>
      <c r="AO775">
        <v>566</v>
      </c>
      <c r="AP775">
        <v>11005</v>
      </c>
      <c r="AQ775">
        <v>8995</v>
      </c>
      <c r="AR775">
        <v>1078</v>
      </c>
      <c r="AS775">
        <v>3483</v>
      </c>
      <c r="AT775">
        <v>1423</v>
      </c>
      <c r="AU775">
        <v>0</v>
      </c>
      <c r="AV775">
        <v>1744</v>
      </c>
      <c r="AW775">
        <v>14039</v>
      </c>
      <c r="AX775">
        <v>15043</v>
      </c>
      <c r="AY775">
        <v>37754</v>
      </c>
      <c r="AZ775">
        <v>10540</v>
      </c>
      <c r="BA775">
        <v>8615</v>
      </c>
      <c r="BB775">
        <v>7966</v>
      </c>
      <c r="BC775">
        <v>3021</v>
      </c>
      <c r="BD775">
        <v>55</v>
      </c>
      <c r="BE775">
        <v>14979</v>
      </c>
      <c r="BF775">
        <v>3093</v>
      </c>
      <c r="BG775">
        <v>5208</v>
      </c>
      <c r="BH775">
        <v>10994</v>
      </c>
      <c r="BI775">
        <v>2586</v>
      </c>
      <c r="BJ775">
        <v>728</v>
      </c>
      <c r="BK775">
        <v>427</v>
      </c>
      <c r="BL775">
        <v>44</v>
      </c>
      <c r="BM775">
        <v>602</v>
      </c>
      <c r="BN775">
        <v>346</v>
      </c>
      <c r="BO775">
        <v>748</v>
      </c>
      <c r="BP775">
        <v>0</v>
      </c>
      <c r="BQ775" s="178">
        <v>320742</v>
      </c>
    </row>
    <row r="776" spans="1:69" x14ac:dyDescent="0.25">
      <c r="A776" t="s">
        <v>680</v>
      </c>
      <c r="B776">
        <v>13</v>
      </c>
      <c r="C776">
        <v>2206</v>
      </c>
      <c r="D776">
        <v>5</v>
      </c>
      <c r="E776">
        <v>2203</v>
      </c>
      <c r="F776">
        <v>23552</v>
      </c>
      <c r="G776">
        <v>3724</v>
      </c>
      <c r="H776">
        <v>885</v>
      </c>
      <c r="I776">
        <v>10078</v>
      </c>
      <c r="J776">
        <v>32854</v>
      </c>
      <c r="K776">
        <v>17127</v>
      </c>
      <c r="L776">
        <v>54338</v>
      </c>
      <c r="M776">
        <v>14169</v>
      </c>
      <c r="N776">
        <v>5290</v>
      </c>
      <c r="O776">
        <v>3052</v>
      </c>
      <c r="P776">
        <v>1034</v>
      </c>
      <c r="Q776">
        <v>60152</v>
      </c>
      <c r="R776">
        <v>28875</v>
      </c>
      <c r="S776">
        <v>3810</v>
      </c>
      <c r="T776">
        <v>80</v>
      </c>
      <c r="U776">
        <v>3080</v>
      </c>
      <c r="V776">
        <v>1646</v>
      </c>
      <c r="W776">
        <v>666</v>
      </c>
      <c r="X776">
        <v>3129</v>
      </c>
      <c r="Y776">
        <v>412</v>
      </c>
      <c r="Z776">
        <v>5293</v>
      </c>
      <c r="AA776">
        <v>830</v>
      </c>
      <c r="AB776">
        <v>15956</v>
      </c>
      <c r="AC776">
        <v>14036</v>
      </c>
      <c r="AD776">
        <v>36615</v>
      </c>
      <c r="AE776">
        <v>4412</v>
      </c>
      <c r="AF776">
        <v>4603</v>
      </c>
      <c r="AG776">
        <v>3888</v>
      </c>
      <c r="AH776">
        <v>442</v>
      </c>
      <c r="AI776">
        <v>355</v>
      </c>
      <c r="AJ776">
        <v>9864</v>
      </c>
      <c r="AK776">
        <v>16896</v>
      </c>
      <c r="AL776">
        <v>87810</v>
      </c>
      <c r="AM776">
        <v>2072</v>
      </c>
      <c r="AN776">
        <v>596</v>
      </c>
      <c r="AO776">
        <v>514</v>
      </c>
      <c r="AP776">
        <v>34809</v>
      </c>
      <c r="AQ776">
        <v>9135</v>
      </c>
      <c r="AR776">
        <v>23290</v>
      </c>
      <c r="AS776">
        <v>7373</v>
      </c>
      <c r="AT776">
        <v>4205</v>
      </c>
      <c r="AU776">
        <v>0</v>
      </c>
      <c r="AV776">
        <v>8464</v>
      </c>
      <c r="AW776">
        <v>20496</v>
      </c>
      <c r="AX776">
        <v>33728</v>
      </c>
      <c r="AY776">
        <v>79885</v>
      </c>
      <c r="AZ776">
        <v>16732</v>
      </c>
      <c r="BA776">
        <v>11687</v>
      </c>
      <c r="BB776">
        <v>13569</v>
      </c>
      <c r="BC776">
        <v>8602</v>
      </c>
      <c r="BD776">
        <v>0</v>
      </c>
      <c r="BE776">
        <v>25575</v>
      </c>
      <c r="BF776">
        <v>4226</v>
      </c>
      <c r="BG776">
        <v>12179</v>
      </c>
      <c r="BH776">
        <v>28323</v>
      </c>
      <c r="BI776">
        <v>5762</v>
      </c>
      <c r="BJ776">
        <v>4964</v>
      </c>
      <c r="BK776">
        <v>2528</v>
      </c>
      <c r="BL776">
        <v>380</v>
      </c>
      <c r="BM776">
        <v>3412</v>
      </c>
      <c r="BN776">
        <v>1312</v>
      </c>
      <c r="BO776">
        <v>2382</v>
      </c>
      <c r="BP776">
        <v>3204</v>
      </c>
      <c r="BQ776" s="178">
        <v>864501</v>
      </c>
    </row>
    <row r="777" spans="1:69" x14ac:dyDescent="0.25">
      <c r="A777" t="s">
        <v>681</v>
      </c>
      <c r="B777">
        <v>4</v>
      </c>
      <c r="C777">
        <v>1245</v>
      </c>
      <c r="D777">
        <v>0</v>
      </c>
      <c r="E777">
        <v>2126</v>
      </c>
      <c r="F777">
        <v>22909</v>
      </c>
      <c r="G777">
        <v>3026</v>
      </c>
      <c r="H777">
        <v>591</v>
      </c>
      <c r="I777">
        <v>4294</v>
      </c>
      <c r="J777">
        <v>17075</v>
      </c>
      <c r="K777">
        <v>15819</v>
      </c>
      <c r="L777">
        <v>34617</v>
      </c>
      <c r="M777">
        <v>2745</v>
      </c>
      <c r="N777">
        <v>4911</v>
      </c>
      <c r="O777">
        <v>2557</v>
      </c>
      <c r="P777">
        <v>778</v>
      </c>
      <c r="Q777">
        <v>53510</v>
      </c>
      <c r="R777">
        <v>18519</v>
      </c>
      <c r="S777">
        <v>3453</v>
      </c>
      <c r="T777">
        <v>76</v>
      </c>
      <c r="U777">
        <v>2749</v>
      </c>
      <c r="V777">
        <v>806</v>
      </c>
      <c r="W777">
        <v>444</v>
      </c>
      <c r="X777">
        <v>2116</v>
      </c>
      <c r="Y777">
        <v>412</v>
      </c>
      <c r="Z777">
        <v>5282</v>
      </c>
      <c r="AA777">
        <v>627</v>
      </c>
      <c r="AB777">
        <v>9585</v>
      </c>
      <c r="AC777">
        <v>8261</v>
      </c>
      <c r="AD777">
        <v>25763</v>
      </c>
      <c r="AE777">
        <v>4134</v>
      </c>
      <c r="AF777">
        <v>4501</v>
      </c>
      <c r="AG777">
        <v>3597</v>
      </c>
      <c r="AH777">
        <v>442</v>
      </c>
      <c r="AI777">
        <v>349</v>
      </c>
      <c r="AJ777">
        <v>9192</v>
      </c>
      <c r="AK777">
        <v>6075</v>
      </c>
      <c r="AL777">
        <v>43158</v>
      </c>
      <c r="AM777">
        <v>1620</v>
      </c>
      <c r="AN777">
        <v>514</v>
      </c>
      <c r="AO777">
        <v>307</v>
      </c>
      <c r="AP777">
        <v>34834</v>
      </c>
      <c r="AQ777">
        <v>7463</v>
      </c>
      <c r="AR777">
        <v>19195</v>
      </c>
      <c r="AS777">
        <v>6334</v>
      </c>
      <c r="AT777">
        <v>2913</v>
      </c>
      <c r="AU777">
        <v>0</v>
      </c>
      <c r="AV777">
        <v>5753</v>
      </c>
      <c r="AW777">
        <v>19135</v>
      </c>
      <c r="AX777">
        <v>30301</v>
      </c>
      <c r="AY777">
        <v>61019</v>
      </c>
      <c r="AZ777">
        <v>15453</v>
      </c>
      <c r="BA777">
        <v>6797</v>
      </c>
      <c r="BB777">
        <v>13093</v>
      </c>
      <c r="BC777">
        <v>6444</v>
      </c>
      <c r="BD777">
        <v>0</v>
      </c>
      <c r="BE777">
        <v>10058</v>
      </c>
      <c r="BF777">
        <v>4099</v>
      </c>
      <c r="BG777">
        <v>11159</v>
      </c>
      <c r="BH777">
        <v>13889</v>
      </c>
      <c r="BI777">
        <v>5394</v>
      </c>
      <c r="BJ777">
        <v>4079</v>
      </c>
      <c r="BK777">
        <v>2503</v>
      </c>
      <c r="BL777">
        <v>374</v>
      </c>
      <c r="BM777">
        <v>2379</v>
      </c>
      <c r="BN777">
        <v>1125</v>
      </c>
      <c r="BO777">
        <v>2371</v>
      </c>
      <c r="BP777">
        <v>2080</v>
      </c>
      <c r="BQ777" s="178">
        <v>624115</v>
      </c>
    </row>
    <row r="778" spans="1:69" x14ac:dyDescent="0.25">
      <c r="A778" t="s">
        <v>682</v>
      </c>
      <c r="B778">
        <v>27147</v>
      </c>
      <c r="C778">
        <v>2025</v>
      </c>
      <c r="D778">
        <v>0</v>
      </c>
      <c r="E778">
        <v>42</v>
      </c>
      <c r="F778">
        <v>27038</v>
      </c>
      <c r="G778">
        <v>6573</v>
      </c>
      <c r="H778">
        <v>99</v>
      </c>
      <c r="I778">
        <v>429</v>
      </c>
      <c r="J778">
        <v>540</v>
      </c>
      <c r="K778">
        <v>180</v>
      </c>
      <c r="L778">
        <v>45</v>
      </c>
      <c r="M778">
        <v>414</v>
      </c>
      <c r="N778">
        <v>7905</v>
      </c>
      <c r="O778">
        <v>3</v>
      </c>
      <c r="P778">
        <v>47</v>
      </c>
      <c r="Q778">
        <v>8449</v>
      </c>
      <c r="R778">
        <v>3105</v>
      </c>
      <c r="S778">
        <v>350</v>
      </c>
      <c r="T778">
        <v>28</v>
      </c>
      <c r="U778">
        <v>946</v>
      </c>
      <c r="V778">
        <v>1093</v>
      </c>
      <c r="W778">
        <v>0</v>
      </c>
      <c r="X778">
        <v>568</v>
      </c>
      <c r="Y778">
        <v>314</v>
      </c>
      <c r="Z778">
        <v>521</v>
      </c>
      <c r="AA778">
        <v>47</v>
      </c>
      <c r="AB778">
        <v>1049</v>
      </c>
      <c r="AC778">
        <v>3600</v>
      </c>
      <c r="AD778">
        <v>72000</v>
      </c>
      <c r="AE778">
        <v>70</v>
      </c>
      <c r="AF778">
        <v>166</v>
      </c>
      <c r="AG778">
        <v>1455</v>
      </c>
      <c r="AH778">
        <v>108</v>
      </c>
      <c r="AI778">
        <v>47</v>
      </c>
      <c r="AJ778">
        <v>3203</v>
      </c>
      <c r="AK778">
        <v>713</v>
      </c>
      <c r="AL778">
        <v>2832</v>
      </c>
      <c r="AM778">
        <v>362</v>
      </c>
      <c r="AN778">
        <v>236</v>
      </c>
      <c r="AO778">
        <v>252</v>
      </c>
      <c r="AP778">
        <v>45668</v>
      </c>
      <c r="AQ778">
        <v>1658</v>
      </c>
      <c r="AR778">
        <v>1348</v>
      </c>
      <c r="AS778">
        <v>354</v>
      </c>
      <c r="AT778">
        <v>1081</v>
      </c>
      <c r="AU778">
        <v>186</v>
      </c>
      <c r="AV778">
        <v>1285</v>
      </c>
      <c r="AW778">
        <v>6409</v>
      </c>
      <c r="AX778">
        <v>1475</v>
      </c>
      <c r="AY778">
        <v>6140</v>
      </c>
      <c r="AZ778">
        <v>731</v>
      </c>
      <c r="BA778">
        <v>7291</v>
      </c>
      <c r="BB778">
        <v>5996</v>
      </c>
      <c r="BC778">
        <v>831</v>
      </c>
      <c r="BD778">
        <v>11978</v>
      </c>
      <c r="BE778">
        <v>2757</v>
      </c>
      <c r="BF778">
        <v>1314</v>
      </c>
      <c r="BG778">
        <v>1316</v>
      </c>
      <c r="BH778">
        <v>16280</v>
      </c>
      <c r="BI778">
        <v>173</v>
      </c>
      <c r="BJ778">
        <v>222</v>
      </c>
      <c r="BK778">
        <v>5</v>
      </c>
      <c r="BL778">
        <v>160</v>
      </c>
      <c r="BM778">
        <v>15502</v>
      </c>
      <c r="BN778">
        <v>319</v>
      </c>
      <c r="BO778">
        <v>530</v>
      </c>
      <c r="BP778">
        <v>295</v>
      </c>
      <c r="BQ778" s="178">
        <v>280606</v>
      </c>
    </row>
    <row r="779" spans="1:69" x14ac:dyDescent="0.25">
      <c r="A779" t="s">
        <v>683</v>
      </c>
      <c r="B779">
        <v>9212</v>
      </c>
      <c r="C779">
        <v>174439</v>
      </c>
      <c r="D779">
        <v>0</v>
      </c>
      <c r="E779">
        <v>48374</v>
      </c>
      <c r="F779">
        <v>1411760</v>
      </c>
      <c r="G779">
        <v>1427879</v>
      </c>
      <c r="H779">
        <v>31532</v>
      </c>
      <c r="I779">
        <v>924008</v>
      </c>
      <c r="J779">
        <v>424469</v>
      </c>
      <c r="K779">
        <v>657587</v>
      </c>
      <c r="L779">
        <v>259546</v>
      </c>
      <c r="M779">
        <v>154815</v>
      </c>
      <c r="N779">
        <v>771234</v>
      </c>
      <c r="O779">
        <v>79990</v>
      </c>
      <c r="P779">
        <v>28592</v>
      </c>
      <c r="Q779">
        <v>424346</v>
      </c>
      <c r="R779">
        <v>686505</v>
      </c>
      <c r="S779">
        <v>130489</v>
      </c>
      <c r="T779">
        <v>24109</v>
      </c>
      <c r="U779">
        <v>56804</v>
      </c>
      <c r="V779">
        <v>71642</v>
      </c>
      <c r="W779">
        <v>17815</v>
      </c>
      <c r="X779">
        <v>55978</v>
      </c>
      <c r="Y779">
        <v>25349</v>
      </c>
      <c r="Z779">
        <v>78407</v>
      </c>
      <c r="AA779">
        <v>50112</v>
      </c>
      <c r="AB779">
        <v>411302</v>
      </c>
      <c r="AC779">
        <v>173411</v>
      </c>
      <c r="AD779">
        <v>2101361</v>
      </c>
      <c r="AE779">
        <v>60659</v>
      </c>
      <c r="AF779">
        <v>116102</v>
      </c>
      <c r="AG779">
        <v>206984</v>
      </c>
      <c r="AH779">
        <v>17553</v>
      </c>
      <c r="AI779">
        <v>19176</v>
      </c>
      <c r="AJ779">
        <v>340625</v>
      </c>
      <c r="AK779">
        <v>741168</v>
      </c>
      <c r="AL779">
        <v>471830</v>
      </c>
      <c r="AM779">
        <v>96952</v>
      </c>
      <c r="AN779">
        <v>21193</v>
      </c>
      <c r="AO779">
        <v>43344</v>
      </c>
      <c r="AP779">
        <v>778546</v>
      </c>
      <c r="AQ779">
        <v>497885</v>
      </c>
      <c r="AR779">
        <v>316152</v>
      </c>
      <c r="AS779">
        <v>126416</v>
      </c>
      <c r="AT779">
        <v>97645</v>
      </c>
      <c r="AU779">
        <v>262314</v>
      </c>
      <c r="AV779">
        <v>166802</v>
      </c>
      <c r="AW779">
        <v>1710085</v>
      </c>
      <c r="AX779">
        <v>536267</v>
      </c>
      <c r="AY779">
        <v>1194411</v>
      </c>
      <c r="AZ779">
        <v>777476</v>
      </c>
      <c r="BA779">
        <v>729999</v>
      </c>
      <c r="BB779">
        <v>882638</v>
      </c>
      <c r="BC779">
        <v>96927</v>
      </c>
      <c r="BD779">
        <v>414925</v>
      </c>
      <c r="BE779">
        <v>509640</v>
      </c>
      <c r="BF779">
        <v>239674</v>
      </c>
      <c r="BG779">
        <v>618617</v>
      </c>
      <c r="BH779">
        <v>698254</v>
      </c>
      <c r="BI779">
        <v>74892</v>
      </c>
      <c r="BJ779">
        <v>94001</v>
      </c>
      <c r="BK779">
        <v>84710</v>
      </c>
      <c r="BL779">
        <v>31114</v>
      </c>
      <c r="BM779">
        <v>631253</v>
      </c>
      <c r="BN779">
        <v>41220</v>
      </c>
      <c r="BO779">
        <v>177777</v>
      </c>
      <c r="BP779">
        <v>48144</v>
      </c>
      <c r="BQ779" s="178">
        <v>24992580</v>
      </c>
    </row>
    <row r="780" spans="1:69" x14ac:dyDescent="0.25">
      <c r="A780" t="s">
        <v>684</v>
      </c>
      <c r="B780">
        <v>1961</v>
      </c>
      <c r="C780" s="179">
        <f t="shared" ref="C780:BN780" si="0">C779/C713</f>
        <v>34.549217666864728</v>
      </c>
      <c r="D780">
        <v>0</v>
      </c>
      <c r="E780" s="179">
        <f t="shared" si="0"/>
        <v>14.422778771615981</v>
      </c>
      <c r="F780" s="179">
        <f t="shared" si="0"/>
        <v>19.74682836081854</v>
      </c>
      <c r="G780" s="179">
        <f t="shared" si="0"/>
        <v>5.584676820062735</v>
      </c>
      <c r="H780" s="179">
        <f t="shared" si="0"/>
        <v>14.229241877256317</v>
      </c>
      <c r="I780" s="179">
        <f t="shared" si="0"/>
        <v>57.682002621886511</v>
      </c>
      <c r="J780" s="179">
        <f t="shared" si="0"/>
        <v>27.584416428385754</v>
      </c>
      <c r="K780" s="179">
        <f t="shared" si="0"/>
        <v>18.496484023402342</v>
      </c>
      <c r="L780" s="179">
        <f t="shared" si="0"/>
        <v>6.0990717894489483</v>
      </c>
      <c r="M780" s="179">
        <f t="shared" si="0"/>
        <v>15.86219262295082</v>
      </c>
      <c r="N780" s="179">
        <f t="shared" si="0"/>
        <v>2.2074613024363439</v>
      </c>
      <c r="O780" s="179">
        <f t="shared" si="0"/>
        <v>17.026394210302257</v>
      </c>
      <c r="P780" s="179">
        <f t="shared" si="0"/>
        <v>13.933723196881092</v>
      </c>
      <c r="Q780" s="179">
        <f t="shared" si="0"/>
        <v>3.4007533258535023</v>
      </c>
      <c r="R780" s="179">
        <f t="shared" si="0"/>
        <v>17.086164414246248</v>
      </c>
      <c r="S780" s="179">
        <f t="shared" si="0"/>
        <v>10.053081664098613</v>
      </c>
      <c r="T780" s="179">
        <f t="shared" si="0"/>
        <v>17.911589895988111</v>
      </c>
      <c r="U780" s="179">
        <f t="shared" si="0"/>
        <v>9.2439381611065912</v>
      </c>
      <c r="V780" s="179">
        <f t="shared" si="0"/>
        <v>27.034716981132075</v>
      </c>
      <c r="W780" s="179">
        <f t="shared" si="0"/>
        <v>12.037162162162161</v>
      </c>
      <c r="X780" s="179">
        <f t="shared" si="0"/>
        <v>28.647901740020473</v>
      </c>
      <c r="Y780" s="179">
        <f t="shared" si="0"/>
        <v>15.261288380493678</v>
      </c>
      <c r="Z780" s="179">
        <f t="shared" si="0"/>
        <v>15.643854748603353</v>
      </c>
      <c r="AA780" s="179">
        <f t="shared" si="0"/>
        <v>7.3737492642731022</v>
      </c>
      <c r="AB780" s="179">
        <f t="shared" si="0"/>
        <v>18.241174383537341</v>
      </c>
      <c r="AC780" s="179">
        <f t="shared" si="0"/>
        <v>14.516239745521514</v>
      </c>
      <c r="AD780" s="179">
        <f t="shared" si="0"/>
        <v>10.712484706362153</v>
      </c>
      <c r="AE780" s="179">
        <f t="shared" si="0"/>
        <v>18.353706505295008</v>
      </c>
      <c r="AF780" s="179">
        <f t="shared" si="0"/>
        <v>6.4651965697739167</v>
      </c>
      <c r="AG780" s="179">
        <f t="shared" si="0"/>
        <v>29.675125448028673</v>
      </c>
      <c r="AH780" s="179">
        <f t="shared" si="0"/>
        <v>17.208823529411763</v>
      </c>
      <c r="AI780" s="179">
        <f t="shared" si="0"/>
        <v>16.389743589743588</v>
      </c>
      <c r="AJ780" s="179">
        <f t="shared" si="0"/>
        <v>8.2764359996112358</v>
      </c>
      <c r="AK780" s="179">
        <f t="shared" si="0"/>
        <v>8.8879721789183357</v>
      </c>
      <c r="AL780" s="179">
        <f t="shared" si="0"/>
        <v>14.302212791755077</v>
      </c>
      <c r="AM780" s="179">
        <f t="shared" si="0"/>
        <v>16.952614093372969</v>
      </c>
      <c r="AN780" s="179">
        <f t="shared" si="0"/>
        <v>15.446793002915452</v>
      </c>
      <c r="AO780" s="179">
        <f t="shared" si="0"/>
        <v>17.456302859444222</v>
      </c>
      <c r="AP780" s="179">
        <f t="shared" si="0"/>
        <v>17.469113918370095</v>
      </c>
      <c r="AQ780" s="179">
        <f t="shared" si="0"/>
        <v>11.835242940001901</v>
      </c>
      <c r="AR780" s="179">
        <f t="shared" si="0"/>
        <v>17.375762572135201</v>
      </c>
      <c r="AS780" s="179">
        <f t="shared" si="0"/>
        <v>15.001305328112021</v>
      </c>
      <c r="AT780" s="179">
        <f t="shared" si="0"/>
        <v>8.8135210759093781</v>
      </c>
      <c r="AU780" s="179">
        <f t="shared" si="0"/>
        <v>9.0534272106026084</v>
      </c>
      <c r="AV780" s="179">
        <f t="shared" si="0"/>
        <v>25.929115498212344</v>
      </c>
      <c r="AW780" s="179">
        <f t="shared" si="0"/>
        <v>9.547840117918339</v>
      </c>
      <c r="AX780" s="179">
        <f t="shared" si="0"/>
        <v>9.9833755305681731</v>
      </c>
      <c r="AY780" s="179">
        <f t="shared" si="0"/>
        <v>6.7734180947952227</v>
      </c>
      <c r="AZ780" s="179">
        <f t="shared" si="0"/>
        <v>11.745237555706625</v>
      </c>
      <c r="BA780" s="179">
        <f t="shared" si="0"/>
        <v>7.0961874951395911</v>
      </c>
      <c r="BB780" s="179">
        <f t="shared" si="0"/>
        <v>9.2807663189771201</v>
      </c>
      <c r="BC780" s="179">
        <f t="shared" si="0"/>
        <v>8.7109733081693186</v>
      </c>
      <c r="BD780" s="179">
        <f t="shared" si="0"/>
        <v>13.261050209338745</v>
      </c>
      <c r="BE780" s="179">
        <f t="shared" si="0"/>
        <v>12.989422709315662</v>
      </c>
      <c r="BF780" s="179">
        <f t="shared" si="0"/>
        <v>9.3842599843382928</v>
      </c>
      <c r="BG780" s="179">
        <f t="shared" si="0"/>
        <v>15.124370446432938</v>
      </c>
      <c r="BH780" s="179">
        <f t="shared" si="0"/>
        <v>10.907662266656253</v>
      </c>
      <c r="BI780" s="179">
        <f t="shared" si="0"/>
        <v>9.633650630306148</v>
      </c>
      <c r="BJ780" s="179">
        <f t="shared" si="0"/>
        <v>15.659003831417625</v>
      </c>
      <c r="BK780" s="179">
        <f t="shared" si="0"/>
        <v>28.637592968221771</v>
      </c>
      <c r="BL780" s="179">
        <f t="shared" si="0"/>
        <v>13.952466367713004</v>
      </c>
      <c r="BM780" s="179">
        <f t="shared" si="0"/>
        <v>10.321337475474166</v>
      </c>
      <c r="BN780" s="179">
        <f t="shared" si="0"/>
        <v>8.0523539753858184</v>
      </c>
      <c r="BO780" s="179">
        <f>BO779/BO713</f>
        <v>23.631131197660508</v>
      </c>
      <c r="BP780" s="179">
        <f>BP779/BP713</f>
        <v>14.00349040139616</v>
      </c>
      <c r="BQ780" s="179">
        <f>BQ779/BQ713</f>
        <v>9.4627392464742215</v>
      </c>
    </row>
    <row r="781" spans="1:69" x14ac:dyDescent="0.25">
      <c r="A781" t="s">
        <v>685</v>
      </c>
      <c r="B781">
        <v>358</v>
      </c>
      <c r="D781">
        <v>0</v>
      </c>
      <c r="BQ781" s="178"/>
    </row>
    <row r="782" spans="1:69" x14ac:dyDescent="0.25">
      <c r="A782" t="s">
        <v>686</v>
      </c>
      <c r="B782">
        <v>307</v>
      </c>
      <c r="C782">
        <v>499</v>
      </c>
      <c r="D782">
        <v>0</v>
      </c>
      <c r="E782">
        <v>0</v>
      </c>
      <c r="F782">
        <v>0</v>
      </c>
      <c r="G782">
        <v>72247</v>
      </c>
      <c r="H782">
        <v>0</v>
      </c>
      <c r="I782">
        <v>4199</v>
      </c>
      <c r="J782">
        <v>56</v>
      </c>
      <c r="K782">
        <v>8928</v>
      </c>
      <c r="L782">
        <v>17932</v>
      </c>
      <c r="M782">
        <v>3410</v>
      </c>
      <c r="N782">
        <v>89000</v>
      </c>
      <c r="O782">
        <v>87</v>
      </c>
      <c r="P782">
        <v>0</v>
      </c>
      <c r="Q782">
        <v>72767</v>
      </c>
      <c r="R782">
        <v>13595</v>
      </c>
      <c r="S782">
        <v>0</v>
      </c>
      <c r="T782">
        <v>9</v>
      </c>
      <c r="U782">
        <v>187</v>
      </c>
      <c r="V782">
        <v>16</v>
      </c>
      <c r="W782">
        <v>0</v>
      </c>
      <c r="X782">
        <v>0</v>
      </c>
      <c r="Y782">
        <v>0</v>
      </c>
      <c r="Z782">
        <v>0</v>
      </c>
      <c r="AA782">
        <v>0</v>
      </c>
      <c r="AB782">
        <v>0</v>
      </c>
      <c r="AC782">
        <v>0</v>
      </c>
      <c r="AD782">
        <v>62605</v>
      </c>
      <c r="AE782">
        <v>0</v>
      </c>
      <c r="AF782">
        <v>606</v>
      </c>
      <c r="AG782">
        <v>97</v>
      </c>
      <c r="AH782">
        <v>0</v>
      </c>
      <c r="AI782">
        <v>0</v>
      </c>
      <c r="AJ782">
        <v>14830</v>
      </c>
      <c r="AK782">
        <v>25733</v>
      </c>
      <c r="AL782">
        <v>624</v>
      </c>
      <c r="AM782">
        <v>0</v>
      </c>
      <c r="AN782">
        <v>254</v>
      </c>
      <c r="AO782">
        <v>0</v>
      </c>
      <c r="AP782">
        <v>10281</v>
      </c>
      <c r="AQ782">
        <v>0</v>
      </c>
      <c r="AR782">
        <v>3142</v>
      </c>
      <c r="AS782">
        <v>356</v>
      </c>
      <c r="AT782">
        <v>4103</v>
      </c>
      <c r="AU782">
        <v>9297</v>
      </c>
      <c r="AV782">
        <v>2</v>
      </c>
      <c r="AW782">
        <v>63440</v>
      </c>
      <c r="AX782">
        <v>14120</v>
      </c>
      <c r="AY782">
        <v>59680</v>
      </c>
      <c r="AZ782">
        <v>22897</v>
      </c>
      <c r="BA782">
        <v>37854</v>
      </c>
      <c r="BB782">
        <v>39432</v>
      </c>
      <c r="BC782">
        <v>2177</v>
      </c>
      <c r="BD782">
        <v>15827</v>
      </c>
      <c r="BE782">
        <v>16402</v>
      </c>
      <c r="BF782">
        <v>0</v>
      </c>
      <c r="BG782">
        <v>15</v>
      </c>
      <c r="BH782">
        <v>28498</v>
      </c>
      <c r="BI782">
        <v>2576</v>
      </c>
      <c r="BJ782">
        <v>2100</v>
      </c>
      <c r="BK782">
        <v>0</v>
      </c>
      <c r="BL782">
        <v>184</v>
      </c>
      <c r="BM782">
        <v>17096</v>
      </c>
      <c r="BN782">
        <v>293</v>
      </c>
      <c r="BO782">
        <v>1518</v>
      </c>
      <c r="BP782">
        <v>0</v>
      </c>
      <c r="BQ782" s="178">
        <v>745929</v>
      </c>
    </row>
    <row r="783" spans="1:69" x14ac:dyDescent="0.25">
      <c r="A783" t="s">
        <v>687</v>
      </c>
      <c r="B783">
        <v>123</v>
      </c>
      <c r="C783">
        <v>417</v>
      </c>
      <c r="D783">
        <v>20</v>
      </c>
      <c r="E783">
        <v>0</v>
      </c>
      <c r="F783">
        <v>0</v>
      </c>
      <c r="G783">
        <v>71687</v>
      </c>
      <c r="H783">
        <v>0</v>
      </c>
      <c r="I783">
        <v>4171</v>
      </c>
      <c r="J783">
        <v>56</v>
      </c>
      <c r="K783">
        <v>8036</v>
      </c>
      <c r="L783">
        <v>11703</v>
      </c>
      <c r="M783">
        <v>3146</v>
      </c>
      <c r="N783">
        <v>88149</v>
      </c>
      <c r="O783">
        <v>87</v>
      </c>
      <c r="P783">
        <v>0</v>
      </c>
      <c r="Q783">
        <v>70035</v>
      </c>
      <c r="R783">
        <v>12680</v>
      </c>
      <c r="S783">
        <v>0</v>
      </c>
      <c r="T783">
        <v>9</v>
      </c>
      <c r="U783">
        <v>187</v>
      </c>
      <c r="V783">
        <v>16</v>
      </c>
      <c r="W783">
        <v>0</v>
      </c>
      <c r="X783">
        <v>0</v>
      </c>
      <c r="Y783">
        <v>0</v>
      </c>
      <c r="Z783">
        <v>0</v>
      </c>
      <c r="AA783">
        <v>0</v>
      </c>
      <c r="AB783">
        <v>0</v>
      </c>
      <c r="AC783">
        <v>0</v>
      </c>
      <c r="AD783">
        <v>61398</v>
      </c>
      <c r="AE783">
        <v>0</v>
      </c>
      <c r="AF783">
        <v>606</v>
      </c>
      <c r="AG783">
        <v>93</v>
      </c>
      <c r="AH783">
        <v>0</v>
      </c>
      <c r="AI783">
        <v>0</v>
      </c>
      <c r="AJ783">
        <v>12504</v>
      </c>
      <c r="AK783">
        <v>21431</v>
      </c>
      <c r="AL783">
        <v>558</v>
      </c>
      <c r="AM783">
        <v>0</v>
      </c>
      <c r="AN783">
        <v>254</v>
      </c>
      <c r="AO783">
        <v>0</v>
      </c>
      <c r="AP783">
        <v>9632</v>
      </c>
      <c r="AQ783">
        <v>0</v>
      </c>
      <c r="AR783">
        <v>3063</v>
      </c>
      <c r="AS783">
        <v>356</v>
      </c>
      <c r="AT783">
        <v>3870</v>
      </c>
      <c r="AU783">
        <v>8679</v>
      </c>
      <c r="AV783">
        <v>2</v>
      </c>
      <c r="AW783">
        <v>57268</v>
      </c>
      <c r="AX783">
        <v>13173</v>
      </c>
      <c r="AY783">
        <v>59680</v>
      </c>
      <c r="AZ783">
        <v>21353</v>
      </c>
      <c r="BA783">
        <v>33077</v>
      </c>
      <c r="BB783">
        <v>36425</v>
      </c>
      <c r="BC783">
        <v>2177</v>
      </c>
      <c r="BD783">
        <v>7940</v>
      </c>
      <c r="BE783">
        <v>15667</v>
      </c>
      <c r="BF783">
        <v>0</v>
      </c>
      <c r="BG783">
        <v>1</v>
      </c>
      <c r="BH783">
        <v>25923</v>
      </c>
      <c r="BI783">
        <v>2406</v>
      </c>
      <c r="BJ783">
        <v>2089</v>
      </c>
      <c r="BK783">
        <v>0</v>
      </c>
      <c r="BL783">
        <v>173</v>
      </c>
      <c r="BM783">
        <v>16436</v>
      </c>
      <c r="BN783">
        <v>217</v>
      </c>
      <c r="BO783">
        <v>1510</v>
      </c>
      <c r="BP783">
        <v>0</v>
      </c>
      <c r="BQ783" s="178">
        <v>695182</v>
      </c>
    </row>
    <row r="784" spans="1:69" x14ac:dyDescent="0.25">
      <c r="A784" t="s">
        <v>688</v>
      </c>
      <c r="B784">
        <v>212</v>
      </c>
      <c r="C784">
        <v>55</v>
      </c>
      <c r="D784">
        <v>10</v>
      </c>
      <c r="E784">
        <v>0</v>
      </c>
      <c r="F784">
        <v>0</v>
      </c>
      <c r="G784">
        <v>1884</v>
      </c>
      <c r="H784">
        <v>0</v>
      </c>
      <c r="I784">
        <v>25</v>
      </c>
      <c r="J784">
        <v>7</v>
      </c>
      <c r="K784">
        <v>578</v>
      </c>
      <c r="L784">
        <v>2916</v>
      </c>
      <c r="M784">
        <v>553</v>
      </c>
      <c r="N784">
        <v>5517</v>
      </c>
      <c r="O784">
        <v>26</v>
      </c>
      <c r="P784">
        <v>0</v>
      </c>
      <c r="Q784">
        <v>5447</v>
      </c>
      <c r="R784">
        <v>874</v>
      </c>
      <c r="S784">
        <v>0</v>
      </c>
      <c r="T784">
        <v>0</v>
      </c>
      <c r="U784">
        <v>13</v>
      </c>
      <c r="V784">
        <v>0</v>
      </c>
      <c r="W784">
        <v>0</v>
      </c>
      <c r="X784">
        <v>0</v>
      </c>
      <c r="Y784">
        <v>0</v>
      </c>
      <c r="Z784">
        <v>0</v>
      </c>
      <c r="AA784">
        <v>0</v>
      </c>
      <c r="AB784">
        <v>0</v>
      </c>
      <c r="AC784">
        <v>0</v>
      </c>
      <c r="AD784">
        <v>3412</v>
      </c>
      <c r="AE784">
        <v>0</v>
      </c>
      <c r="AF784">
        <v>44</v>
      </c>
      <c r="AG784">
        <v>4</v>
      </c>
      <c r="AH784">
        <v>0</v>
      </c>
      <c r="AI784">
        <v>0</v>
      </c>
      <c r="AJ784">
        <v>1055</v>
      </c>
      <c r="AK784">
        <v>1713</v>
      </c>
      <c r="AL784">
        <v>63</v>
      </c>
      <c r="AM784">
        <v>0</v>
      </c>
      <c r="AN784">
        <v>1</v>
      </c>
      <c r="AO784">
        <v>0</v>
      </c>
      <c r="AP784">
        <v>1453</v>
      </c>
      <c r="AQ784">
        <v>0</v>
      </c>
      <c r="AR784">
        <v>406</v>
      </c>
      <c r="AS784">
        <v>0</v>
      </c>
      <c r="AT784">
        <v>233</v>
      </c>
      <c r="AU784">
        <v>396</v>
      </c>
      <c r="AV784">
        <v>0</v>
      </c>
      <c r="AW784">
        <v>6088</v>
      </c>
      <c r="AX784">
        <v>214</v>
      </c>
      <c r="AY784">
        <v>7772</v>
      </c>
      <c r="AZ784">
        <v>1463</v>
      </c>
      <c r="BA784">
        <v>3218</v>
      </c>
      <c r="BB784">
        <v>1747</v>
      </c>
      <c r="BC784">
        <v>310</v>
      </c>
      <c r="BD784">
        <v>493</v>
      </c>
      <c r="BE784">
        <v>831</v>
      </c>
      <c r="BF784">
        <v>0</v>
      </c>
      <c r="BG784">
        <v>0</v>
      </c>
      <c r="BH784">
        <v>1516</v>
      </c>
      <c r="BI784">
        <v>221</v>
      </c>
      <c r="BJ784">
        <v>165</v>
      </c>
      <c r="BK784">
        <v>0</v>
      </c>
      <c r="BL784">
        <v>9</v>
      </c>
      <c r="BM784">
        <v>1223</v>
      </c>
      <c r="BN784">
        <v>45</v>
      </c>
      <c r="BO784">
        <v>77</v>
      </c>
      <c r="BP784">
        <v>0</v>
      </c>
      <c r="BQ784" s="178">
        <v>52297</v>
      </c>
    </row>
    <row r="785" spans="1:69" x14ac:dyDescent="0.25">
      <c r="A785" t="s">
        <v>689</v>
      </c>
      <c r="B785">
        <v>5180</v>
      </c>
      <c r="C785">
        <v>51</v>
      </c>
      <c r="D785">
        <v>4</v>
      </c>
      <c r="E785">
        <v>0</v>
      </c>
      <c r="F785">
        <v>0</v>
      </c>
      <c r="G785">
        <v>104</v>
      </c>
      <c r="H785">
        <v>0</v>
      </c>
      <c r="I785">
        <v>20</v>
      </c>
      <c r="J785">
        <v>4</v>
      </c>
      <c r="K785">
        <v>435</v>
      </c>
      <c r="L785">
        <v>1868</v>
      </c>
      <c r="M785">
        <v>484</v>
      </c>
      <c r="N785">
        <v>661</v>
      </c>
      <c r="O785">
        <v>13</v>
      </c>
      <c r="P785">
        <v>0</v>
      </c>
      <c r="Q785">
        <v>3288</v>
      </c>
      <c r="R785">
        <v>668</v>
      </c>
      <c r="S785">
        <v>0</v>
      </c>
      <c r="T785">
        <v>0</v>
      </c>
      <c r="U785">
        <v>6</v>
      </c>
      <c r="V785">
        <v>0</v>
      </c>
      <c r="W785">
        <v>0</v>
      </c>
      <c r="X785">
        <v>0</v>
      </c>
      <c r="Y785">
        <v>0</v>
      </c>
      <c r="Z785">
        <v>0</v>
      </c>
      <c r="AA785">
        <v>0</v>
      </c>
      <c r="AB785">
        <v>0</v>
      </c>
      <c r="AC785">
        <v>0</v>
      </c>
      <c r="AD785">
        <v>3316</v>
      </c>
      <c r="AE785">
        <v>0</v>
      </c>
      <c r="AF785">
        <v>16</v>
      </c>
      <c r="AG785">
        <v>4</v>
      </c>
      <c r="AH785">
        <v>0</v>
      </c>
      <c r="AI785">
        <v>0</v>
      </c>
      <c r="AJ785">
        <v>937</v>
      </c>
      <c r="AK785">
        <v>1251</v>
      </c>
      <c r="AL785">
        <v>41</v>
      </c>
      <c r="AM785">
        <v>0</v>
      </c>
      <c r="AN785">
        <v>0</v>
      </c>
      <c r="AO785">
        <v>0</v>
      </c>
      <c r="AP785">
        <v>1156</v>
      </c>
      <c r="AQ785">
        <v>0</v>
      </c>
      <c r="AR785">
        <v>364</v>
      </c>
      <c r="AS785">
        <v>0</v>
      </c>
      <c r="AT785">
        <v>202</v>
      </c>
      <c r="AU785">
        <v>361</v>
      </c>
      <c r="AV785">
        <v>0</v>
      </c>
      <c r="AW785">
        <v>2303</v>
      </c>
      <c r="AX785">
        <v>96</v>
      </c>
      <c r="AY785">
        <v>0</v>
      </c>
      <c r="AZ785">
        <v>1366</v>
      </c>
      <c r="BA785">
        <v>1276</v>
      </c>
      <c r="BB785">
        <v>1319</v>
      </c>
      <c r="BC785">
        <v>100</v>
      </c>
      <c r="BD785">
        <v>0</v>
      </c>
      <c r="BE785">
        <v>606</v>
      </c>
      <c r="BF785">
        <v>0</v>
      </c>
      <c r="BG785">
        <v>0</v>
      </c>
      <c r="BH785">
        <v>721</v>
      </c>
      <c r="BI785">
        <v>49</v>
      </c>
      <c r="BJ785">
        <v>82</v>
      </c>
      <c r="BK785">
        <v>0</v>
      </c>
      <c r="BL785">
        <v>4</v>
      </c>
      <c r="BM785">
        <v>608</v>
      </c>
      <c r="BN785">
        <v>16</v>
      </c>
      <c r="BO785">
        <v>37</v>
      </c>
      <c r="BP785">
        <v>0</v>
      </c>
      <c r="BQ785" s="178">
        <v>23895</v>
      </c>
    </row>
    <row r="786" spans="1:69" x14ac:dyDescent="0.25">
      <c r="A786" t="s">
        <v>690</v>
      </c>
      <c r="B786">
        <v>18036</v>
      </c>
      <c r="C786">
        <v>0</v>
      </c>
      <c r="D786">
        <v>6</v>
      </c>
      <c r="E786">
        <v>0</v>
      </c>
      <c r="F786">
        <v>0</v>
      </c>
      <c r="G786">
        <v>0</v>
      </c>
      <c r="H786">
        <v>0</v>
      </c>
      <c r="I786">
        <v>1</v>
      </c>
      <c r="J786">
        <v>0</v>
      </c>
      <c r="K786">
        <v>18</v>
      </c>
      <c r="L786">
        <v>513</v>
      </c>
      <c r="M786">
        <v>23</v>
      </c>
      <c r="N786">
        <v>3</v>
      </c>
      <c r="O786">
        <v>0</v>
      </c>
      <c r="P786">
        <v>0</v>
      </c>
      <c r="Q786">
        <v>957</v>
      </c>
      <c r="R786">
        <v>16</v>
      </c>
      <c r="S786">
        <v>0</v>
      </c>
      <c r="T786">
        <v>0</v>
      </c>
      <c r="U786">
        <v>0</v>
      </c>
      <c r="V786">
        <v>0</v>
      </c>
      <c r="W786">
        <v>0</v>
      </c>
      <c r="X786">
        <v>0</v>
      </c>
      <c r="Y786">
        <v>0</v>
      </c>
      <c r="Z786">
        <v>0</v>
      </c>
      <c r="AA786">
        <v>0</v>
      </c>
      <c r="AB786">
        <v>0</v>
      </c>
      <c r="AC786">
        <v>0</v>
      </c>
      <c r="AD786">
        <v>32</v>
      </c>
      <c r="AE786">
        <v>0</v>
      </c>
      <c r="AF786">
        <v>0</v>
      </c>
      <c r="AG786">
        <v>0</v>
      </c>
      <c r="AH786">
        <v>0</v>
      </c>
      <c r="AI786">
        <v>0</v>
      </c>
      <c r="AJ786">
        <v>14</v>
      </c>
      <c r="AK786">
        <v>206</v>
      </c>
      <c r="AL786">
        <v>55</v>
      </c>
      <c r="AM786">
        <v>0</v>
      </c>
      <c r="AN786">
        <v>0</v>
      </c>
      <c r="AO786">
        <v>0</v>
      </c>
      <c r="AP786">
        <v>0</v>
      </c>
      <c r="AQ786">
        <v>0</v>
      </c>
      <c r="AR786">
        <v>28</v>
      </c>
      <c r="AS786">
        <v>133</v>
      </c>
      <c r="AT786">
        <v>0</v>
      </c>
      <c r="AU786">
        <v>732</v>
      </c>
      <c r="AV786">
        <v>0</v>
      </c>
      <c r="AW786">
        <v>40</v>
      </c>
      <c r="AX786">
        <v>0</v>
      </c>
      <c r="AY786">
        <v>2572</v>
      </c>
      <c r="AZ786">
        <v>77</v>
      </c>
      <c r="BA786">
        <v>7</v>
      </c>
      <c r="BB786">
        <v>6</v>
      </c>
      <c r="BC786">
        <v>548</v>
      </c>
      <c r="BD786">
        <v>207</v>
      </c>
      <c r="BE786">
        <v>7</v>
      </c>
      <c r="BF786">
        <v>0</v>
      </c>
      <c r="BG786">
        <v>0</v>
      </c>
      <c r="BH786">
        <v>0</v>
      </c>
      <c r="BI786">
        <v>6</v>
      </c>
      <c r="BJ786">
        <v>4</v>
      </c>
      <c r="BK786">
        <v>0</v>
      </c>
      <c r="BL786">
        <v>18</v>
      </c>
      <c r="BM786">
        <v>34</v>
      </c>
      <c r="BN786">
        <v>0</v>
      </c>
      <c r="BO786">
        <v>7</v>
      </c>
      <c r="BP786">
        <v>0</v>
      </c>
      <c r="BQ786" s="178">
        <v>6270</v>
      </c>
    </row>
    <row r="787" spans="1:69" x14ac:dyDescent="0.25">
      <c r="A787" t="s">
        <v>691</v>
      </c>
      <c r="B787">
        <v>14233</v>
      </c>
      <c r="C787">
        <v>4</v>
      </c>
      <c r="D787">
        <v>27</v>
      </c>
      <c r="E787">
        <v>0</v>
      </c>
      <c r="F787">
        <v>0</v>
      </c>
      <c r="G787">
        <v>88</v>
      </c>
      <c r="H787">
        <v>0</v>
      </c>
      <c r="I787">
        <v>0</v>
      </c>
      <c r="J787">
        <v>0</v>
      </c>
      <c r="K787">
        <v>95</v>
      </c>
      <c r="L787">
        <v>1059</v>
      </c>
      <c r="M787">
        <v>77</v>
      </c>
      <c r="N787">
        <v>194</v>
      </c>
      <c r="O787">
        <v>13</v>
      </c>
      <c r="P787">
        <v>0</v>
      </c>
      <c r="Q787">
        <v>954</v>
      </c>
      <c r="R787">
        <v>167</v>
      </c>
      <c r="S787">
        <v>0</v>
      </c>
      <c r="T787">
        <v>0</v>
      </c>
      <c r="U787">
        <v>1</v>
      </c>
      <c r="V787">
        <v>0</v>
      </c>
      <c r="W787">
        <v>0</v>
      </c>
      <c r="X787">
        <v>0</v>
      </c>
      <c r="Y787">
        <v>0</v>
      </c>
      <c r="Z787">
        <v>0</v>
      </c>
      <c r="AA787">
        <v>0</v>
      </c>
      <c r="AB787">
        <v>0</v>
      </c>
      <c r="AC787">
        <v>0</v>
      </c>
      <c r="AD787">
        <v>140</v>
      </c>
      <c r="AE787">
        <v>0</v>
      </c>
      <c r="AF787">
        <v>17</v>
      </c>
      <c r="AG787">
        <v>0</v>
      </c>
      <c r="AH787">
        <v>0</v>
      </c>
      <c r="AI787">
        <v>0</v>
      </c>
      <c r="AJ787">
        <v>76</v>
      </c>
      <c r="AK787">
        <v>544</v>
      </c>
      <c r="AL787">
        <v>0</v>
      </c>
      <c r="AM787">
        <v>0</v>
      </c>
      <c r="AN787">
        <v>0</v>
      </c>
      <c r="AO787">
        <v>0</v>
      </c>
      <c r="AP787">
        <v>8</v>
      </c>
      <c r="AQ787">
        <v>0</v>
      </c>
      <c r="AR787">
        <v>49</v>
      </c>
      <c r="AS787">
        <v>0</v>
      </c>
      <c r="AT787">
        <v>0</v>
      </c>
      <c r="AU787">
        <v>35</v>
      </c>
      <c r="AV787">
        <v>0</v>
      </c>
      <c r="AW787">
        <v>626</v>
      </c>
      <c r="AX787">
        <v>0</v>
      </c>
      <c r="AY787">
        <v>2888</v>
      </c>
      <c r="AZ787">
        <v>106</v>
      </c>
      <c r="BA787">
        <v>1631</v>
      </c>
      <c r="BB787">
        <v>897</v>
      </c>
      <c r="BC787">
        <v>107</v>
      </c>
      <c r="BD787">
        <v>0</v>
      </c>
      <c r="BE787">
        <v>343</v>
      </c>
      <c r="BF787">
        <v>0</v>
      </c>
      <c r="BG787">
        <v>0</v>
      </c>
      <c r="BH787">
        <v>0</v>
      </c>
      <c r="BI787">
        <v>12</v>
      </c>
      <c r="BJ787">
        <v>82</v>
      </c>
      <c r="BK787">
        <v>0</v>
      </c>
      <c r="BL787">
        <v>5</v>
      </c>
      <c r="BM787">
        <v>329</v>
      </c>
      <c r="BN787">
        <v>10</v>
      </c>
      <c r="BO787">
        <v>24</v>
      </c>
      <c r="BP787">
        <v>0</v>
      </c>
      <c r="BQ787" s="178">
        <v>10623</v>
      </c>
    </row>
    <row r="788" spans="1:69" x14ac:dyDescent="0.25">
      <c r="A788" t="s">
        <v>692</v>
      </c>
      <c r="B788">
        <v>143</v>
      </c>
      <c r="C788">
        <v>435</v>
      </c>
      <c r="D788">
        <v>0</v>
      </c>
      <c r="E788">
        <v>0</v>
      </c>
      <c r="F788">
        <v>0</v>
      </c>
      <c r="G788">
        <v>51186</v>
      </c>
      <c r="H788">
        <v>0</v>
      </c>
      <c r="I788">
        <v>3218</v>
      </c>
      <c r="J788">
        <v>50</v>
      </c>
      <c r="K788">
        <v>6386</v>
      </c>
      <c r="L788">
        <v>10029</v>
      </c>
      <c r="M788">
        <v>2582</v>
      </c>
      <c r="N788">
        <v>78693</v>
      </c>
      <c r="O788">
        <v>92</v>
      </c>
      <c r="P788">
        <v>0</v>
      </c>
      <c r="Q788">
        <v>33889</v>
      </c>
      <c r="R788">
        <v>14462</v>
      </c>
      <c r="S788">
        <v>0</v>
      </c>
      <c r="T788">
        <v>12</v>
      </c>
      <c r="U788">
        <v>218</v>
      </c>
      <c r="V788">
        <v>0</v>
      </c>
      <c r="W788">
        <v>0</v>
      </c>
      <c r="X788">
        <v>0</v>
      </c>
      <c r="Y788">
        <v>0</v>
      </c>
      <c r="Z788">
        <v>0</v>
      </c>
      <c r="AA788">
        <v>0</v>
      </c>
      <c r="AB788">
        <v>0</v>
      </c>
      <c r="AC788">
        <v>0</v>
      </c>
      <c r="AD788">
        <v>61523</v>
      </c>
      <c r="AE788">
        <v>0</v>
      </c>
      <c r="AF788">
        <v>605</v>
      </c>
      <c r="AG788">
        <v>94</v>
      </c>
      <c r="AH788">
        <v>0</v>
      </c>
      <c r="AI788">
        <v>0</v>
      </c>
      <c r="AJ788">
        <v>9364</v>
      </c>
      <c r="AK788">
        <v>16880</v>
      </c>
      <c r="AL788">
        <v>589</v>
      </c>
      <c r="AM788">
        <v>0</v>
      </c>
      <c r="AN788">
        <v>186</v>
      </c>
      <c r="AO788">
        <v>0</v>
      </c>
      <c r="AP788">
        <v>7362</v>
      </c>
      <c r="AQ788">
        <v>0</v>
      </c>
      <c r="AR788">
        <v>2464</v>
      </c>
      <c r="AS788">
        <v>173</v>
      </c>
      <c r="AT788">
        <v>2786</v>
      </c>
      <c r="AU788">
        <v>7020</v>
      </c>
      <c r="AV788">
        <v>0</v>
      </c>
      <c r="AW788">
        <v>56599</v>
      </c>
      <c r="AX788">
        <v>14125</v>
      </c>
      <c r="AY788">
        <v>59743</v>
      </c>
      <c r="AZ788">
        <v>16879</v>
      </c>
      <c r="BA788">
        <v>29293</v>
      </c>
      <c r="BB788">
        <v>27976</v>
      </c>
      <c r="BC788">
        <v>2083</v>
      </c>
      <c r="BD788">
        <v>8820</v>
      </c>
      <c r="BE788">
        <v>12264</v>
      </c>
      <c r="BF788">
        <v>0</v>
      </c>
      <c r="BG788">
        <v>0</v>
      </c>
      <c r="BH788">
        <v>19118</v>
      </c>
      <c r="BI788">
        <v>1751</v>
      </c>
      <c r="BJ788">
        <v>1643</v>
      </c>
      <c r="BK788">
        <v>0</v>
      </c>
      <c r="BL788">
        <v>173</v>
      </c>
      <c r="BM788">
        <v>12164</v>
      </c>
      <c r="BN788">
        <v>241</v>
      </c>
      <c r="BO788">
        <v>1642</v>
      </c>
      <c r="BP788">
        <v>0</v>
      </c>
      <c r="BQ788" s="178">
        <v>581488</v>
      </c>
    </row>
    <row r="789" spans="1:69" x14ac:dyDescent="0.25">
      <c r="A789" t="s">
        <v>693</v>
      </c>
      <c r="B789">
        <v>20172</v>
      </c>
      <c r="C789">
        <v>419</v>
      </c>
      <c r="D789">
        <v>0</v>
      </c>
      <c r="E789">
        <v>0</v>
      </c>
      <c r="F789">
        <v>0</v>
      </c>
      <c r="G789">
        <v>50422</v>
      </c>
      <c r="H789">
        <v>0</v>
      </c>
      <c r="I789">
        <v>3217</v>
      </c>
      <c r="J789">
        <v>50</v>
      </c>
      <c r="K789">
        <v>6102</v>
      </c>
      <c r="L789">
        <v>8659</v>
      </c>
      <c r="M789">
        <v>2500</v>
      </c>
      <c r="N789">
        <v>78541</v>
      </c>
      <c r="O789">
        <v>92</v>
      </c>
      <c r="P789">
        <v>0</v>
      </c>
      <c r="Q789">
        <v>32764</v>
      </c>
      <c r="R789">
        <v>12555</v>
      </c>
      <c r="S789">
        <v>0</v>
      </c>
      <c r="T789">
        <v>12</v>
      </c>
      <c r="U789">
        <v>218</v>
      </c>
      <c r="V789">
        <v>0</v>
      </c>
      <c r="W789">
        <v>0</v>
      </c>
      <c r="X789">
        <v>0</v>
      </c>
      <c r="Y789">
        <v>0</v>
      </c>
      <c r="Z789">
        <v>0</v>
      </c>
      <c r="AA789">
        <v>0</v>
      </c>
      <c r="AB789">
        <v>0</v>
      </c>
      <c r="AC789">
        <v>0</v>
      </c>
      <c r="AD789">
        <v>61523</v>
      </c>
      <c r="AE789">
        <v>0</v>
      </c>
      <c r="AF789">
        <v>597</v>
      </c>
      <c r="AG789">
        <v>93</v>
      </c>
      <c r="AH789">
        <v>0</v>
      </c>
      <c r="AI789">
        <v>0</v>
      </c>
      <c r="AJ789">
        <v>9080</v>
      </c>
      <c r="AK789">
        <v>15621</v>
      </c>
      <c r="AL789">
        <v>477</v>
      </c>
      <c r="AM789">
        <v>0</v>
      </c>
      <c r="AN789">
        <v>185</v>
      </c>
      <c r="AO789">
        <v>0</v>
      </c>
      <c r="AP789">
        <v>6173</v>
      </c>
      <c r="AQ789">
        <v>0</v>
      </c>
      <c r="AR789">
        <v>2385</v>
      </c>
      <c r="AS789">
        <v>173</v>
      </c>
      <c r="AT789">
        <v>2834</v>
      </c>
      <c r="AU789">
        <v>6835</v>
      </c>
      <c r="AV789">
        <v>0</v>
      </c>
      <c r="AW789">
        <v>56508</v>
      </c>
      <c r="AX789">
        <v>13426</v>
      </c>
      <c r="AY789">
        <v>59740</v>
      </c>
      <c r="AZ789">
        <v>15918</v>
      </c>
      <c r="BA789">
        <v>27971</v>
      </c>
      <c r="BB789">
        <v>27326</v>
      </c>
      <c r="BC789">
        <v>2083</v>
      </c>
      <c r="BD789">
        <v>8868</v>
      </c>
      <c r="BE789">
        <v>11980</v>
      </c>
      <c r="BF789">
        <v>0</v>
      </c>
      <c r="BG789">
        <v>0</v>
      </c>
      <c r="BH789">
        <v>17703</v>
      </c>
      <c r="BI789">
        <v>1664</v>
      </c>
      <c r="BJ789">
        <v>1637</v>
      </c>
      <c r="BK789">
        <v>0</v>
      </c>
      <c r="BL789">
        <v>173</v>
      </c>
      <c r="BM789">
        <v>12153</v>
      </c>
      <c r="BN789">
        <v>213</v>
      </c>
      <c r="BO789">
        <v>1640</v>
      </c>
      <c r="BP789">
        <v>0</v>
      </c>
      <c r="BQ789" s="178">
        <v>567046</v>
      </c>
    </row>
    <row r="790" spans="1:69" x14ac:dyDescent="0.25">
      <c r="A790" t="s">
        <v>694</v>
      </c>
      <c r="B790">
        <v>90</v>
      </c>
      <c r="C790">
        <v>4</v>
      </c>
      <c r="D790">
        <v>22</v>
      </c>
      <c r="E790">
        <v>0</v>
      </c>
      <c r="F790">
        <v>0</v>
      </c>
      <c r="G790">
        <v>360</v>
      </c>
      <c r="H790">
        <v>0</v>
      </c>
      <c r="I790">
        <v>2</v>
      </c>
      <c r="J790">
        <v>1</v>
      </c>
      <c r="K790">
        <v>33</v>
      </c>
      <c r="L790">
        <v>90</v>
      </c>
      <c r="M790">
        <v>123</v>
      </c>
      <c r="N790">
        <v>2116</v>
      </c>
      <c r="O790">
        <v>6</v>
      </c>
      <c r="P790">
        <v>0</v>
      </c>
      <c r="Q790">
        <v>492</v>
      </c>
      <c r="R790">
        <v>948</v>
      </c>
      <c r="S790">
        <v>0</v>
      </c>
      <c r="T790">
        <v>0</v>
      </c>
      <c r="U790">
        <v>0</v>
      </c>
      <c r="V790">
        <v>0</v>
      </c>
      <c r="W790">
        <v>0</v>
      </c>
      <c r="X790">
        <v>0</v>
      </c>
      <c r="Y790">
        <v>0</v>
      </c>
      <c r="Z790">
        <v>0</v>
      </c>
      <c r="AA790">
        <v>0</v>
      </c>
      <c r="AB790">
        <v>0</v>
      </c>
      <c r="AC790">
        <v>0</v>
      </c>
      <c r="AD790">
        <v>2562</v>
      </c>
      <c r="AE790">
        <v>0</v>
      </c>
      <c r="AF790">
        <v>11</v>
      </c>
      <c r="AG790">
        <v>3</v>
      </c>
      <c r="AH790">
        <v>0</v>
      </c>
      <c r="AI790">
        <v>0</v>
      </c>
      <c r="AJ790">
        <v>181</v>
      </c>
      <c r="AK790">
        <v>34</v>
      </c>
      <c r="AL790">
        <v>2</v>
      </c>
      <c r="AM790">
        <v>0</v>
      </c>
      <c r="AN790">
        <v>0</v>
      </c>
      <c r="AO790">
        <v>0</v>
      </c>
      <c r="AP790">
        <v>435</v>
      </c>
      <c r="AQ790">
        <v>0</v>
      </c>
      <c r="AR790">
        <v>25</v>
      </c>
      <c r="AS790">
        <v>0</v>
      </c>
      <c r="AT790">
        <v>46</v>
      </c>
      <c r="AU790">
        <v>60</v>
      </c>
      <c r="AV790">
        <v>0</v>
      </c>
      <c r="AW790">
        <v>2099</v>
      </c>
      <c r="AX790">
        <v>118</v>
      </c>
      <c r="AY790">
        <v>1368</v>
      </c>
      <c r="AZ790">
        <v>166</v>
      </c>
      <c r="BA790">
        <v>414</v>
      </c>
      <c r="BB790">
        <v>673</v>
      </c>
      <c r="BC790">
        <v>72</v>
      </c>
      <c r="BD790">
        <v>24</v>
      </c>
      <c r="BE790">
        <v>119</v>
      </c>
      <c r="BF790">
        <v>0</v>
      </c>
      <c r="BG790">
        <v>0</v>
      </c>
      <c r="BH790">
        <v>241</v>
      </c>
      <c r="BI790">
        <v>33</v>
      </c>
      <c r="BJ790">
        <v>80</v>
      </c>
      <c r="BK790">
        <v>0</v>
      </c>
      <c r="BL790">
        <v>0</v>
      </c>
      <c r="BM790">
        <v>431</v>
      </c>
      <c r="BN790">
        <v>28</v>
      </c>
      <c r="BO790">
        <v>3</v>
      </c>
      <c r="BP790">
        <v>0</v>
      </c>
      <c r="BQ790" s="178">
        <v>13717</v>
      </c>
    </row>
    <row r="791" spans="1:69" x14ac:dyDescent="0.25">
      <c r="A791" t="s">
        <v>695</v>
      </c>
      <c r="B791">
        <v>90</v>
      </c>
      <c r="C791">
        <v>4</v>
      </c>
      <c r="D791">
        <v>22</v>
      </c>
      <c r="E791">
        <v>0</v>
      </c>
      <c r="F791">
        <v>0</v>
      </c>
      <c r="G791">
        <v>51</v>
      </c>
      <c r="H791">
        <v>0</v>
      </c>
      <c r="I791">
        <v>2</v>
      </c>
      <c r="J791">
        <v>1</v>
      </c>
      <c r="K791">
        <v>24</v>
      </c>
      <c r="L791">
        <v>42</v>
      </c>
      <c r="M791">
        <v>110</v>
      </c>
      <c r="N791">
        <v>86</v>
      </c>
      <c r="O791">
        <v>3</v>
      </c>
      <c r="P791">
        <v>0</v>
      </c>
      <c r="Q791">
        <v>256</v>
      </c>
      <c r="R791">
        <v>874</v>
      </c>
      <c r="S791">
        <v>0</v>
      </c>
      <c r="T791">
        <v>0</v>
      </c>
      <c r="U791">
        <v>0</v>
      </c>
      <c r="V791">
        <v>0</v>
      </c>
      <c r="W791">
        <v>0</v>
      </c>
      <c r="X791">
        <v>0</v>
      </c>
      <c r="Y791">
        <v>0</v>
      </c>
      <c r="Z791">
        <v>0</v>
      </c>
      <c r="AA791">
        <v>0</v>
      </c>
      <c r="AB791">
        <v>0</v>
      </c>
      <c r="AC791">
        <v>0</v>
      </c>
      <c r="AD791">
        <v>1370</v>
      </c>
      <c r="AE791">
        <v>0</v>
      </c>
      <c r="AF791">
        <v>2</v>
      </c>
      <c r="AG791">
        <v>1</v>
      </c>
      <c r="AH791">
        <v>0</v>
      </c>
      <c r="AI791">
        <v>0</v>
      </c>
      <c r="AJ791">
        <v>165</v>
      </c>
      <c r="AK791">
        <v>44</v>
      </c>
      <c r="AL791">
        <v>1</v>
      </c>
      <c r="AM791">
        <v>0</v>
      </c>
      <c r="AN791">
        <v>0</v>
      </c>
      <c r="AO791">
        <v>0</v>
      </c>
      <c r="AP791">
        <v>601</v>
      </c>
      <c r="AQ791">
        <v>0</v>
      </c>
      <c r="AR791">
        <v>21</v>
      </c>
      <c r="AS791">
        <v>0</v>
      </c>
      <c r="AT791">
        <v>48</v>
      </c>
      <c r="AU791">
        <v>51</v>
      </c>
      <c r="AV791">
        <v>0</v>
      </c>
      <c r="AW791">
        <v>1087</v>
      </c>
      <c r="AX791">
        <v>78</v>
      </c>
      <c r="AY791">
        <v>3</v>
      </c>
      <c r="AZ791">
        <v>167</v>
      </c>
      <c r="BA791">
        <v>196</v>
      </c>
      <c r="BB791">
        <v>530</v>
      </c>
      <c r="BC791">
        <v>25</v>
      </c>
      <c r="BD791">
        <v>0</v>
      </c>
      <c r="BE791">
        <v>128</v>
      </c>
      <c r="BF791">
        <v>0</v>
      </c>
      <c r="BG791">
        <v>0</v>
      </c>
      <c r="BH791">
        <v>166</v>
      </c>
      <c r="BI791">
        <v>4</v>
      </c>
      <c r="BJ791">
        <v>28</v>
      </c>
      <c r="BK791">
        <v>0</v>
      </c>
      <c r="BL791">
        <v>0</v>
      </c>
      <c r="BM791">
        <v>388</v>
      </c>
      <c r="BN791">
        <v>13</v>
      </c>
      <c r="BO791">
        <v>1</v>
      </c>
      <c r="BP791">
        <v>0</v>
      </c>
      <c r="BQ791" s="178">
        <v>6602</v>
      </c>
    </row>
    <row r="792" spans="1:69" x14ac:dyDescent="0.25">
      <c r="A792" t="s">
        <v>696</v>
      </c>
      <c r="B792">
        <v>821</v>
      </c>
      <c r="C792">
        <v>0</v>
      </c>
      <c r="D792">
        <v>7</v>
      </c>
      <c r="E792">
        <v>0</v>
      </c>
      <c r="F792">
        <v>0</v>
      </c>
      <c r="G792">
        <v>0</v>
      </c>
      <c r="H792">
        <v>0</v>
      </c>
      <c r="I792">
        <v>0</v>
      </c>
      <c r="J792">
        <v>0</v>
      </c>
      <c r="K792">
        <v>17</v>
      </c>
      <c r="L792">
        <v>331</v>
      </c>
      <c r="M792">
        <v>20</v>
      </c>
      <c r="N792">
        <v>0</v>
      </c>
      <c r="O792">
        <v>0</v>
      </c>
      <c r="P792">
        <v>0</v>
      </c>
      <c r="Q792">
        <v>742</v>
      </c>
      <c r="R792">
        <v>14</v>
      </c>
      <c r="S792">
        <v>0</v>
      </c>
      <c r="T792">
        <v>0</v>
      </c>
      <c r="U792">
        <v>0</v>
      </c>
      <c r="V792">
        <v>0</v>
      </c>
      <c r="W792">
        <v>0</v>
      </c>
      <c r="X792">
        <v>0</v>
      </c>
      <c r="Y792">
        <v>0</v>
      </c>
      <c r="Z792">
        <v>0</v>
      </c>
      <c r="AA792">
        <v>0</v>
      </c>
      <c r="AB792">
        <v>0</v>
      </c>
      <c r="AC792">
        <v>0</v>
      </c>
      <c r="AD792">
        <v>1</v>
      </c>
      <c r="AE792">
        <v>0</v>
      </c>
      <c r="AF792">
        <v>0</v>
      </c>
      <c r="AG792">
        <v>0</v>
      </c>
      <c r="AH792">
        <v>0</v>
      </c>
      <c r="AI792">
        <v>0</v>
      </c>
      <c r="AJ792">
        <v>9</v>
      </c>
      <c r="AK792">
        <v>171</v>
      </c>
      <c r="AL792">
        <v>38</v>
      </c>
      <c r="AM792">
        <v>0</v>
      </c>
      <c r="AN792">
        <v>0</v>
      </c>
      <c r="AO792">
        <v>0</v>
      </c>
      <c r="AP792">
        <v>0</v>
      </c>
      <c r="AQ792">
        <v>0</v>
      </c>
      <c r="AR792">
        <v>28</v>
      </c>
      <c r="AS792">
        <v>71</v>
      </c>
      <c r="AT792">
        <v>0</v>
      </c>
      <c r="AU792">
        <v>554</v>
      </c>
      <c r="AV792">
        <v>0</v>
      </c>
      <c r="AW792">
        <v>0</v>
      </c>
      <c r="AX792">
        <v>0</v>
      </c>
      <c r="AY792">
        <v>1945</v>
      </c>
      <c r="AZ792">
        <v>71</v>
      </c>
      <c r="BA792">
        <v>1</v>
      </c>
      <c r="BB792">
        <v>0</v>
      </c>
      <c r="BC792">
        <v>555</v>
      </c>
      <c r="BD792">
        <v>187</v>
      </c>
      <c r="BE792">
        <v>6</v>
      </c>
      <c r="BF792">
        <v>0</v>
      </c>
      <c r="BG792">
        <v>0</v>
      </c>
      <c r="BH792">
        <v>0</v>
      </c>
      <c r="BI792">
        <v>6</v>
      </c>
      <c r="BJ792">
        <v>4</v>
      </c>
      <c r="BK792">
        <v>0</v>
      </c>
      <c r="BL792">
        <v>18</v>
      </c>
      <c r="BM792">
        <v>35</v>
      </c>
      <c r="BN792">
        <v>0</v>
      </c>
      <c r="BO792">
        <v>7</v>
      </c>
      <c r="BP792">
        <v>0</v>
      </c>
      <c r="BQ792" s="178">
        <v>4838</v>
      </c>
    </row>
    <row r="793" spans="1:69" x14ac:dyDescent="0.25">
      <c r="A793" t="s">
        <v>697</v>
      </c>
      <c r="B793">
        <v>800</v>
      </c>
      <c r="C793">
        <v>0</v>
      </c>
      <c r="D793">
        <v>17</v>
      </c>
      <c r="E793">
        <v>0</v>
      </c>
      <c r="F793">
        <v>0</v>
      </c>
      <c r="G793">
        <v>3</v>
      </c>
      <c r="H793">
        <v>0</v>
      </c>
      <c r="I793">
        <v>0</v>
      </c>
      <c r="J793">
        <v>0</v>
      </c>
      <c r="K793">
        <v>7</v>
      </c>
      <c r="L793">
        <v>47</v>
      </c>
      <c r="M793">
        <v>10</v>
      </c>
      <c r="N793">
        <v>0</v>
      </c>
      <c r="O793">
        <v>3</v>
      </c>
      <c r="P793">
        <v>0</v>
      </c>
      <c r="Q793">
        <v>225</v>
      </c>
      <c r="R793">
        <v>94</v>
      </c>
      <c r="S793">
        <v>0</v>
      </c>
      <c r="T793">
        <v>0</v>
      </c>
      <c r="U793">
        <v>0</v>
      </c>
      <c r="V793">
        <v>0</v>
      </c>
      <c r="W793">
        <v>0</v>
      </c>
      <c r="X793">
        <v>0</v>
      </c>
      <c r="Y793">
        <v>0</v>
      </c>
      <c r="Z793">
        <v>0</v>
      </c>
      <c r="AA793">
        <v>0</v>
      </c>
      <c r="AB793">
        <v>0</v>
      </c>
      <c r="AC793">
        <v>0</v>
      </c>
      <c r="AD793">
        <v>1034</v>
      </c>
      <c r="AE793">
        <v>0</v>
      </c>
      <c r="AF793">
        <v>2</v>
      </c>
      <c r="AG793">
        <v>2</v>
      </c>
      <c r="AH793">
        <v>0</v>
      </c>
      <c r="AI793">
        <v>0</v>
      </c>
      <c r="AJ793">
        <v>15</v>
      </c>
      <c r="AK793">
        <v>10</v>
      </c>
      <c r="AL793">
        <v>0</v>
      </c>
      <c r="AM793">
        <v>0</v>
      </c>
      <c r="AN793">
        <v>0</v>
      </c>
      <c r="AO793">
        <v>0</v>
      </c>
      <c r="AP793">
        <v>3</v>
      </c>
      <c r="AQ793">
        <v>0</v>
      </c>
      <c r="AR793">
        <v>1</v>
      </c>
      <c r="AS793">
        <v>0</v>
      </c>
      <c r="AT793">
        <v>0</v>
      </c>
      <c r="AU793">
        <v>9</v>
      </c>
      <c r="AV793">
        <v>0</v>
      </c>
      <c r="AW793">
        <v>1022</v>
      </c>
      <c r="AX793">
        <v>0</v>
      </c>
      <c r="AY793">
        <v>695</v>
      </c>
      <c r="AZ793">
        <v>16</v>
      </c>
      <c r="BA793">
        <v>184</v>
      </c>
      <c r="BB793">
        <v>114</v>
      </c>
      <c r="BC793">
        <v>4</v>
      </c>
      <c r="BD793">
        <v>0</v>
      </c>
      <c r="BE793">
        <v>48</v>
      </c>
      <c r="BF793">
        <v>0</v>
      </c>
      <c r="BG793">
        <v>0</v>
      </c>
      <c r="BH793">
        <v>0</v>
      </c>
      <c r="BI793">
        <v>5</v>
      </c>
      <c r="BJ793">
        <v>50</v>
      </c>
      <c r="BK793">
        <v>0</v>
      </c>
      <c r="BL793">
        <v>0</v>
      </c>
      <c r="BM793">
        <v>30</v>
      </c>
      <c r="BN793">
        <v>6</v>
      </c>
      <c r="BO793">
        <v>2</v>
      </c>
      <c r="BP793">
        <v>0</v>
      </c>
      <c r="BQ793" s="178">
        <v>3677</v>
      </c>
    </row>
    <row r="794" spans="1:69" x14ac:dyDescent="0.25">
      <c r="A794" t="s">
        <v>698</v>
      </c>
      <c r="B794">
        <v>733</v>
      </c>
      <c r="C794">
        <v>0</v>
      </c>
      <c r="D794">
        <v>0</v>
      </c>
      <c r="E794">
        <v>0</v>
      </c>
      <c r="F794">
        <v>0</v>
      </c>
      <c r="G794">
        <v>16149</v>
      </c>
      <c r="H794">
        <v>0</v>
      </c>
      <c r="I794">
        <v>1250</v>
      </c>
      <c r="J794">
        <v>0</v>
      </c>
      <c r="K794">
        <v>2015</v>
      </c>
      <c r="L794">
        <v>2855</v>
      </c>
      <c r="M794">
        <v>756</v>
      </c>
      <c r="N794">
        <v>20261</v>
      </c>
      <c r="O794">
        <v>0</v>
      </c>
      <c r="P794">
        <v>0</v>
      </c>
      <c r="Q794">
        <v>5606</v>
      </c>
      <c r="R794">
        <v>1696</v>
      </c>
      <c r="S794">
        <v>0</v>
      </c>
      <c r="T794">
        <v>5</v>
      </c>
      <c r="U794">
        <v>99</v>
      </c>
      <c r="V794">
        <v>0</v>
      </c>
      <c r="W794">
        <v>0</v>
      </c>
      <c r="X794">
        <v>0</v>
      </c>
      <c r="Y794">
        <v>0</v>
      </c>
      <c r="Z794">
        <v>0</v>
      </c>
      <c r="AA794">
        <v>0</v>
      </c>
      <c r="AB794">
        <v>4</v>
      </c>
      <c r="AC794">
        <v>0</v>
      </c>
      <c r="AD794">
        <v>15717</v>
      </c>
      <c r="AE794">
        <v>0</v>
      </c>
      <c r="AF794">
        <v>92</v>
      </c>
      <c r="AG794">
        <v>10</v>
      </c>
      <c r="AH794">
        <v>0</v>
      </c>
      <c r="AI794">
        <v>0</v>
      </c>
      <c r="AJ794">
        <v>2962</v>
      </c>
      <c r="AK794">
        <v>4315</v>
      </c>
      <c r="AL794">
        <v>208</v>
      </c>
      <c r="AM794">
        <v>0</v>
      </c>
      <c r="AN794">
        <v>63</v>
      </c>
      <c r="AO794">
        <v>0</v>
      </c>
      <c r="AP794">
        <v>1757</v>
      </c>
      <c r="AQ794">
        <v>0</v>
      </c>
      <c r="AR794">
        <v>483</v>
      </c>
      <c r="AS794">
        <v>61</v>
      </c>
      <c r="AT794">
        <v>866</v>
      </c>
      <c r="AU794">
        <v>1861</v>
      </c>
      <c r="AV794">
        <v>0</v>
      </c>
      <c r="AW794">
        <v>13481</v>
      </c>
      <c r="AX794">
        <v>3233</v>
      </c>
      <c r="AY794">
        <v>10956</v>
      </c>
      <c r="AZ794">
        <v>5250</v>
      </c>
      <c r="BA794">
        <v>7722</v>
      </c>
      <c r="BB794">
        <v>5908</v>
      </c>
      <c r="BC794">
        <v>408</v>
      </c>
      <c r="BD794">
        <v>2247</v>
      </c>
      <c r="BE794">
        <v>3022</v>
      </c>
      <c r="BF794">
        <v>0</v>
      </c>
      <c r="BG794">
        <v>220</v>
      </c>
      <c r="BH794">
        <v>4267</v>
      </c>
      <c r="BI794">
        <v>201</v>
      </c>
      <c r="BJ794">
        <v>368</v>
      </c>
      <c r="BK794">
        <v>0</v>
      </c>
      <c r="BL794">
        <v>175</v>
      </c>
      <c r="BM794">
        <v>3742</v>
      </c>
      <c r="BN794">
        <v>228</v>
      </c>
      <c r="BO794">
        <v>247</v>
      </c>
      <c r="BP794">
        <v>157</v>
      </c>
      <c r="BQ794" s="178">
        <v>141095</v>
      </c>
    </row>
    <row r="795" spans="1:69" x14ac:dyDescent="0.25">
      <c r="A795" t="s">
        <v>263</v>
      </c>
      <c r="B795">
        <v>2306</v>
      </c>
      <c r="C795">
        <v>0</v>
      </c>
      <c r="D795">
        <v>40</v>
      </c>
      <c r="E795">
        <v>0</v>
      </c>
      <c r="F795">
        <v>0</v>
      </c>
      <c r="G795">
        <v>16141</v>
      </c>
      <c r="H795">
        <v>0</v>
      </c>
      <c r="I795">
        <v>1250</v>
      </c>
      <c r="J795">
        <v>0</v>
      </c>
      <c r="K795">
        <v>2014</v>
      </c>
      <c r="L795">
        <v>2662</v>
      </c>
      <c r="M795">
        <v>750</v>
      </c>
      <c r="N795">
        <v>20261</v>
      </c>
      <c r="O795">
        <v>0</v>
      </c>
      <c r="P795">
        <v>0</v>
      </c>
      <c r="Q795">
        <v>5248</v>
      </c>
      <c r="R795">
        <v>1692</v>
      </c>
      <c r="S795">
        <v>0</v>
      </c>
      <c r="T795">
        <v>5</v>
      </c>
      <c r="U795">
        <v>99</v>
      </c>
      <c r="V795">
        <v>0</v>
      </c>
      <c r="W795">
        <v>0</v>
      </c>
      <c r="X795">
        <v>0</v>
      </c>
      <c r="Y795">
        <v>0</v>
      </c>
      <c r="Z795">
        <v>0</v>
      </c>
      <c r="AA795">
        <v>0</v>
      </c>
      <c r="AB795">
        <v>4</v>
      </c>
      <c r="AC795">
        <v>0</v>
      </c>
      <c r="AD795">
        <v>15566</v>
      </c>
      <c r="AE795">
        <v>0</v>
      </c>
      <c r="AF795">
        <v>92</v>
      </c>
      <c r="AG795">
        <v>10</v>
      </c>
      <c r="AH795">
        <v>0</v>
      </c>
      <c r="AI795">
        <v>0</v>
      </c>
      <c r="AJ795">
        <v>2953</v>
      </c>
      <c r="AK795">
        <v>4058</v>
      </c>
      <c r="AL795">
        <v>201</v>
      </c>
      <c r="AM795">
        <v>0</v>
      </c>
      <c r="AN795">
        <v>63</v>
      </c>
      <c r="AO795">
        <v>0</v>
      </c>
      <c r="AP795">
        <v>1758</v>
      </c>
      <c r="AQ795">
        <v>0</v>
      </c>
      <c r="AR795">
        <v>483</v>
      </c>
      <c r="AS795">
        <v>61</v>
      </c>
      <c r="AT795">
        <v>866</v>
      </c>
      <c r="AU795">
        <v>1854</v>
      </c>
      <c r="AV795">
        <v>0</v>
      </c>
      <c r="AW795">
        <v>12868</v>
      </c>
      <c r="AX795">
        <v>3233</v>
      </c>
      <c r="AY795">
        <v>10956</v>
      </c>
      <c r="AZ795">
        <v>5033</v>
      </c>
      <c r="BA795">
        <v>7106</v>
      </c>
      <c r="BB795">
        <v>5908</v>
      </c>
      <c r="BC795">
        <v>408</v>
      </c>
      <c r="BD795">
        <v>2247</v>
      </c>
      <c r="BE795">
        <v>2987</v>
      </c>
      <c r="BF795">
        <v>0</v>
      </c>
      <c r="BG795">
        <v>220</v>
      </c>
      <c r="BH795">
        <v>4203</v>
      </c>
      <c r="BI795">
        <v>201</v>
      </c>
      <c r="BJ795">
        <v>363</v>
      </c>
      <c r="BK795">
        <v>0</v>
      </c>
      <c r="BL795">
        <v>173</v>
      </c>
      <c r="BM795">
        <v>3742</v>
      </c>
      <c r="BN795">
        <v>178</v>
      </c>
      <c r="BO795">
        <v>247</v>
      </c>
      <c r="BP795">
        <v>157</v>
      </c>
      <c r="BQ795" s="178">
        <v>138483</v>
      </c>
    </row>
    <row r="796" spans="1:69" x14ac:dyDescent="0.25">
      <c r="A796" t="s">
        <v>264</v>
      </c>
      <c r="B796">
        <v>0</v>
      </c>
      <c r="C796">
        <v>0</v>
      </c>
      <c r="D796">
        <v>1</v>
      </c>
      <c r="E796">
        <v>0</v>
      </c>
      <c r="F796">
        <v>0</v>
      </c>
      <c r="G796">
        <v>82</v>
      </c>
      <c r="H796">
        <v>0</v>
      </c>
      <c r="I796">
        <v>9</v>
      </c>
      <c r="J796">
        <v>0</v>
      </c>
      <c r="K796">
        <v>17</v>
      </c>
      <c r="L796">
        <v>35</v>
      </c>
      <c r="M796">
        <v>18</v>
      </c>
      <c r="N796">
        <v>308</v>
      </c>
      <c r="O796">
        <v>0</v>
      </c>
      <c r="P796">
        <v>0</v>
      </c>
      <c r="Q796">
        <v>45</v>
      </c>
      <c r="R796">
        <v>3</v>
      </c>
      <c r="S796">
        <v>0</v>
      </c>
      <c r="T796">
        <v>0</v>
      </c>
      <c r="U796">
        <v>1</v>
      </c>
      <c r="V796">
        <v>0</v>
      </c>
      <c r="W796">
        <v>0</v>
      </c>
      <c r="X796">
        <v>0</v>
      </c>
      <c r="Y796">
        <v>0</v>
      </c>
      <c r="Z796">
        <v>0</v>
      </c>
      <c r="AA796">
        <v>0</v>
      </c>
      <c r="AB796">
        <v>0</v>
      </c>
      <c r="AC796">
        <v>0</v>
      </c>
      <c r="AD796">
        <v>752</v>
      </c>
      <c r="AE796">
        <v>0</v>
      </c>
      <c r="AF796">
        <v>0</v>
      </c>
      <c r="AG796">
        <v>0</v>
      </c>
      <c r="AH796">
        <v>0</v>
      </c>
      <c r="AI796">
        <v>0</v>
      </c>
      <c r="AJ796">
        <v>49</v>
      </c>
      <c r="AK796">
        <v>72</v>
      </c>
      <c r="AL796">
        <v>17</v>
      </c>
      <c r="AM796">
        <v>0</v>
      </c>
      <c r="AN796">
        <v>1</v>
      </c>
      <c r="AO796">
        <v>0</v>
      </c>
      <c r="AP796">
        <v>32</v>
      </c>
      <c r="AQ796">
        <v>0</v>
      </c>
      <c r="AR796">
        <v>9</v>
      </c>
      <c r="AS796">
        <v>0</v>
      </c>
      <c r="AT796">
        <v>12</v>
      </c>
      <c r="AU796">
        <v>10</v>
      </c>
      <c r="AV796">
        <v>0</v>
      </c>
      <c r="AW796">
        <v>1082</v>
      </c>
      <c r="AX796">
        <v>0</v>
      </c>
      <c r="AY796">
        <v>204</v>
      </c>
      <c r="AZ796">
        <v>61</v>
      </c>
      <c r="BA796">
        <v>687</v>
      </c>
      <c r="BB796">
        <v>127</v>
      </c>
      <c r="BC796">
        <v>1</v>
      </c>
      <c r="BD796">
        <v>0</v>
      </c>
      <c r="BE796">
        <v>92</v>
      </c>
      <c r="BF796">
        <v>0</v>
      </c>
      <c r="BG796">
        <v>0</v>
      </c>
      <c r="BH796">
        <v>64</v>
      </c>
      <c r="BI796">
        <v>5</v>
      </c>
      <c r="BJ796">
        <v>13</v>
      </c>
      <c r="BK796">
        <v>0</v>
      </c>
      <c r="BL796">
        <v>2</v>
      </c>
      <c r="BM796">
        <v>332</v>
      </c>
      <c r="BN796">
        <v>17</v>
      </c>
      <c r="BO796">
        <v>2</v>
      </c>
      <c r="BP796">
        <v>2</v>
      </c>
      <c r="BQ796" s="178">
        <v>4166</v>
      </c>
    </row>
    <row r="797" spans="1:69" x14ac:dyDescent="0.25">
      <c r="A797" t="s">
        <v>265</v>
      </c>
      <c r="B797">
        <v>0</v>
      </c>
      <c r="C797">
        <v>0</v>
      </c>
      <c r="D797">
        <v>2</v>
      </c>
      <c r="E797">
        <v>0</v>
      </c>
      <c r="F797">
        <v>0</v>
      </c>
      <c r="G797">
        <v>0</v>
      </c>
      <c r="H797">
        <v>0</v>
      </c>
      <c r="I797">
        <v>9</v>
      </c>
      <c r="J797">
        <v>0</v>
      </c>
      <c r="K797">
        <v>11</v>
      </c>
      <c r="L797">
        <v>11</v>
      </c>
      <c r="M797">
        <v>0</v>
      </c>
      <c r="N797">
        <v>146</v>
      </c>
      <c r="O797">
        <v>0</v>
      </c>
      <c r="P797">
        <v>0</v>
      </c>
      <c r="Q797">
        <v>44</v>
      </c>
      <c r="R797">
        <v>1</v>
      </c>
      <c r="S797">
        <v>0</v>
      </c>
      <c r="T797">
        <v>0</v>
      </c>
      <c r="U797">
        <v>0</v>
      </c>
      <c r="V797">
        <v>0</v>
      </c>
      <c r="W797">
        <v>0</v>
      </c>
      <c r="X797">
        <v>0</v>
      </c>
      <c r="Y797">
        <v>0</v>
      </c>
      <c r="Z797">
        <v>0</v>
      </c>
      <c r="AA797">
        <v>0</v>
      </c>
      <c r="AB797">
        <v>4</v>
      </c>
      <c r="AC797">
        <v>0</v>
      </c>
      <c r="AD797">
        <v>655</v>
      </c>
      <c r="AE797">
        <v>0</v>
      </c>
      <c r="AF797">
        <v>0</v>
      </c>
      <c r="AG797">
        <v>0</v>
      </c>
      <c r="AH797">
        <v>0</v>
      </c>
      <c r="AI797">
        <v>0</v>
      </c>
      <c r="AJ797">
        <v>47</v>
      </c>
      <c r="AK797">
        <v>63</v>
      </c>
      <c r="AL797">
        <v>4</v>
      </c>
      <c r="AM797">
        <v>0</v>
      </c>
      <c r="AN797">
        <v>0</v>
      </c>
      <c r="AO797">
        <v>0</v>
      </c>
      <c r="AP797">
        <v>25</v>
      </c>
      <c r="AQ797">
        <v>0</v>
      </c>
      <c r="AR797">
        <v>6</v>
      </c>
      <c r="AS797">
        <v>0</v>
      </c>
      <c r="AT797">
        <v>22</v>
      </c>
      <c r="AU797">
        <v>10</v>
      </c>
      <c r="AV797">
        <v>0</v>
      </c>
      <c r="AW797">
        <v>151</v>
      </c>
      <c r="AX797">
        <v>0</v>
      </c>
      <c r="AY797">
        <v>114</v>
      </c>
      <c r="AZ797">
        <v>53</v>
      </c>
      <c r="BA797">
        <v>241</v>
      </c>
      <c r="BB797">
        <v>76</v>
      </c>
      <c r="BC797">
        <v>1</v>
      </c>
      <c r="BD797">
        <v>0</v>
      </c>
      <c r="BE797">
        <v>70</v>
      </c>
      <c r="BF797">
        <v>0</v>
      </c>
      <c r="BG797">
        <v>0</v>
      </c>
      <c r="BH797">
        <v>29</v>
      </c>
      <c r="BI797">
        <v>2</v>
      </c>
      <c r="BJ797">
        <v>8</v>
      </c>
      <c r="BK797">
        <v>0</v>
      </c>
      <c r="BL797">
        <v>2</v>
      </c>
      <c r="BM797">
        <v>119</v>
      </c>
      <c r="BN797">
        <v>7</v>
      </c>
      <c r="BO797">
        <v>2</v>
      </c>
      <c r="BP797">
        <v>2</v>
      </c>
      <c r="BQ797" s="178">
        <v>1936</v>
      </c>
    </row>
    <row r="798" spans="1:69" x14ac:dyDescent="0.25">
      <c r="A798" t="s">
        <v>266</v>
      </c>
      <c r="B798">
        <v>3256</v>
      </c>
      <c r="C798">
        <v>0</v>
      </c>
      <c r="D798">
        <v>389</v>
      </c>
      <c r="E798">
        <v>0</v>
      </c>
      <c r="F798">
        <v>0</v>
      </c>
      <c r="G798">
        <v>0</v>
      </c>
      <c r="H798">
        <v>0</v>
      </c>
      <c r="I798">
        <v>0</v>
      </c>
      <c r="J798">
        <v>0</v>
      </c>
      <c r="K798">
        <v>11</v>
      </c>
      <c r="L798">
        <v>147</v>
      </c>
      <c r="M798">
        <v>30</v>
      </c>
      <c r="N798">
        <v>0</v>
      </c>
      <c r="O798">
        <v>0</v>
      </c>
      <c r="P798">
        <v>0</v>
      </c>
      <c r="Q798">
        <v>452</v>
      </c>
      <c r="R798">
        <v>26</v>
      </c>
      <c r="S798">
        <v>0</v>
      </c>
      <c r="T798">
        <v>0</v>
      </c>
      <c r="U798">
        <v>0</v>
      </c>
      <c r="V798">
        <v>0</v>
      </c>
      <c r="W798">
        <v>0</v>
      </c>
      <c r="X798">
        <v>0</v>
      </c>
      <c r="Y798">
        <v>0</v>
      </c>
      <c r="Z798">
        <v>0</v>
      </c>
      <c r="AA798">
        <v>0</v>
      </c>
      <c r="AB798">
        <v>0</v>
      </c>
      <c r="AC798">
        <v>0</v>
      </c>
      <c r="AD798">
        <v>972</v>
      </c>
      <c r="AE798">
        <v>0</v>
      </c>
      <c r="AF798">
        <v>0</v>
      </c>
      <c r="AG798">
        <v>0</v>
      </c>
      <c r="AH798">
        <v>0</v>
      </c>
      <c r="AI798">
        <v>0</v>
      </c>
      <c r="AJ798">
        <v>9</v>
      </c>
      <c r="AK798">
        <v>60</v>
      </c>
      <c r="AL798">
        <v>14</v>
      </c>
      <c r="AM798">
        <v>0</v>
      </c>
      <c r="AN798">
        <v>0</v>
      </c>
      <c r="AO798">
        <v>0</v>
      </c>
      <c r="AP798">
        <v>0</v>
      </c>
      <c r="AQ798">
        <v>0</v>
      </c>
      <c r="AR798">
        <v>85</v>
      </c>
      <c r="AS798">
        <v>26</v>
      </c>
      <c r="AT798">
        <v>0</v>
      </c>
      <c r="AU798">
        <v>171</v>
      </c>
      <c r="AV798">
        <v>0</v>
      </c>
      <c r="AW798">
        <v>48</v>
      </c>
      <c r="AX798">
        <v>0</v>
      </c>
      <c r="AY798">
        <v>777</v>
      </c>
      <c r="AZ798">
        <v>42</v>
      </c>
      <c r="BA798">
        <v>2</v>
      </c>
      <c r="BB798">
        <v>136</v>
      </c>
      <c r="BC798">
        <v>321</v>
      </c>
      <c r="BD798">
        <v>124</v>
      </c>
      <c r="BE798">
        <v>0</v>
      </c>
      <c r="BF798">
        <v>0</v>
      </c>
      <c r="BG798">
        <v>0</v>
      </c>
      <c r="BH798">
        <v>0</v>
      </c>
      <c r="BI798">
        <v>6</v>
      </c>
      <c r="BJ798">
        <v>6</v>
      </c>
      <c r="BK798">
        <v>0</v>
      </c>
      <c r="BL798">
        <v>18</v>
      </c>
      <c r="BM798">
        <v>175</v>
      </c>
      <c r="BN798">
        <v>0</v>
      </c>
      <c r="BO798">
        <v>2</v>
      </c>
      <c r="BP798">
        <v>0</v>
      </c>
      <c r="BQ798" s="178">
        <v>3681</v>
      </c>
    </row>
    <row r="799" spans="1:69" x14ac:dyDescent="0.25">
      <c r="A799" t="s">
        <v>267</v>
      </c>
      <c r="B799">
        <v>1397</v>
      </c>
      <c r="C799">
        <v>0</v>
      </c>
      <c r="D799">
        <v>0</v>
      </c>
      <c r="E799">
        <v>0</v>
      </c>
      <c r="F799">
        <v>0</v>
      </c>
      <c r="G799">
        <v>25</v>
      </c>
      <c r="H799">
        <v>0</v>
      </c>
      <c r="I799">
        <v>0</v>
      </c>
      <c r="J799">
        <v>0</v>
      </c>
      <c r="K799">
        <v>6</v>
      </c>
      <c r="L799">
        <v>22</v>
      </c>
      <c r="M799">
        <v>0</v>
      </c>
      <c r="N799">
        <v>162</v>
      </c>
      <c r="O799">
        <v>0</v>
      </c>
      <c r="P799">
        <v>0</v>
      </c>
      <c r="Q799">
        <v>17</v>
      </c>
      <c r="R799">
        <v>2</v>
      </c>
      <c r="S799">
        <v>0</v>
      </c>
      <c r="T799">
        <v>0</v>
      </c>
      <c r="U799">
        <v>0</v>
      </c>
      <c r="V799">
        <v>0</v>
      </c>
      <c r="W799">
        <v>0</v>
      </c>
      <c r="X799">
        <v>0</v>
      </c>
      <c r="Y799">
        <v>0</v>
      </c>
      <c r="Z799">
        <v>0</v>
      </c>
      <c r="AA799">
        <v>0</v>
      </c>
      <c r="AB799">
        <v>0</v>
      </c>
      <c r="AC799">
        <v>0</v>
      </c>
      <c r="AD799">
        <v>95</v>
      </c>
      <c r="AE799">
        <v>0</v>
      </c>
      <c r="AF799">
        <v>0</v>
      </c>
      <c r="AG799">
        <v>0</v>
      </c>
      <c r="AH799">
        <v>0</v>
      </c>
      <c r="AI799">
        <v>0</v>
      </c>
      <c r="AJ799">
        <v>2</v>
      </c>
      <c r="AK799">
        <v>32</v>
      </c>
      <c r="AL799">
        <v>0</v>
      </c>
      <c r="AM799">
        <v>0</v>
      </c>
      <c r="AN799">
        <v>0</v>
      </c>
      <c r="AO799">
        <v>0</v>
      </c>
      <c r="AP799">
        <v>0</v>
      </c>
      <c r="AQ799">
        <v>0</v>
      </c>
      <c r="AR799">
        <v>3</v>
      </c>
      <c r="AS799">
        <v>0</v>
      </c>
      <c r="AT799">
        <v>0</v>
      </c>
      <c r="AU799">
        <v>0</v>
      </c>
      <c r="AV799">
        <v>0</v>
      </c>
      <c r="AW799">
        <v>118</v>
      </c>
      <c r="AX799">
        <v>0</v>
      </c>
      <c r="AY799">
        <v>89</v>
      </c>
      <c r="AZ799">
        <v>8</v>
      </c>
      <c r="BA799">
        <v>300</v>
      </c>
      <c r="BB799">
        <v>14</v>
      </c>
      <c r="BC799">
        <v>0</v>
      </c>
      <c r="BD799">
        <v>0</v>
      </c>
      <c r="BE799">
        <v>46</v>
      </c>
      <c r="BF799">
        <v>0</v>
      </c>
      <c r="BG799">
        <v>0</v>
      </c>
      <c r="BH799">
        <v>0</v>
      </c>
      <c r="BI799">
        <v>0</v>
      </c>
      <c r="BJ799">
        <v>5</v>
      </c>
      <c r="BK799">
        <v>0</v>
      </c>
      <c r="BL799">
        <v>0</v>
      </c>
      <c r="BM799">
        <v>129</v>
      </c>
      <c r="BN799">
        <v>9</v>
      </c>
      <c r="BO799">
        <v>0</v>
      </c>
      <c r="BP799">
        <v>0</v>
      </c>
      <c r="BQ799" s="178">
        <v>1084</v>
      </c>
    </row>
    <row r="800" spans="1:69" x14ac:dyDescent="0.25">
      <c r="A800" t="s">
        <v>268</v>
      </c>
      <c r="B800">
        <v>5549</v>
      </c>
      <c r="C800">
        <v>415</v>
      </c>
      <c r="D800">
        <v>0</v>
      </c>
      <c r="E800">
        <v>0</v>
      </c>
      <c r="F800">
        <v>0</v>
      </c>
      <c r="G800">
        <v>36699</v>
      </c>
      <c r="H800">
        <v>0</v>
      </c>
      <c r="I800">
        <v>478</v>
      </c>
      <c r="J800">
        <v>0</v>
      </c>
      <c r="K800">
        <v>5260</v>
      </c>
      <c r="L800">
        <v>8323</v>
      </c>
      <c r="M800">
        <v>2221</v>
      </c>
      <c r="N800">
        <v>27745</v>
      </c>
      <c r="O800">
        <v>91</v>
      </c>
      <c r="P800">
        <v>0</v>
      </c>
      <c r="Q800">
        <v>25566</v>
      </c>
      <c r="R800">
        <v>9389</v>
      </c>
      <c r="S800">
        <v>0</v>
      </c>
      <c r="T800">
        <v>10</v>
      </c>
      <c r="U800">
        <v>105</v>
      </c>
      <c r="V800">
        <v>0</v>
      </c>
      <c r="W800">
        <v>0</v>
      </c>
      <c r="X800">
        <v>0</v>
      </c>
      <c r="Y800">
        <v>0</v>
      </c>
      <c r="Z800">
        <v>0</v>
      </c>
      <c r="AA800">
        <v>0</v>
      </c>
      <c r="AB800">
        <v>0</v>
      </c>
      <c r="AC800">
        <v>0</v>
      </c>
      <c r="AD800">
        <v>45311</v>
      </c>
      <c r="AE800">
        <v>0</v>
      </c>
      <c r="AF800">
        <v>0</v>
      </c>
      <c r="AG800">
        <v>77</v>
      </c>
      <c r="AH800">
        <v>0</v>
      </c>
      <c r="AI800">
        <v>0</v>
      </c>
      <c r="AJ800">
        <v>9524</v>
      </c>
      <c r="AK800">
        <v>15731</v>
      </c>
      <c r="AL800">
        <v>254</v>
      </c>
      <c r="AM800">
        <v>0</v>
      </c>
      <c r="AN800">
        <v>171</v>
      </c>
      <c r="AO800">
        <v>0</v>
      </c>
      <c r="AP800">
        <v>5366</v>
      </c>
      <c r="AQ800">
        <v>0</v>
      </c>
      <c r="AR800">
        <v>1763</v>
      </c>
      <c r="AS800">
        <v>257</v>
      </c>
      <c r="AT800">
        <v>1736</v>
      </c>
      <c r="AU800">
        <v>5988</v>
      </c>
      <c r="AV800">
        <v>0</v>
      </c>
      <c r="AW800">
        <v>39963</v>
      </c>
      <c r="AX800">
        <v>10716</v>
      </c>
      <c r="AY800">
        <v>0</v>
      </c>
      <c r="AZ800">
        <v>16157</v>
      </c>
      <c r="BA800">
        <v>20069</v>
      </c>
      <c r="BB800">
        <v>18044</v>
      </c>
      <c r="BC800">
        <v>2349</v>
      </c>
      <c r="BD800">
        <v>0</v>
      </c>
      <c r="BE800">
        <v>10776</v>
      </c>
      <c r="BF800">
        <v>0</v>
      </c>
      <c r="BG800">
        <v>0</v>
      </c>
      <c r="BH800">
        <v>11453</v>
      </c>
      <c r="BI800">
        <v>1252</v>
      </c>
      <c r="BJ800">
        <v>1394</v>
      </c>
      <c r="BK800">
        <v>0</v>
      </c>
      <c r="BL800">
        <v>173</v>
      </c>
      <c r="BM800">
        <v>11551</v>
      </c>
      <c r="BN800">
        <v>143</v>
      </c>
      <c r="BO800">
        <v>839</v>
      </c>
      <c r="BP800">
        <v>0</v>
      </c>
      <c r="BQ800" s="178">
        <v>353331</v>
      </c>
    </row>
    <row r="801" spans="1:69" x14ac:dyDescent="0.25">
      <c r="A801" t="s">
        <v>269</v>
      </c>
      <c r="B801">
        <v>4648</v>
      </c>
      <c r="C801">
        <v>415</v>
      </c>
      <c r="D801">
        <v>0</v>
      </c>
      <c r="E801">
        <v>0</v>
      </c>
      <c r="F801">
        <v>0</v>
      </c>
      <c r="G801">
        <v>35847</v>
      </c>
      <c r="H801">
        <v>0</v>
      </c>
      <c r="I801">
        <v>432</v>
      </c>
      <c r="J801">
        <v>0</v>
      </c>
      <c r="K801">
        <v>5260</v>
      </c>
      <c r="L801">
        <v>8328</v>
      </c>
      <c r="M801">
        <v>2221</v>
      </c>
      <c r="N801">
        <v>27743</v>
      </c>
      <c r="O801">
        <v>91</v>
      </c>
      <c r="P801">
        <v>0</v>
      </c>
      <c r="Q801">
        <v>25202</v>
      </c>
      <c r="R801">
        <v>9285</v>
      </c>
      <c r="S801">
        <v>0</v>
      </c>
      <c r="T801">
        <v>10</v>
      </c>
      <c r="U801">
        <v>105</v>
      </c>
      <c r="V801">
        <v>0</v>
      </c>
      <c r="W801">
        <v>0</v>
      </c>
      <c r="X801">
        <v>0</v>
      </c>
      <c r="Y801">
        <v>0</v>
      </c>
      <c r="Z801">
        <v>0</v>
      </c>
      <c r="AA801">
        <v>0</v>
      </c>
      <c r="AB801">
        <v>0</v>
      </c>
      <c r="AC801">
        <v>0</v>
      </c>
      <c r="AD801">
        <v>45299</v>
      </c>
      <c r="AE801">
        <v>0</v>
      </c>
      <c r="AF801">
        <v>0</v>
      </c>
      <c r="AG801">
        <v>77</v>
      </c>
      <c r="AH801">
        <v>0</v>
      </c>
      <c r="AI801">
        <v>0</v>
      </c>
      <c r="AJ801">
        <v>8878</v>
      </c>
      <c r="AK801">
        <v>15196</v>
      </c>
      <c r="AL801">
        <v>254</v>
      </c>
      <c r="AM801">
        <v>0</v>
      </c>
      <c r="AN801">
        <v>171</v>
      </c>
      <c r="AO801">
        <v>0</v>
      </c>
      <c r="AP801">
        <v>4334</v>
      </c>
      <c r="AQ801">
        <v>0</v>
      </c>
      <c r="AR801">
        <v>1763</v>
      </c>
      <c r="AS801">
        <v>257</v>
      </c>
      <c r="AT801">
        <v>1121</v>
      </c>
      <c r="AU801">
        <v>5988</v>
      </c>
      <c r="AV801">
        <v>0</v>
      </c>
      <c r="AW801">
        <v>38683</v>
      </c>
      <c r="AX801">
        <v>10671</v>
      </c>
      <c r="AY801">
        <v>0</v>
      </c>
      <c r="AZ801">
        <v>15859</v>
      </c>
      <c r="BA801">
        <v>20093</v>
      </c>
      <c r="BB801">
        <v>17893</v>
      </c>
      <c r="BC801">
        <v>2349</v>
      </c>
      <c r="BD801">
        <v>0</v>
      </c>
      <c r="BE801">
        <v>10679</v>
      </c>
      <c r="BF801">
        <v>0</v>
      </c>
      <c r="BG801">
        <v>0</v>
      </c>
      <c r="BH801">
        <v>11453</v>
      </c>
      <c r="BI801">
        <v>1252</v>
      </c>
      <c r="BJ801">
        <v>1394</v>
      </c>
      <c r="BK801">
        <v>0</v>
      </c>
      <c r="BL801">
        <v>173</v>
      </c>
      <c r="BM801">
        <v>11546</v>
      </c>
      <c r="BN801">
        <v>143</v>
      </c>
      <c r="BO801">
        <v>838</v>
      </c>
      <c r="BP801">
        <v>0</v>
      </c>
      <c r="BQ801" s="178">
        <v>347255</v>
      </c>
    </row>
    <row r="802" spans="1:69" x14ac:dyDescent="0.25">
      <c r="A802" t="s">
        <v>270</v>
      </c>
      <c r="B802">
        <v>1265</v>
      </c>
      <c r="C802">
        <v>240</v>
      </c>
      <c r="D802">
        <v>0</v>
      </c>
      <c r="E802">
        <v>0</v>
      </c>
      <c r="F802">
        <v>0</v>
      </c>
      <c r="G802">
        <v>3241</v>
      </c>
      <c r="H802">
        <v>0</v>
      </c>
      <c r="I802">
        <v>3308</v>
      </c>
      <c r="J802">
        <v>0</v>
      </c>
      <c r="K802">
        <v>3447</v>
      </c>
      <c r="L802">
        <v>4565</v>
      </c>
      <c r="M802">
        <v>910</v>
      </c>
      <c r="N802">
        <v>16448</v>
      </c>
      <c r="O802">
        <v>0</v>
      </c>
      <c r="P802">
        <v>0</v>
      </c>
      <c r="Q802">
        <v>16612</v>
      </c>
      <c r="R802">
        <v>6166</v>
      </c>
      <c r="S802">
        <v>0</v>
      </c>
      <c r="T802">
        <v>3</v>
      </c>
      <c r="U802">
        <v>56</v>
      </c>
      <c r="V802">
        <v>0</v>
      </c>
      <c r="W802">
        <v>0</v>
      </c>
      <c r="X802">
        <v>0</v>
      </c>
      <c r="Y802">
        <v>0</v>
      </c>
      <c r="Z802">
        <v>0</v>
      </c>
      <c r="AA802">
        <v>0</v>
      </c>
      <c r="AB802">
        <v>0</v>
      </c>
      <c r="AC802">
        <v>0</v>
      </c>
      <c r="AD802">
        <v>28884</v>
      </c>
      <c r="AE802">
        <v>0</v>
      </c>
      <c r="AF802">
        <v>0</v>
      </c>
      <c r="AG802">
        <v>0</v>
      </c>
      <c r="AH802">
        <v>0</v>
      </c>
      <c r="AI802">
        <v>0</v>
      </c>
      <c r="AJ802">
        <v>4264</v>
      </c>
      <c r="AK802">
        <v>9506</v>
      </c>
      <c r="AL802">
        <v>210</v>
      </c>
      <c r="AM802">
        <v>0</v>
      </c>
      <c r="AN802">
        <v>96</v>
      </c>
      <c r="AO802">
        <v>0</v>
      </c>
      <c r="AP802">
        <v>1861</v>
      </c>
      <c r="AQ802">
        <v>0</v>
      </c>
      <c r="AR802">
        <v>1149</v>
      </c>
      <c r="AS802">
        <v>34</v>
      </c>
      <c r="AT802">
        <v>2306</v>
      </c>
      <c r="AU802">
        <v>3942</v>
      </c>
      <c r="AV802">
        <v>0</v>
      </c>
      <c r="AW802">
        <v>11364</v>
      </c>
      <c r="AX802">
        <v>6391</v>
      </c>
      <c r="AY802">
        <v>34158</v>
      </c>
      <c r="AZ802">
        <v>8908</v>
      </c>
      <c r="BA802">
        <v>12194</v>
      </c>
      <c r="BB802">
        <v>10962</v>
      </c>
      <c r="BC802">
        <v>961</v>
      </c>
      <c r="BD802">
        <v>4163</v>
      </c>
      <c r="BE802">
        <v>6437</v>
      </c>
      <c r="BF802">
        <v>0</v>
      </c>
      <c r="BG802">
        <v>0</v>
      </c>
      <c r="BH802">
        <v>7695</v>
      </c>
      <c r="BI802">
        <v>1022</v>
      </c>
      <c r="BJ802">
        <v>801</v>
      </c>
      <c r="BK802">
        <v>0</v>
      </c>
      <c r="BL802">
        <v>94</v>
      </c>
      <c r="BM802">
        <v>7446</v>
      </c>
      <c r="BN802">
        <v>126</v>
      </c>
      <c r="BO802">
        <v>897</v>
      </c>
      <c r="BP802">
        <v>0</v>
      </c>
      <c r="BQ802" s="178">
        <v>223619</v>
      </c>
    </row>
    <row r="803" spans="1:69" x14ac:dyDescent="0.25">
      <c r="A803" t="s">
        <v>271</v>
      </c>
      <c r="B803">
        <v>142754</v>
      </c>
      <c r="C803">
        <v>17</v>
      </c>
      <c r="D803">
        <v>336</v>
      </c>
      <c r="E803">
        <v>0</v>
      </c>
      <c r="F803">
        <v>0</v>
      </c>
      <c r="G803">
        <v>126</v>
      </c>
      <c r="H803">
        <v>0</v>
      </c>
      <c r="I803">
        <v>425</v>
      </c>
      <c r="J803">
        <v>4</v>
      </c>
      <c r="K803">
        <v>207</v>
      </c>
      <c r="L803">
        <v>215</v>
      </c>
      <c r="M803">
        <v>26</v>
      </c>
      <c r="N803">
        <v>845</v>
      </c>
      <c r="O803">
        <v>0</v>
      </c>
      <c r="P803">
        <v>0</v>
      </c>
      <c r="Q803">
        <v>710</v>
      </c>
      <c r="R803">
        <v>292</v>
      </c>
      <c r="S803">
        <v>0</v>
      </c>
      <c r="T803">
        <v>0</v>
      </c>
      <c r="U803">
        <v>1</v>
      </c>
      <c r="V803">
        <v>0</v>
      </c>
      <c r="W803">
        <v>0</v>
      </c>
      <c r="X803">
        <v>0</v>
      </c>
      <c r="Y803">
        <v>0</v>
      </c>
      <c r="Z803">
        <v>0</v>
      </c>
      <c r="AA803">
        <v>0</v>
      </c>
      <c r="AB803">
        <v>0</v>
      </c>
      <c r="AC803">
        <v>0</v>
      </c>
      <c r="AD803">
        <v>1354</v>
      </c>
      <c r="AE803">
        <v>0</v>
      </c>
      <c r="AF803">
        <v>0</v>
      </c>
      <c r="AG803">
        <v>0</v>
      </c>
      <c r="AH803">
        <v>0</v>
      </c>
      <c r="AI803">
        <v>0</v>
      </c>
      <c r="AJ803">
        <v>218</v>
      </c>
      <c r="AK803">
        <v>468</v>
      </c>
      <c r="AL803">
        <v>19</v>
      </c>
      <c r="AM803">
        <v>0</v>
      </c>
      <c r="AN803">
        <v>5</v>
      </c>
      <c r="AO803">
        <v>0</v>
      </c>
      <c r="AP803">
        <v>271</v>
      </c>
      <c r="AQ803">
        <v>0</v>
      </c>
      <c r="AR803">
        <v>80</v>
      </c>
      <c r="AS803">
        <v>1</v>
      </c>
      <c r="AT803">
        <v>17</v>
      </c>
      <c r="AU803">
        <v>297</v>
      </c>
      <c r="AV803">
        <v>0</v>
      </c>
      <c r="AW803">
        <v>613</v>
      </c>
      <c r="AX803">
        <v>285</v>
      </c>
      <c r="AY803">
        <v>1784</v>
      </c>
      <c r="AZ803">
        <v>952</v>
      </c>
      <c r="BA803">
        <v>1130</v>
      </c>
      <c r="BB803">
        <v>551</v>
      </c>
      <c r="BC803">
        <v>216</v>
      </c>
      <c r="BD803">
        <v>208</v>
      </c>
      <c r="BE803">
        <v>242</v>
      </c>
      <c r="BF803">
        <v>0</v>
      </c>
      <c r="BG803">
        <v>0</v>
      </c>
      <c r="BH803">
        <v>516</v>
      </c>
      <c r="BI803">
        <v>23</v>
      </c>
      <c r="BJ803">
        <v>21</v>
      </c>
      <c r="BK803">
        <v>0</v>
      </c>
      <c r="BL803">
        <v>4</v>
      </c>
      <c r="BM803">
        <v>229</v>
      </c>
      <c r="BN803">
        <v>6</v>
      </c>
      <c r="BO803">
        <v>44</v>
      </c>
      <c r="BP803">
        <v>0</v>
      </c>
      <c r="BQ803" s="178">
        <v>12673</v>
      </c>
    </row>
    <row r="804" spans="1:69" x14ac:dyDescent="0.25">
      <c r="A804" t="s">
        <v>1198</v>
      </c>
      <c r="B804" s="179">
        <f>B803/B737</f>
        <v>5.2346448608411862</v>
      </c>
      <c r="C804">
        <v>0</v>
      </c>
      <c r="D804">
        <v>4310</v>
      </c>
      <c r="E804">
        <v>0</v>
      </c>
      <c r="F804">
        <v>0</v>
      </c>
      <c r="G804">
        <v>105</v>
      </c>
      <c r="H804">
        <v>0</v>
      </c>
      <c r="I804">
        <v>0</v>
      </c>
      <c r="J804">
        <v>0</v>
      </c>
      <c r="K804">
        <v>107</v>
      </c>
      <c r="L804">
        <v>0</v>
      </c>
      <c r="M804">
        <v>0</v>
      </c>
      <c r="N804">
        <v>565</v>
      </c>
      <c r="O804">
        <v>0</v>
      </c>
      <c r="P804">
        <v>0</v>
      </c>
      <c r="Q804">
        <v>336</v>
      </c>
      <c r="R804">
        <v>120</v>
      </c>
      <c r="S804">
        <v>0</v>
      </c>
      <c r="T804">
        <v>0</v>
      </c>
      <c r="U804">
        <v>1</v>
      </c>
      <c r="V804">
        <v>0</v>
      </c>
      <c r="W804">
        <v>0</v>
      </c>
      <c r="X804">
        <v>0</v>
      </c>
      <c r="Y804">
        <v>0</v>
      </c>
      <c r="Z804">
        <v>0</v>
      </c>
      <c r="AA804">
        <v>0</v>
      </c>
      <c r="AB804">
        <v>0</v>
      </c>
      <c r="AC804">
        <v>0</v>
      </c>
      <c r="AD804">
        <v>1303</v>
      </c>
      <c r="AE804">
        <v>0</v>
      </c>
      <c r="AF804">
        <v>0</v>
      </c>
      <c r="AG804">
        <v>0</v>
      </c>
      <c r="AH804">
        <v>0</v>
      </c>
      <c r="AI804">
        <v>0</v>
      </c>
      <c r="AJ804">
        <v>231</v>
      </c>
      <c r="AK804">
        <v>0</v>
      </c>
      <c r="AL804">
        <v>0</v>
      </c>
      <c r="AM804">
        <v>0</v>
      </c>
      <c r="AN804">
        <v>0</v>
      </c>
      <c r="AO804">
        <v>0</v>
      </c>
      <c r="AP804">
        <v>33</v>
      </c>
      <c r="AQ804">
        <v>0</v>
      </c>
      <c r="AR804">
        <v>80</v>
      </c>
      <c r="AS804">
        <v>1</v>
      </c>
      <c r="AT804">
        <v>17</v>
      </c>
      <c r="AU804">
        <v>297</v>
      </c>
      <c r="AV804">
        <v>0</v>
      </c>
      <c r="AW804">
        <v>345</v>
      </c>
      <c r="AX804">
        <v>0</v>
      </c>
      <c r="AY804">
        <v>0</v>
      </c>
      <c r="AZ804">
        <v>66</v>
      </c>
      <c r="BA804">
        <v>5</v>
      </c>
      <c r="BB804">
        <v>24</v>
      </c>
      <c r="BC804">
        <v>149</v>
      </c>
      <c r="BD804">
        <v>208</v>
      </c>
      <c r="BE804">
        <v>200</v>
      </c>
      <c r="BF804">
        <v>0</v>
      </c>
      <c r="BG804">
        <v>0</v>
      </c>
      <c r="BH804">
        <v>0</v>
      </c>
      <c r="BI804">
        <v>19</v>
      </c>
      <c r="BJ804">
        <v>21</v>
      </c>
      <c r="BK804">
        <v>0</v>
      </c>
      <c r="BL804">
        <v>0</v>
      </c>
      <c r="BM804">
        <v>1</v>
      </c>
      <c r="BN804">
        <v>0</v>
      </c>
      <c r="BO804">
        <v>43</v>
      </c>
      <c r="BP804">
        <v>0</v>
      </c>
      <c r="BQ804" s="178">
        <v>4284</v>
      </c>
    </row>
    <row r="805" spans="1:69" x14ac:dyDescent="0.25">
      <c r="A805" t="s">
        <v>272</v>
      </c>
      <c r="C805">
        <v>0</v>
      </c>
      <c r="D805">
        <v>0</v>
      </c>
      <c r="E805">
        <v>0</v>
      </c>
      <c r="F805">
        <v>0</v>
      </c>
      <c r="G805">
        <v>0</v>
      </c>
      <c r="H805">
        <v>0</v>
      </c>
      <c r="I805">
        <v>0</v>
      </c>
      <c r="J805">
        <v>0</v>
      </c>
      <c r="K805">
        <v>65</v>
      </c>
      <c r="L805">
        <v>0</v>
      </c>
      <c r="M805">
        <v>0</v>
      </c>
      <c r="N805">
        <v>86</v>
      </c>
      <c r="O805">
        <v>0</v>
      </c>
      <c r="P805">
        <v>0</v>
      </c>
      <c r="Q805">
        <v>188</v>
      </c>
      <c r="R805">
        <v>80</v>
      </c>
      <c r="S805">
        <v>0</v>
      </c>
      <c r="T805">
        <v>0</v>
      </c>
      <c r="U805">
        <v>1</v>
      </c>
      <c r="V805">
        <v>0</v>
      </c>
      <c r="W805">
        <v>0</v>
      </c>
      <c r="X805">
        <v>0</v>
      </c>
      <c r="Y805">
        <v>0</v>
      </c>
      <c r="Z805">
        <v>0</v>
      </c>
      <c r="AA805">
        <v>0</v>
      </c>
      <c r="AB805">
        <v>0</v>
      </c>
      <c r="AC805">
        <v>0</v>
      </c>
      <c r="AD805">
        <v>1304</v>
      </c>
      <c r="AE805">
        <v>0</v>
      </c>
      <c r="AF805">
        <v>0</v>
      </c>
      <c r="AG805">
        <v>0</v>
      </c>
      <c r="AH805">
        <v>0</v>
      </c>
      <c r="AI805">
        <v>0</v>
      </c>
      <c r="AJ805">
        <v>159</v>
      </c>
      <c r="AK805">
        <v>0</v>
      </c>
      <c r="AL805">
        <v>0</v>
      </c>
      <c r="AM805">
        <v>0</v>
      </c>
      <c r="AN805">
        <v>0</v>
      </c>
      <c r="AO805">
        <v>0</v>
      </c>
      <c r="AP805">
        <v>11</v>
      </c>
      <c r="AQ805">
        <v>0</v>
      </c>
      <c r="AR805">
        <v>20</v>
      </c>
      <c r="AS805">
        <v>0</v>
      </c>
      <c r="AT805">
        <v>17</v>
      </c>
      <c r="AU805">
        <v>1</v>
      </c>
      <c r="AV805">
        <v>0</v>
      </c>
      <c r="AW805">
        <v>86</v>
      </c>
      <c r="AX805">
        <v>0</v>
      </c>
      <c r="AY805">
        <v>0</v>
      </c>
      <c r="AZ805">
        <v>45</v>
      </c>
      <c r="BA805">
        <v>0</v>
      </c>
      <c r="BB805">
        <v>24</v>
      </c>
      <c r="BC805">
        <v>0</v>
      </c>
      <c r="BD805">
        <v>208</v>
      </c>
      <c r="BE805">
        <v>51</v>
      </c>
      <c r="BF805">
        <v>0</v>
      </c>
      <c r="BG805">
        <v>0</v>
      </c>
      <c r="BH805">
        <v>4</v>
      </c>
      <c r="BI805">
        <v>5</v>
      </c>
      <c r="BJ805">
        <v>11</v>
      </c>
      <c r="BK805">
        <v>0</v>
      </c>
      <c r="BL805">
        <v>0</v>
      </c>
      <c r="BM805">
        <v>0</v>
      </c>
      <c r="BN805">
        <v>0</v>
      </c>
      <c r="BO805">
        <v>5</v>
      </c>
      <c r="BP805">
        <v>0</v>
      </c>
      <c r="BQ805" s="178">
        <v>2373</v>
      </c>
    </row>
    <row r="806" spans="1:69" x14ac:dyDescent="0.25">
      <c r="A806" t="s">
        <v>232</v>
      </c>
      <c r="B806">
        <v>6855</v>
      </c>
      <c r="C806">
        <v>0</v>
      </c>
      <c r="D806">
        <v>0</v>
      </c>
      <c r="E806">
        <v>0</v>
      </c>
      <c r="F806">
        <v>0</v>
      </c>
      <c r="G806">
        <v>0</v>
      </c>
      <c r="H806">
        <v>0</v>
      </c>
      <c r="I806">
        <v>0</v>
      </c>
      <c r="J806">
        <v>0</v>
      </c>
      <c r="K806">
        <v>129</v>
      </c>
      <c r="L806">
        <v>0</v>
      </c>
      <c r="M806">
        <v>0</v>
      </c>
      <c r="N806">
        <v>454</v>
      </c>
      <c r="O806">
        <v>0</v>
      </c>
      <c r="P806">
        <v>0</v>
      </c>
      <c r="Q806">
        <v>180</v>
      </c>
      <c r="R806">
        <v>95</v>
      </c>
      <c r="S806">
        <v>0</v>
      </c>
      <c r="T806">
        <v>0</v>
      </c>
      <c r="U806">
        <v>0</v>
      </c>
      <c r="V806">
        <v>0</v>
      </c>
      <c r="W806">
        <v>0</v>
      </c>
      <c r="X806">
        <v>0</v>
      </c>
      <c r="Y806">
        <v>0</v>
      </c>
      <c r="Z806">
        <v>0</v>
      </c>
      <c r="AA806">
        <v>0</v>
      </c>
      <c r="AB806">
        <v>0</v>
      </c>
      <c r="AC806">
        <v>0</v>
      </c>
      <c r="AD806">
        <v>0</v>
      </c>
      <c r="AE806">
        <v>0</v>
      </c>
      <c r="AF806">
        <v>0</v>
      </c>
      <c r="AG806">
        <v>0</v>
      </c>
      <c r="AH806">
        <v>0</v>
      </c>
      <c r="AI806">
        <v>0</v>
      </c>
      <c r="AJ806">
        <v>72</v>
      </c>
      <c r="AK806">
        <v>0</v>
      </c>
      <c r="AL806">
        <v>0</v>
      </c>
      <c r="AM806">
        <v>0</v>
      </c>
      <c r="AN806">
        <v>0</v>
      </c>
      <c r="AO806">
        <v>0</v>
      </c>
      <c r="AP806">
        <v>35</v>
      </c>
      <c r="AQ806">
        <v>0</v>
      </c>
      <c r="AR806">
        <v>58</v>
      </c>
      <c r="AS806">
        <v>0</v>
      </c>
      <c r="AT806">
        <v>0</v>
      </c>
      <c r="AU806">
        <v>296</v>
      </c>
      <c r="AV806">
        <v>0</v>
      </c>
      <c r="AW806">
        <v>140</v>
      </c>
      <c r="AX806">
        <v>0</v>
      </c>
      <c r="AY806">
        <v>1023</v>
      </c>
      <c r="AZ806">
        <v>8</v>
      </c>
      <c r="BA806">
        <v>0</v>
      </c>
      <c r="BB806">
        <v>0</v>
      </c>
      <c r="BC806">
        <v>103</v>
      </c>
      <c r="BD806">
        <v>0</v>
      </c>
      <c r="BE806">
        <v>44</v>
      </c>
      <c r="BF806">
        <v>0</v>
      </c>
      <c r="BG806">
        <v>0</v>
      </c>
      <c r="BH806">
        <v>0</v>
      </c>
      <c r="BI806">
        <v>0</v>
      </c>
      <c r="BJ806">
        <v>8</v>
      </c>
      <c r="BK806">
        <v>0</v>
      </c>
      <c r="BL806">
        <v>4</v>
      </c>
      <c r="BM806">
        <v>0</v>
      </c>
      <c r="BN806">
        <v>0</v>
      </c>
      <c r="BO806">
        <v>38</v>
      </c>
      <c r="BP806">
        <v>0</v>
      </c>
      <c r="BQ806" s="178">
        <v>2687</v>
      </c>
    </row>
    <row r="807" spans="1:69" x14ac:dyDescent="0.25">
      <c r="A807" t="s">
        <v>233</v>
      </c>
      <c r="B807">
        <v>6741</v>
      </c>
      <c r="C807">
        <v>67</v>
      </c>
      <c r="D807">
        <v>444</v>
      </c>
      <c r="E807">
        <v>0</v>
      </c>
      <c r="F807">
        <v>0</v>
      </c>
      <c r="G807">
        <v>608</v>
      </c>
      <c r="H807">
        <v>0</v>
      </c>
      <c r="I807">
        <v>110</v>
      </c>
      <c r="J807">
        <v>0</v>
      </c>
      <c r="K807">
        <v>814</v>
      </c>
      <c r="L807">
        <v>1467</v>
      </c>
      <c r="M807">
        <v>305</v>
      </c>
      <c r="N807">
        <v>5389</v>
      </c>
      <c r="O807">
        <v>0</v>
      </c>
      <c r="P807">
        <v>0</v>
      </c>
      <c r="Q807">
        <v>7204</v>
      </c>
      <c r="R807">
        <v>1510</v>
      </c>
      <c r="S807">
        <v>0</v>
      </c>
      <c r="T807">
        <v>3</v>
      </c>
      <c r="U807">
        <v>20</v>
      </c>
      <c r="V807">
        <v>0</v>
      </c>
      <c r="W807">
        <v>0</v>
      </c>
      <c r="X807">
        <v>0</v>
      </c>
      <c r="Y807">
        <v>0</v>
      </c>
      <c r="Z807">
        <v>0</v>
      </c>
      <c r="AA807">
        <v>0</v>
      </c>
      <c r="AB807">
        <v>0</v>
      </c>
      <c r="AC807">
        <v>0</v>
      </c>
      <c r="AD807">
        <v>7886</v>
      </c>
      <c r="AE807">
        <v>0</v>
      </c>
      <c r="AF807">
        <v>0</v>
      </c>
      <c r="AG807">
        <v>0</v>
      </c>
      <c r="AH807">
        <v>0</v>
      </c>
      <c r="AI807">
        <v>0</v>
      </c>
      <c r="AJ807">
        <v>1209</v>
      </c>
      <c r="AK807">
        <v>2403</v>
      </c>
      <c r="AL807">
        <v>46</v>
      </c>
      <c r="AM807">
        <v>0</v>
      </c>
      <c r="AN807">
        <v>40</v>
      </c>
      <c r="AO807">
        <v>0</v>
      </c>
      <c r="AP807">
        <v>951</v>
      </c>
      <c r="AQ807">
        <v>0</v>
      </c>
      <c r="AR807">
        <v>281</v>
      </c>
      <c r="AS807">
        <v>0</v>
      </c>
      <c r="AT807">
        <v>26</v>
      </c>
      <c r="AU807">
        <v>903</v>
      </c>
      <c r="AV807">
        <v>0</v>
      </c>
      <c r="AW807">
        <v>2725</v>
      </c>
      <c r="AX807">
        <v>1529</v>
      </c>
      <c r="AY807">
        <v>10286</v>
      </c>
      <c r="AZ807">
        <v>2523</v>
      </c>
      <c r="BA807">
        <v>3443</v>
      </c>
      <c r="BB807">
        <v>2631</v>
      </c>
      <c r="BC807">
        <v>265</v>
      </c>
      <c r="BD807">
        <v>970</v>
      </c>
      <c r="BE807">
        <v>1860</v>
      </c>
      <c r="BF807">
        <v>0</v>
      </c>
      <c r="BG807">
        <v>0</v>
      </c>
      <c r="BH807">
        <v>1805</v>
      </c>
      <c r="BI807">
        <v>85</v>
      </c>
      <c r="BJ807">
        <v>243</v>
      </c>
      <c r="BK807">
        <v>0</v>
      </c>
      <c r="BL807">
        <v>48</v>
      </c>
      <c r="BM807">
        <v>1816</v>
      </c>
      <c r="BN807">
        <v>43</v>
      </c>
      <c r="BO807">
        <v>198</v>
      </c>
      <c r="BP807">
        <v>0</v>
      </c>
      <c r="BQ807" s="178">
        <v>62533</v>
      </c>
    </row>
    <row r="808" spans="1:69" x14ac:dyDescent="0.25">
      <c r="A808" t="s">
        <v>234</v>
      </c>
      <c r="B808">
        <v>222</v>
      </c>
      <c r="C808">
        <v>91</v>
      </c>
      <c r="D808">
        <v>372</v>
      </c>
      <c r="E808">
        <v>0</v>
      </c>
      <c r="F808">
        <v>0</v>
      </c>
      <c r="G808">
        <v>1037</v>
      </c>
      <c r="H808">
        <v>0</v>
      </c>
      <c r="I808">
        <v>102</v>
      </c>
      <c r="J808">
        <v>0</v>
      </c>
      <c r="K808">
        <v>826</v>
      </c>
      <c r="L808">
        <v>1952</v>
      </c>
      <c r="M808">
        <v>363</v>
      </c>
      <c r="N808">
        <v>6474</v>
      </c>
      <c r="O808">
        <v>0</v>
      </c>
      <c r="P808">
        <v>0</v>
      </c>
      <c r="Q808">
        <v>3680</v>
      </c>
      <c r="R808">
        <v>1518</v>
      </c>
      <c r="S808">
        <v>0</v>
      </c>
      <c r="T808">
        <v>3</v>
      </c>
      <c r="U808">
        <v>28</v>
      </c>
      <c r="V808">
        <v>0</v>
      </c>
      <c r="W808">
        <v>0</v>
      </c>
      <c r="X808">
        <v>0</v>
      </c>
      <c r="Y808">
        <v>0</v>
      </c>
      <c r="Z808">
        <v>0</v>
      </c>
      <c r="AA808">
        <v>0</v>
      </c>
      <c r="AB808">
        <v>0</v>
      </c>
      <c r="AC808">
        <v>0</v>
      </c>
      <c r="AD808">
        <v>8682</v>
      </c>
      <c r="AE808">
        <v>0</v>
      </c>
      <c r="AF808">
        <v>0</v>
      </c>
      <c r="AG808">
        <v>0</v>
      </c>
      <c r="AH808">
        <v>0</v>
      </c>
      <c r="AI808">
        <v>0</v>
      </c>
      <c r="AJ808">
        <v>1470</v>
      </c>
      <c r="AK808">
        <v>2934</v>
      </c>
      <c r="AL808">
        <v>65</v>
      </c>
      <c r="AM808">
        <v>0</v>
      </c>
      <c r="AN808">
        <v>43</v>
      </c>
      <c r="AO808">
        <v>0</v>
      </c>
      <c r="AP808">
        <v>1188</v>
      </c>
      <c r="AQ808">
        <v>0</v>
      </c>
      <c r="AR808">
        <v>248</v>
      </c>
      <c r="AS808">
        <v>0</v>
      </c>
      <c r="AT808">
        <v>44</v>
      </c>
      <c r="AU808">
        <v>846</v>
      </c>
      <c r="AV808">
        <v>0</v>
      </c>
      <c r="AW808">
        <v>3121</v>
      </c>
      <c r="AX808">
        <v>1607</v>
      </c>
      <c r="AY808">
        <v>11964</v>
      </c>
      <c r="AZ808">
        <v>2809</v>
      </c>
      <c r="BA808">
        <v>3784</v>
      </c>
      <c r="BB808">
        <v>3079</v>
      </c>
      <c r="BC808">
        <v>810</v>
      </c>
      <c r="BD808">
        <v>867</v>
      </c>
      <c r="BE808">
        <v>2395</v>
      </c>
      <c r="BF808">
        <v>0</v>
      </c>
      <c r="BG808">
        <v>0</v>
      </c>
      <c r="BH808">
        <v>1892</v>
      </c>
      <c r="BI808">
        <v>167</v>
      </c>
      <c r="BJ808">
        <v>329</v>
      </c>
      <c r="BK808">
        <v>0</v>
      </c>
      <c r="BL808">
        <v>31</v>
      </c>
      <c r="BM808">
        <v>2079</v>
      </c>
      <c r="BN808">
        <v>53</v>
      </c>
      <c r="BO808">
        <v>192</v>
      </c>
      <c r="BP808">
        <v>0</v>
      </c>
      <c r="BQ808" s="178">
        <v>67634</v>
      </c>
    </row>
    <row r="809" spans="1:69" x14ac:dyDescent="0.25">
      <c r="A809" t="s">
        <v>235</v>
      </c>
      <c r="B809">
        <v>60</v>
      </c>
      <c r="C809">
        <v>0</v>
      </c>
      <c r="D809">
        <v>572</v>
      </c>
      <c r="E809">
        <v>0</v>
      </c>
      <c r="F809">
        <v>0</v>
      </c>
      <c r="G809">
        <v>995</v>
      </c>
      <c r="H809">
        <v>0</v>
      </c>
      <c r="I809">
        <v>102</v>
      </c>
      <c r="J809">
        <v>0</v>
      </c>
      <c r="K809">
        <v>479</v>
      </c>
      <c r="L809">
        <v>0</v>
      </c>
      <c r="M809">
        <v>9</v>
      </c>
      <c r="N809">
        <v>5755</v>
      </c>
      <c r="O809">
        <v>0</v>
      </c>
      <c r="P809">
        <v>0</v>
      </c>
      <c r="Q809">
        <v>1146</v>
      </c>
      <c r="R809">
        <v>1045</v>
      </c>
      <c r="S809">
        <v>0</v>
      </c>
      <c r="T809">
        <v>3</v>
      </c>
      <c r="U809">
        <v>28</v>
      </c>
      <c r="V809">
        <v>0</v>
      </c>
      <c r="W809">
        <v>0</v>
      </c>
      <c r="X809">
        <v>0</v>
      </c>
      <c r="Y809">
        <v>0</v>
      </c>
      <c r="Z809">
        <v>0</v>
      </c>
      <c r="AA809">
        <v>0</v>
      </c>
      <c r="AB809">
        <v>0</v>
      </c>
      <c r="AC809">
        <v>0</v>
      </c>
      <c r="AD809">
        <v>8388</v>
      </c>
      <c r="AE809">
        <v>0</v>
      </c>
      <c r="AF809">
        <v>0</v>
      </c>
      <c r="AG809">
        <v>0</v>
      </c>
      <c r="AH809">
        <v>0</v>
      </c>
      <c r="AI809">
        <v>0</v>
      </c>
      <c r="AJ809">
        <v>1510</v>
      </c>
      <c r="AK809">
        <v>12</v>
      </c>
      <c r="AL809">
        <v>0</v>
      </c>
      <c r="AM809">
        <v>0</v>
      </c>
      <c r="AN809">
        <v>0</v>
      </c>
      <c r="AO809">
        <v>0</v>
      </c>
      <c r="AP809">
        <v>257</v>
      </c>
      <c r="AQ809">
        <v>0</v>
      </c>
      <c r="AR809">
        <v>248</v>
      </c>
      <c r="AS809">
        <v>0</v>
      </c>
      <c r="AT809">
        <v>44</v>
      </c>
      <c r="AU809">
        <v>846</v>
      </c>
      <c r="AV809">
        <v>0</v>
      </c>
      <c r="AW809">
        <v>1696</v>
      </c>
      <c r="AX809">
        <v>0</v>
      </c>
      <c r="AY809">
        <v>0</v>
      </c>
      <c r="AZ809">
        <v>177</v>
      </c>
      <c r="BA809">
        <v>2136</v>
      </c>
      <c r="BB809">
        <v>123</v>
      </c>
      <c r="BC809">
        <v>506</v>
      </c>
      <c r="BD809">
        <v>867</v>
      </c>
      <c r="BE809">
        <v>2722</v>
      </c>
      <c r="BF809">
        <v>0</v>
      </c>
      <c r="BG809">
        <v>0</v>
      </c>
      <c r="BH809">
        <v>0</v>
      </c>
      <c r="BI809">
        <v>128</v>
      </c>
      <c r="BJ809">
        <v>329</v>
      </c>
      <c r="BK809">
        <v>0</v>
      </c>
      <c r="BL809">
        <v>0</v>
      </c>
      <c r="BM809">
        <v>1397</v>
      </c>
      <c r="BN809">
        <v>0</v>
      </c>
      <c r="BO809">
        <v>192</v>
      </c>
      <c r="BP809">
        <v>0</v>
      </c>
      <c r="BQ809" s="178">
        <v>31235</v>
      </c>
    </row>
    <row r="810" spans="1:69" x14ac:dyDescent="0.25">
      <c r="A810" t="s">
        <v>236</v>
      </c>
      <c r="B810">
        <v>6</v>
      </c>
      <c r="C810">
        <v>0</v>
      </c>
      <c r="D810">
        <v>569</v>
      </c>
      <c r="E810">
        <v>0</v>
      </c>
      <c r="F810">
        <v>0</v>
      </c>
      <c r="G810">
        <v>0</v>
      </c>
      <c r="H810">
        <v>0</v>
      </c>
      <c r="I810">
        <v>99</v>
      </c>
      <c r="J810">
        <v>0</v>
      </c>
      <c r="K810">
        <v>144</v>
      </c>
      <c r="L810">
        <v>0</v>
      </c>
      <c r="M810">
        <v>0</v>
      </c>
      <c r="N810">
        <v>444</v>
      </c>
      <c r="O810">
        <v>0</v>
      </c>
      <c r="P810">
        <v>0</v>
      </c>
      <c r="Q810">
        <v>237</v>
      </c>
      <c r="R810">
        <v>319</v>
      </c>
      <c r="S810">
        <v>0</v>
      </c>
      <c r="T810">
        <v>0</v>
      </c>
      <c r="U810">
        <v>22</v>
      </c>
      <c r="V810">
        <v>0</v>
      </c>
      <c r="W810">
        <v>0</v>
      </c>
      <c r="X810">
        <v>0</v>
      </c>
      <c r="Y810">
        <v>0</v>
      </c>
      <c r="Z810">
        <v>0</v>
      </c>
      <c r="AA810">
        <v>0</v>
      </c>
      <c r="AB810">
        <v>0</v>
      </c>
      <c r="AC810">
        <v>0</v>
      </c>
      <c r="AD810">
        <v>8291</v>
      </c>
      <c r="AE810">
        <v>0</v>
      </c>
      <c r="AF810">
        <v>0</v>
      </c>
      <c r="AG810">
        <v>0</v>
      </c>
      <c r="AH810">
        <v>0</v>
      </c>
      <c r="AI810">
        <v>0</v>
      </c>
      <c r="AJ810">
        <v>852</v>
      </c>
      <c r="AK810">
        <v>2</v>
      </c>
      <c r="AL810">
        <v>0</v>
      </c>
      <c r="AM810">
        <v>0</v>
      </c>
      <c r="AN810">
        <v>0</v>
      </c>
      <c r="AO810">
        <v>0</v>
      </c>
      <c r="AP810">
        <v>80</v>
      </c>
      <c r="AQ810">
        <v>0</v>
      </c>
      <c r="AR810">
        <v>13</v>
      </c>
      <c r="AS810">
        <v>0</v>
      </c>
      <c r="AT810">
        <v>166</v>
      </c>
      <c r="AU810">
        <v>2</v>
      </c>
      <c r="AV810">
        <v>0</v>
      </c>
      <c r="AW810">
        <v>149</v>
      </c>
      <c r="AX810">
        <v>0</v>
      </c>
      <c r="AY810">
        <v>0</v>
      </c>
      <c r="AZ810">
        <v>82</v>
      </c>
      <c r="BA810">
        <v>330</v>
      </c>
      <c r="BB810">
        <v>123</v>
      </c>
      <c r="BC810">
        <v>3</v>
      </c>
      <c r="BD810">
        <v>867</v>
      </c>
      <c r="BE810">
        <v>591</v>
      </c>
      <c r="BF810">
        <v>0</v>
      </c>
      <c r="BG810">
        <v>0</v>
      </c>
      <c r="BH810">
        <v>7</v>
      </c>
      <c r="BI810">
        <v>0</v>
      </c>
      <c r="BJ810">
        <v>196</v>
      </c>
      <c r="BK810">
        <v>0</v>
      </c>
      <c r="BL810">
        <v>0</v>
      </c>
      <c r="BM810">
        <v>97</v>
      </c>
      <c r="BN810">
        <v>0</v>
      </c>
      <c r="BO810">
        <v>36</v>
      </c>
      <c r="BP810">
        <v>0</v>
      </c>
      <c r="BQ810" s="178">
        <v>13227</v>
      </c>
    </row>
    <row r="811" spans="1:69" x14ac:dyDescent="0.25">
      <c r="A811" t="s">
        <v>237</v>
      </c>
      <c r="B811">
        <v>41</v>
      </c>
      <c r="C811">
        <v>0</v>
      </c>
      <c r="D811">
        <v>316</v>
      </c>
      <c r="E811">
        <v>0</v>
      </c>
      <c r="F811">
        <v>0</v>
      </c>
      <c r="G811">
        <v>0</v>
      </c>
      <c r="H811">
        <v>0</v>
      </c>
      <c r="I811">
        <v>83</v>
      </c>
      <c r="J811">
        <v>0</v>
      </c>
      <c r="K811">
        <v>0</v>
      </c>
      <c r="L811">
        <v>0</v>
      </c>
      <c r="M811">
        <v>0</v>
      </c>
      <c r="N811">
        <v>0</v>
      </c>
      <c r="O811">
        <v>0</v>
      </c>
      <c r="P811">
        <v>0</v>
      </c>
      <c r="Q811">
        <v>0</v>
      </c>
      <c r="R811">
        <v>42</v>
      </c>
      <c r="S811">
        <v>0</v>
      </c>
      <c r="T811">
        <v>0</v>
      </c>
      <c r="U811">
        <v>0</v>
      </c>
      <c r="V811">
        <v>0</v>
      </c>
      <c r="W811">
        <v>0</v>
      </c>
      <c r="X811">
        <v>0</v>
      </c>
      <c r="Y811">
        <v>0</v>
      </c>
      <c r="Z811">
        <v>0</v>
      </c>
      <c r="AA811">
        <v>0</v>
      </c>
      <c r="AB811">
        <v>0</v>
      </c>
      <c r="AC811">
        <v>0</v>
      </c>
      <c r="AD811">
        <v>0</v>
      </c>
      <c r="AE811">
        <v>0</v>
      </c>
      <c r="AF811">
        <v>0</v>
      </c>
      <c r="AG811">
        <v>0</v>
      </c>
      <c r="AH811">
        <v>0</v>
      </c>
      <c r="AI811">
        <v>0</v>
      </c>
      <c r="AJ811">
        <v>0</v>
      </c>
      <c r="AK811">
        <v>0</v>
      </c>
      <c r="AL811">
        <v>0</v>
      </c>
      <c r="AM811">
        <v>0</v>
      </c>
      <c r="AN811">
        <v>0</v>
      </c>
      <c r="AO811">
        <v>0</v>
      </c>
      <c r="AP811">
        <v>0</v>
      </c>
      <c r="AQ811">
        <v>0</v>
      </c>
      <c r="AR811">
        <v>0</v>
      </c>
      <c r="AS811">
        <v>0</v>
      </c>
      <c r="AT811">
        <v>0</v>
      </c>
      <c r="AU811">
        <v>0</v>
      </c>
      <c r="AV811">
        <v>0</v>
      </c>
      <c r="AW811">
        <v>0</v>
      </c>
      <c r="AX811">
        <v>0</v>
      </c>
      <c r="AY811">
        <v>0</v>
      </c>
      <c r="AZ811">
        <v>30</v>
      </c>
      <c r="BA811">
        <v>0</v>
      </c>
      <c r="BB811">
        <v>3</v>
      </c>
      <c r="BC811">
        <v>0</v>
      </c>
      <c r="BD811">
        <v>0</v>
      </c>
      <c r="BE811">
        <v>1</v>
      </c>
      <c r="BF811">
        <v>0</v>
      </c>
      <c r="BG811">
        <v>0</v>
      </c>
      <c r="BH811">
        <v>0</v>
      </c>
      <c r="BI811">
        <v>0</v>
      </c>
      <c r="BJ811">
        <v>0</v>
      </c>
      <c r="BK811">
        <v>0</v>
      </c>
      <c r="BL811">
        <v>0</v>
      </c>
      <c r="BM811">
        <v>0</v>
      </c>
      <c r="BN811">
        <v>0</v>
      </c>
      <c r="BO811">
        <v>0</v>
      </c>
      <c r="BP811">
        <v>0</v>
      </c>
      <c r="BQ811" s="178">
        <v>159</v>
      </c>
    </row>
    <row r="812" spans="1:69" x14ac:dyDescent="0.25">
      <c r="A812" t="s">
        <v>238</v>
      </c>
      <c r="B812">
        <v>6587</v>
      </c>
      <c r="C812">
        <v>0</v>
      </c>
      <c r="D812">
        <v>2453</v>
      </c>
      <c r="E812">
        <v>0</v>
      </c>
      <c r="F812">
        <v>0</v>
      </c>
      <c r="G812">
        <v>0</v>
      </c>
      <c r="H812">
        <v>0</v>
      </c>
      <c r="I812">
        <v>83</v>
      </c>
      <c r="J812">
        <v>0</v>
      </c>
      <c r="K812">
        <v>0</v>
      </c>
      <c r="L812">
        <v>0</v>
      </c>
      <c r="M812">
        <v>0</v>
      </c>
      <c r="N812">
        <v>0</v>
      </c>
      <c r="O812">
        <v>0</v>
      </c>
      <c r="P812">
        <v>0</v>
      </c>
      <c r="Q812">
        <v>0</v>
      </c>
      <c r="R812">
        <v>6</v>
      </c>
      <c r="S812">
        <v>0</v>
      </c>
      <c r="T812">
        <v>0</v>
      </c>
      <c r="U812">
        <v>0</v>
      </c>
      <c r="V812">
        <v>0</v>
      </c>
      <c r="W812">
        <v>0</v>
      </c>
      <c r="X812">
        <v>0</v>
      </c>
      <c r="Y812">
        <v>0</v>
      </c>
      <c r="Z812">
        <v>0</v>
      </c>
      <c r="AA812">
        <v>0</v>
      </c>
      <c r="AB812">
        <v>0</v>
      </c>
      <c r="AC812">
        <v>0</v>
      </c>
      <c r="AD812">
        <v>0</v>
      </c>
      <c r="AE812">
        <v>0</v>
      </c>
      <c r="AF812">
        <v>0</v>
      </c>
      <c r="AG812">
        <v>0</v>
      </c>
      <c r="AH812">
        <v>0</v>
      </c>
      <c r="AI812">
        <v>0</v>
      </c>
      <c r="AJ812">
        <v>0</v>
      </c>
      <c r="AK812">
        <v>0</v>
      </c>
      <c r="AL812">
        <v>0</v>
      </c>
      <c r="AM812">
        <v>0</v>
      </c>
      <c r="AN812">
        <v>0</v>
      </c>
      <c r="AO812">
        <v>0</v>
      </c>
      <c r="AP812">
        <v>0</v>
      </c>
      <c r="AQ812">
        <v>0</v>
      </c>
      <c r="AR812">
        <v>0</v>
      </c>
      <c r="AS812">
        <v>0</v>
      </c>
      <c r="AT812">
        <v>0</v>
      </c>
      <c r="AU812">
        <v>0</v>
      </c>
      <c r="AV812">
        <v>0</v>
      </c>
      <c r="AW812">
        <v>0</v>
      </c>
      <c r="AX812">
        <v>0</v>
      </c>
      <c r="AY812">
        <v>0</v>
      </c>
      <c r="AZ812">
        <v>30</v>
      </c>
      <c r="BA812">
        <v>0</v>
      </c>
      <c r="BB812">
        <v>11</v>
      </c>
      <c r="BC812">
        <v>0</v>
      </c>
      <c r="BD812">
        <v>0</v>
      </c>
      <c r="BE812">
        <v>1</v>
      </c>
      <c r="BF812">
        <v>0</v>
      </c>
      <c r="BG812">
        <v>0</v>
      </c>
      <c r="BH812">
        <v>0</v>
      </c>
      <c r="BI812">
        <v>0</v>
      </c>
      <c r="BJ812">
        <v>0</v>
      </c>
      <c r="BK812">
        <v>0</v>
      </c>
      <c r="BL812">
        <v>0</v>
      </c>
      <c r="BM812">
        <v>0</v>
      </c>
      <c r="BN812">
        <v>0</v>
      </c>
      <c r="BO812">
        <v>0</v>
      </c>
      <c r="BP812">
        <v>0</v>
      </c>
      <c r="BQ812" s="178">
        <v>131</v>
      </c>
    </row>
    <row r="813" spans="1:69" x14ac:dyDescent="0.25">
      <c r="A813" t="s">
        <v>651</v>
      </c>
      <c r="B813">
        <v>6429</v>
      </c>
      <c r="C813">
        <v>0</v>
      </c>
      <c r="E813">
        <v>0</v>
      </c>
      <c r="F813">
        <v>0</v>
      </c>
      <c r="G813">
        <v>0</v>
      </c>
      <c r="H813">
        <v>0</v>
      </c>
      <c r="I813">
        <v>91</v>
      </c>
      <c r="J813">
        <v>0</v>
      </c>
      <c r="K813">
        <v>0</v>
      </c>
      <c r="L813">
        <v>0</v>
      </c>
      <c r="M813">
        <v>0</v>
      </c>
      <c r="N813">
        <v>0</v>
      </c>
      <c r="O813">
        <v>0</v>
      </c>
      <c r="P813">
        <v>0</v>
      </c>
      <c r="Q813">
        <v>0</v>
      </c>
      <c r="R813">
        <v>6</v>
      </c>
      <c r="S813">
        <v>0</v>
      </c>
      <c r="T813">
        <v>0</v>
      </c>
      <c r="U813">
        <v>0</v>
      </c>
      <c r="V813">
        <v>0</v>
      </c>
      <c r="W813">
        <v>0</v>
      </c>
      <c r="X813">
        <v>0</v>
      </c>
      <c r="Y813">
        <v>0</v>
      </c>
      <c r="Z813">
        <v>0</v>
      </c>
      <c r="AA813">
        <v>0</v>
      </c>
      <c r="AB813">
        <v>0</v>
      </c>
      <c r="AC813">
        <v>0</v>
      </c>
      <c r="AD813">
        <v>0</v>
      </c>
      <c r="AE813">
        <v>0</v>
      </c>
      <c r="AF813">
        <v>0</v>
      </c>
      <c r="AG813">
        <v>0</v>
      </c>
      <c r="AH813">
        <v>0</v>
      </c>
      <c r="AI813">
        <v>0</v>
      </c>
      <c r="AJ813">
        <v>0</v>
      </c>
      <c r="AK813">
        <v>0</v>
      </c>
      <c r="AL813">
        <v>0</v>
      </c>
      <c r="AM813">
        <v>0</v>
      </c>
      <c r="AN813">
        <v>0</v>
      </c>
      <c r="AO813">
        <v>0</v>
      </c>
      <c r="AP813">
        <v>0</v>
      </c>
      <c r="AQ813">
        <v>0</v>
      </c>
      <c r="AR813">
        <v>0</v>
      </c>
      <c r="AS813">
        <v>0</v>
      </c>
      <c r="AT813">
        <v>0</v>
      </c>
      <c r="AU813">
        <v>0</v>
      </c>
      <c r="AV813">
        <v>0</v>
      </c>
      <c r="AW813">
        <v>28</v>
      </c>
      <c r="AX813">
        <v>0</v>
      </c>
      <c r="AY813">
        <v>0</v>
      </c>
      <c r="AZ813">
        <v>30</v>
      </c>
      <c r="BA813">
        <v>0</v>
      </c>
      <c r="BB813">
        <v>11</v>
      </c>
      <c r="BC813">
        <v>0</v>
      </c>
      <c r="BD813">
        <v>0</v>
      </c>
      <c r="BE813">
        <v>1</v>
      </c>
      <c r="BF813">
        <v>0</v>
      </c>
      <c r="BG813">
        <v>0</v>
      </c>
      <c r="BH813">
        <v>0</v>
      </c>
      <c r="BI813">
        <v>0</v>
      </c>
      <c r="BJ813">
        <v>0</v>
      </c>
      <c r="BK813">
        <v>0</v>
      </c>
      <c r="BL813">
        <v>0</v>
      </c>
      <c r="BM813">
        <v>0</v>
      </c>
      <c r="BN813">
        <v>0</v>
      </c>
      <c r="BO813">
        <v>0</v>
      </c>
      <c r="BP813">
        <v>0</v>
      </c>
      <c r="BQ813" s="178">
        <v>167</v>
      </c>
    </row>
    <row r="814" spans="1:69" x14ac:dyDescent="0.25">
      <c r="A814" t="s">
        <v>652</v>
      </c>
      <c r="B814">
        <v>313</v>
      </c>
      <c r="C814">
        <v>0</v>
      </c>
      <c r="E814">
        <v>0</v>
      </c>
      <c r="F814">
        <v>1</v>
      </c>
      <c r="G814">
        <v>33</v>
      </c>
      <c r="H814">
        <v>0</v>
      </c>
      <c r="I814">
        <v>0</v>
      </c>
      <c r="J814">
        <v>0</v>
      </c>
      <c r="K814">
        <v>584</v>
      </c>
      <c r="L814">
        <v>0</v>
      </c>
      <c r="M814">
        <v>0</v>
      </c>
      <c r="N814">
        <v>5143</v>
      </c>
      <c r="O814">
        <v>0</v>
      </c>
      <c r="P814">
        <v>0</v>
      </c>
      <c r="Q814">
        <v>612</v>
      </c>
      <c r="R814">
        <v>529</v>
      </c>
      <c r="S814">
        <v>0</v>
      </c>
      <c r="T814">
        <v>0</v>
      </c>
      <c r="U814">
        <v>0</v>
      </c>
      <c r="V814">
        <v>0</v>
      </c>
      <c r="W814">
        <v>0</v>
      </c>
      <c r="X814">
        <v>0</v>
      </c>
      <c r="Y814">
        <v>0</v>
      </c>
      <c r="Z814">
        <v>0</v>
      </c>
      <c r="AA814">
        <v>0</v>
      </c>
      <c r="AB814">
        <v>0</v>
      </c>
      <c r="AC814">
        <v>0</v>
      </c>
      <c r="AD814">
        <v>0</v>
      </c>
      <c r="AE814">
        <v>0</v>
      </c>
      <c r="AF814">
        <v>0</v>
      </c>
      <c r="AG814">
        <v>0</v>
      </c>
      <c r="AH814">
        <v>0</v>
      </c>
      <c r="AI814">
        <v>0</v>
      </c>
      <c r="AJ814">
        <v>662</v>
      </c>
      <c r="AK814">
        <v>47</v>
      </c>
      <c r="AL814">
        <v>0</v>
      </c>
      <c r="AM814">
        <v>0</v>
      </c>
      <c r="AN814">
        <v>0</v>
      </c>
      <c r="AO814">
        <v>0</v>
      </c>
      <c r="AP814">
        <v>0</v>
      </c>
      <c r="AQ814">
        <v>0</v>
      </c>
      <c r="AR814">
        <v>216</v>
      </c>
      <c r="AS814">
        <v>0</v>
      </c>
      <c r="AT814">
        <v>0</v>
      </c>
      <c r="AU814">
        <v>844</v>
      </c>
      <c r="AV814">
        <v>0</v>
      </c>
      <c r="AW814">
        <v>600</v>
      </c>
      <c r="AX814">
        <v>4</v>
      </c>
      <c r="AY814">
        <v>7206</v>
      </c>
      <c r="AZ814">
        <v>61</v>
      </c>
      <c r="BA814">
        <v>1865</v>
      </c>
      <c r="BB814">
        <v>0</v>
      </c>
      <c r="BC814">
        <v>329</v>
      </c>
      <c r="BD814">
        <v>0</v>
      </c>
      <c r="BE814">
        <v>1165</v>
      </c>
      <c r="BF814">
        <v>0</v>
      </c>
      <c r="BG814">
        <v>0</v>
      </c>
      <c r="BH814">
        <v>0</v>
      </c>
      <c r="BI814">
        <v>26</v>
      </c>
      <c r="BJ814">
        <v>128</v>
      </c>
      <c r="BK814">
        <v>0</v>
      </c>
      <c r="BL814">
        <v>30</v>
      </c>
      <c r="BM814">
        <v>369</v>
      </c>
      <c r="BN814">
        <v>0</v>
      </c>
      <c r="BO814">
        <v>167</v>
      </c>
      <c r="BP814">
        <v>0</v>
      </c>
      <c r="BQ814" s="178">
        <v>20621</v>
      </c>
    </row>
    <row r="815" spans="1:69" x14ac:dyDescent="0.25">
      <c r="A815" t="s">
        <v>653</v>
      </c>
      <c r="B815">
        <v>30</v>
      </c>
      <c r="C815">
        <v>0</v>
      </c>
      <c r="D815">
        <v>9307</v>
      </c>
      <c r="E815">
        <v>0</v>
      </c>
      <c r="F815">
        <v>0</v>
      </c>
      <c r="G815">
        <v>0</v>
      </c>
      <c r="H815">
        <v>0</v>
      </c>
      <c r="I815">
        <v>15</v>
      </c>
      <c r="J815">
        <v>0</v>
      </c>
      <c r="K815">
        <v>15</v>
      </c>
      <c r="L815">
        <v>415</v>
      </c>
      <c r="M815">
        <v>22</v>
      </c>
      <c r="N815">
        <v>0</v>
      </c>
      <c r="O815">
        <v>0</v>
      </c>
      <c r="P815">
        <v>0</v>
      </c>
      <c r="Q815">
        <v>866</v>
      </c>
      <c r="R815">
        <v>18</v>
      </c>
      <c r="S815">
        <v>0</v>
      </c>
      <c r="T815">
        <v>0</v>
      </c>
      <c r="U815">
        <v>0</v>
      </c>
      <c r="V815">
        <v>0</v>
      </c>
      <c r="W815">
        <v>0</v>
      </c>
      <c r="X815">
        <v>0</v>
      </c>
      <c r="Y815">
        <v>0</v>
      </c>
      <c r="Z815">
        <v>0</v>
      </c>
      <c r="AA815">
        <v>0</v>
      </c>
      <c r="AB815">
        <v>0</v>
      </c>
      <c r="AC815">
        <v>0</v>
      </c>
      <c r="AD815">
        <v>62</v>
      </c>
      <c r="AE815">
        <v>0</v>
      </c>
      <c r="AF815">
        <v>0</v>
      </c>
      <c r="AG815">
        <v>0</v>
      </c>
      <c r="AH815">
        <v>0</v>
      </c>
      <c r="AI815">
        <v>0</v>
      </c>
      <c r="AJ815">
        <v>17</v>
      </c>
      <c r="AK815">
        <v>35</v>
      </c>
      <c r="AL815">
        <v>22</v>
      </c>
      <c r="AM815">
        <v>0</v>
      </c>
      <c r="AN815">
        <v>0</v>
      </c>
      <c r="AO815">
        <v>0</v>
      </c>
      <c r="AP815">
        <v>0</v>
      </c>
      <c r="AQ815">
        <v>0</v>
      </c>
      <c r="AR815">
        <v>86</v>
      </c>
      <c r="AS815">
        <v>84</v>
      </c>
      <c r="AT815">
        <v>0</v>
      </c>
      <c r="AU815">
        <v>544</v>
      </c>
      <c r="AV815">
        <v>0</v>
      </c>
      <c r="AW815">
        <v>21</v>
      </c>
      <c r="AX815">
        <v>0</v>
      </c>
      <c r="AY815">
        <v>1995</v>
      </c>
      <c r="AZ815">
        <v>79</v>
      </c>
      <c r="BA815">
        <v>0</v>
      </c>
      <c r="BB815">
        <v>0</v>
      </c>
      <c r="BC815">
        <v>721</v>
      </c>
      <c r="BD815">
        <v>188</v>
      </c>
      <c r="BE815">
        <v>6</v>
      </c>
      <c r="BF815">
        <v>0</v>
      </c>
      <c r="BG815">
        <v>0</v>
      </c>
      <c r="BH815">
        <v>159</v>
      </c>
      <c r="BI815">
        <v>0</v>
      </c>
      <c r="BJ815">
        <v>4</v>
      </c>
      <c r="BK815">
        <v>0</v>
      </c>
      <c r="BL815">
        <v>18</v>
      </c>
      <c r="BM815">
        <v>691</v>
      </c>
      <c r="BN815">
        <v>0</v>
      </c>
      <c r="BO815">
        <v>10</v>
      </c>
      <c r="BP815">
        <v>0</v>
      </c>
      <c r="BQ815" s="178">
        <v>6099</v>
      </c>
    </row>
    <row r="816" spans="1:69" x14ac:dyDescent="0.25">
      <c r="A816" t="s">
        <v>654</v>
      </c>
      <c r="B816">
        <v>7</v>
      </c>
      <c r="C816">
        <v>457</v>
      </c>
      <c r="D816">
        <v>8547</v>
      </c>
      <c r="E816">
        <v>0</v>
      </c>
      <c r="F816">
        <v>4</v>
      </c>
      <c r="G816">
        <v>22442</v>
      </c>
      <c r="H816">
        <v>0</v>
      </c>
      <c r="I816">
        <v>1192</v>
      </c>
      <c r="J816">
        <v>7</v>
      </c>
      <c r="K816">
        <v>3282</v>
      </c>
      <c r="L816">
        <v>4421</v>
      </c>
      <c r="M816">
        <v>2690</v>
      </c>
      <c r="N816">
        <v>611</v>
      </c>
      <c r="O816">
        <v>3063</v>
      </c>
      <c r="P816">
        <v>0</v>
      </c>
      <c r="Q816">
        <v>2838</v>
      </c>
      <c r="R816">
        <v>7143</v>
      </c>
      <c r="S816">
        <v>0</v>
      </c>
      <c r="T816">
        <v>1</v>
      </c>
      <c r="U816">
        <v>0</v>
      </c>
      <c r="V816">
        <v>0</v>
      </c>
      <c r="W816">
        <v>0</v>
      </c>
      <c r="X816">
        <v>0</v>
      </c>
      <c r="Y816">
        <v>0</v>
      </c>
      <c r="Z816">
        <v>0</v>
      </c>
      <c r="AA816">
        <v>0</v>
      </c>
      <c r="AB816">
        <v>0</v>
      </c>
      <c r="AC816">
        <v>0</v>
      </c>
      <c r="AD816">
        <v>6992</v>
      </c>
      <c r="AE816">
        <v>0</v>
      </c>
      <c r="AF816">
        <v>0</v>
      </c>
      <c r="AG816">
        <v>525</v>
      </c>
      <c r="AH816">
        <v>0</v>
      </c>
      <c r="AI816">
        <v>0</v>
      </c>
      <c r="AJ816">
        <v>2720</v>
      </c>
      <c r="AK816">
        <v>12584</v>
      </c>
      <c r="AL816">
        <v>51</v>
      </c>
      <c r="AM816">
        <v>0</v>
      </c>
      <c r="AN816">
        <v>53</v>
      </c>
      <c r="AO816">
        <v>0</v>
      </c>
      <c r="AP816">
        <v>1116</v>
      </c>
      <c r="AQ816">
        <v>0</v>
      </c>
      <c r="AR816">
        <v>3558</v>
      </c>
      <c r="AS816">
        <v>51</v>
      </c>
      <c r="AT816">
        <v>767</v>
      </c>
      <c r="AU816">
        <v>0</v>
      </c>
      <c r="AV816">
        <v>69</v>
      </c>
      <c r="AW816">
        <v>62150</v>
      </c>
      <c r="AX816">
        <v>6642</v>
      </c>
      <c r="AY816">
        <v>334</v>
      </c>
      <c r="AZ816">
        <v>3310</v>
      </c>
      <c r="BA816">
        <v>16515</v>
      </c>
      <c r="BB816">
        <v>1974</v>
      </c>
      <c r="BC816">
        <v>1439</v>
      </c>
      <c r="BD816">
        <v>3753</v>
      </c>
      <c r="BE816">
        <v>7705</v>
      </c>
      <c r="BF816">
        <v>0</v>
      </c>
      <c r="BG816">
        <v>0</v>
      </c>
      <c r="BH816">
        <v>2046</v>
      </c>
      <c r="BI816">
        <v>1144</v>
      </c>
      <c r="BJ816">
        <v>658</v>
      </c>
      <c r="BK816">
        <v>0</v>
      </c>
      <c r="BL816">
        <v>0</v>
      </c>
      <c r="BM816">
        <v>4067</v>
      </c>
      <c r="BN816">
        <v>11</v>
      </c>
      <c r="BO816">
        <v>1028</v>
      </c>
      <c r="BP816">
        <v>19</v>
      </c>
      <c r="BQ816" s="178">
        <v>189452</v>
      </c>
    </row>
    <row r="817" spans="1:69" x14ac:dyDescent="0.25">
      <c r="A817" t="s">
        <v>655</v>
      </c>
      <c r="B817">
        <v>35</v>
      </c>
      <c r="C817">
        <v>301</v>
      </c>
      <c r="D817">
        <v>598</v>
      </c>
      <c r="E817">
        <v>0</v>
      </c>
      <c r="F817">
        <v>0</v>
      </c>
      <c r="G817">
        <v>7088</v>
      </c>
      <c r="H817">
        <v>0</v>
      </c>
      <c r="I817">
        <v>141</v>
      </c>
      <c r="J817">
        <v>1</v>
      </c>
      <c r="K817">
        <v>1817</v>
      </c>
      <c r="L817">
        <v>775</v>
      </c>
      <c r="M817">
        <v>359</v>
      </c>
      <c r="N817">
        <v>405</v>
      </c>
      <c r="O817">
        <v>79</v>
      </c>
      <c r="P817">
        <v>0</v>
      </c>
      <c r="Q817">
        <v>747</v>
      </c>
      <c r="R817">
        <v>1447</v>
      </c>
      <c r="S817">
        <v>0</v>
      </c>
      <c r="T817">
        <v>0</v>
      </c>
      <c r="U817">
        <v>0</v>
      </c>
      <c r="V817">
        <v>0</v>
      </c>
      <c r="W817">
        <v>0</v>
      </c>
      <c r="X817">
        <v>0</v>
      </c>
      <c r="Y817">
        <v>0</v>
      </c>
      <c r="Z817">
        <v>0</v>
      </c>
      <c r="AA817">
        <v>0</v>
      </c>
      <c r="AB817">
        <v>0</v>
      </c>
      <c r="AC817">
        <v>0</v>
      </c>
      <c r="AD817">
        <v>0</v>
      </c>
      <c r="AE817">
        <v>0</v>
      </c>
      <c r="AF817">
        <v>0</v>
      </c>
      <c r="AG817">
        <v>421</v>
      </c>
      <c r="AH817">
        <v>0</v>
      </c>
      <c r="AI817">
        <v>0</v>
      </c>
      <c r="AJ817">
        <v>585</v>
      </c>
      <c r="AK817">
        <v>3961</v>
      </c>
      <c r="AL817">
        <v>37</v>
      </c>
      <c r="AM817">
        <v>0</v>
      </c>
      <c r="AN817">
        <v>11</v>
      </c>
      <c r="AO817">
        <v>0</v>
      </c>
      <c r="AP817">
        <v>323</v>
      </c>
      <c r="AQ817">
        <v>0</v>
      </c>
      <c r="AR817">
        <v>1433</v>
      </c>
      <c r="AS817">
        <v>51</v>
      </c>
      <c r="AT817">
        <v>246</v>
      </c>
      <c r="AU817">
        <v>0</v>
      </c>
      <c r="AV817">
        <v>8</v>
      </c>
      <c r="AW817">
        <v>60759</v>
      </c>
      <c r="AX817">
        <v>244</v>
      </c>
      <c r="AY817">
        <v>214</v>
      </c>
      <c r="AZ817">
        <v>40</v>
      </c>
      <c r="BA817">
        <v>702</v>
      </c>
      <c r="BB817">
        <v>912</v>
      </c>
      <c r="BC817">
        <v>44</v>
      </c>
      <c r="BD817">
        <v>4</v>
      </c>
      <c r="BE817">
        <v>4651</v>
      </c>
      <c r="BF817">
        <v>0</v>
      </c>
      <c r="BG817">
        <v>0</v>
      </c>
      <c r="BH817">
        <v>1835</v>
      </c>
      <c r="BI817">
        <v>299</v>
      </c>
      <c r="BJ817">
        <v>17</v>
      </c>
      <c r="BK817">
        <v>0</v>
      </c>
      <c r="BL817">
        <v>0</v>
      </c>
      <c r="BM817">
        <v>338</v>
      </c>
      <c r="BN817">
        <v>6</v>
      </c>
      <c r="BO817">
        <v>93</v>
      </c>
      <c r="BP817">
        <v>0</v>
      </c>
      <c r="BQ817" s="178">
        <v>90404</v>
      </c>
    </row>
    <row r="818" spans="1:69" x14ac:dyDescent="0.25">
      <c r="A818" t="s">
        <v>656</v>
      </c>
      <c r="B818">
        <v>150</v>
      </c>
      <c r="C818">
        <v>46</v>
      </c>
      <c r="D818">
        <v>368</v>
      </c>
      <c r="E818">
        <v>0</v>
      </c>
      <c r="F818">
        <v>1</v>
      </c>
      <c r="G818">
        <v>647</v>
      </c>
      <c r="H818">
        <v>0</v>
      </c>
      <c r="I818">
        <v>94</v>
      </c>
      <c r="J818">
        <v>0</v>
      </c>
      <c r="K818">
        <v>8</v>
      </c>
      <c r="L818">
        <v>287</v>
      </c>
      <c r="M818">
        <v>300</v>
      </c>
      <c r="N818">
        <v>43</v>
      </c>
      <c r="O818">
        <v>3</v>
      </c>
      <c r="P818">
        <v>0</v>
      </c>
      <c r="Q818">
        <v>64</v>
      </c>
      <c r="R818">
        <v>205</v>
      </c>
      <c r="S818">
        <v>0</v>
      </c>
      <c r="T818">
        <v>0</v>
      </c>
      <c r="U818">
        <v>0</v>
      </c>
      <c r="V818">
        <v>0</v>
      </c>
      <c r="W818">
        <v>0</v>
      </c>
      <c r="X818">
        <v>0</v>
      </c>
      <c r="Y818">
        <v>0</v>
      </c>
      <c r="Z818">
        <v>0</v>
      </c>
      <c r="AA818">
        <v>0</v>
      </c>
      <c r="AB818">
        <v>0</v>
      </c>
      <c r="AC818">
        <v>0</v>
      </c>
      <c r="AD818">
        <v>0</v>
      </c>
      <c r="AE818">
        <v>0</v>
      </c>
      <c r="AF818">
        <v>0</v>
      </c>
      <c r="AG818">
        <v>25</v>
      </c>
      <c r="AH818">
        <v>0</v>
      </c>
      <c r="AI818">
        <v>0</v>
      </c>
      <c r="AJ818">
        <v>957</v>
      </c>
      <c r="AK818">
        <v>2250</v>
      </c>
      <c r="AL818">
        <v>2</v>
      </c>
      <c r="AM818">
        <v>0</v>
      </c>
      <c r="AN818">
        <v>7</v>
      </c>
      <c r="AO818">
        <v>0</v>
      </c>
      <c r="AP818">
        <v>142</v>
      </c>
      <c r="AQ818">
        <v>0</v>
      </c>
      <c r="AR818">
        <v>88</v>
      </c>
      <c r="AS818">
        <v>0</v>
      </c>
      <c r="AT818">
        <v>3</v>
      </c>
      <c r="AU818">
        <v>0</v>
      </c>
      <c r="AV818">
        <v>9</v>
      </c>
      <c r="AW818">
        <v>3722</v>
      </c>
      <c r="AX818">
        <v>124</v>
      </c>
      <c r="AY818">
        <v>0</v>
      </c>
      <c r="AZ818">
        <v>24</v>
      </c>
      <c r="BA818">
        <v>69</v>
      </c>
      <c r="BB818">
        <v>37</v>
      </c>
      <c r="BC818">
        <v>44</v>
      </c>
      <c r="BD818">
        <v>51</v>
      </c>
      <c r="BE818">
        <v>198</v>
      </c>
      <c r="BF818">
        <v>0</v>
      </c>
      <c r="BG818">
        <v>0</v>
      </c>
      <c r="BH818">
        <v>0</v>
      </c>
      <c r="BI818">
        <v>40</v>
      </c>
      <c r="BJ818">
        <v>5</v>
      </c>
      <c r="BK818">
        <v>0</v>
      </c>
      <c r="BL818">
        <v>0</v>
      </c>
      <c r="BM818">
        <v>417</v>
      </c>
      <c r="BN818">
        <v>3</v>
      </c>
      <c r="BO818">
        <v>130</v>
      </c>
      <c r="BP818">
        <v>0</v>
      </c>
      <c r="BQ818" s="178">
        <v>10049</v>
      </c>
    </row>
    <row r="819" spans="1:69" x14ac:dyDescent="0.25">
      <c r="A819" t="s">
        <v>657</v>
      </c>
      <c r="B819">
        <v>142</v>
      </c>
      <c r="C819">
        <v>35</v>
      </c>
      <c r="D819">
        <v>19</v>
      </c>
      <c r="E819">
        <v>0</v>
      </c>
      <c r="F819">
        <v>1</v>
      </c>
      <c r="G819">
        <v>211</v>
      </c>
      <c r="H819">
        <v>0</v>
      </c>
      <c r="I819">
        <v>50</v>
      </c>
      <c r="J819">
        <v>0</v>
      </c>
      <c r="K819">
        <v>10</v>
      </c>
      <c r="L819">
        <v>281</v>
      </c>
      <c r="M819">
        <v>113</v>
      </c>
      <c r="N819">
        <v>9</v>
      </c>
      <c r="O819">
        <v>2</v>
      </c>
      <c r="P819">
        <v>0</v>
      </c>
      <c r="Q819">
        <v>29</v>
      </c>
      <c r="R819">
        <v>175</v>
      </c>
      <c r="S819">
        <v>0</v>
      </c>
      <c r="T819">
        <v>1</v>
      </c>
      <c r="U819">
        <v>0</v>
      </c>
      <c r="V819">
        <v>0</v>
      </c>
      <c r="W819">
        <v>0</v>
      </c>
      <c r="X819">
        <v>0</v>
      </c>
      <c r="Y819">
        <v>0</v>
      </c>
      <c r="Z819">
        <v>0</v>
      </c>
      <c r="AA819">
        <v>0</v>
      </c>
      <c r="AB819">
        <v>0</v>
      </c>
      <c r="AC819">
        <v>0</v>
      </c>
      <c r="AD819">
        <v>0</v>
      </c>
      <c r="AE819">
        <v>0</v>
      </c>
      <c r="AF819">
        <v>0</v>
      </c>
      <c r="AG819">
        <v>18</v>
      </c>
      <c r="AH819">
        <v>0</v>
      </c>
      <c r="AI819">
        <v>0</v>
      </c>
      <c r="AJ819">
        <v>585</v>
      </c>
      <c r="AK819">
        <v>943</v>
      </c>
      <c r="AL819">
        <v>14</v>
      </c>
      <c r="AM819">
        <v>0</v>
      </c>
      <c r="AN819">
        <v>2</v>
      </c>
      <c r="AO819">
        <v>0</v>
      </c>
      <c r="AP819">
        <v>161</v>
      </c>
      <c r="AQ819">
        <v>0</v>
      </c>
      <c r="AR819">
        <v>79</v>
      </c>
      <c r="AS819">
        <v>0</v>
      </c>
      <c r="AT819">
        <v>3</v>
      </c>
      <c r="AU819">
        <v>0</v>
      </c>
      <c r="AV819">
        <v>7</v>
      </c>
      <c r="AW819">
        <v>3671</v>
      </c>
      <c r="AX819">
        <v>26</v>
      </c>
      <c r="AY819">
        <v>0</v>
      </c>
      <c r="AZ819">
        <v>24</v>
      </c>
      <c r="BA819">
        <v>47</v>
      </c>
      <c r="BB819">
        <v>33</v>
      </c>
      <c r="BC819">
        <v>133</v>
      </c>
      <c r="BD819">
        <v>86</v>
      </c>
      <c r="BE819">
        <v>35</v>
      </c>
      <c r="BF819">
        <v>0</v>
      </c>
      <c r="BG819">
        <v>0</v>
      </c>
      <c r="BH819">
        <v>0</v>
      </c>
      <c r="BI819">
        <v>163</v>
      </c>
      <c r="BJ819">
        <v>5</v>
      </c>
      <c r="BK819">
        <v>0</v>
      </c>
      <c r="BL819">
        <v>0</v>
      </c>
      <c r="BM819">
        <v>611</v>
      </c>
      <c r="BN819">
        <v>0</v>
      </c>
      <c r="BO819">
        <v>124</v>
      </c>
      <c r="BP819">
        <v>0</v>
      </c>
      <c r="BQ819" s="178">
        <v>7693</v>
      </c>
    </row>
    <row r="820" spans="1:69" x14ac:dyDescent="0.25">
      <c r="A820" t="s">
        <v>658</v>
      </c>
      <c r="B820">
        <v>1</v>
      </c>
      <c r="C820">
        <v>7283</v>
      </c>
      <c r="D820">
        <v>209</v>
      </c>
      <c r="E820">
        <v>0</v>
      </c>
      <c r="F820">
        <v>170</v>
      </c>
      <c r="G820">
        <v>80893</v>
      </c>
      <c r="H820">
        <v>0</v>
      </c>
      <c r="I820">
        <v>43288</v>
      </c>
      <c r="J820">
        <v>761</v>
      </c>
      <c r="K820">
        <v>104962</v>
      </c>
      <c r="L820">
        <v>25811</v>
      </c>
      <c r="M820">
        <v>14178</v>
      </c>
      <c r="N820">
        <v>66534</v>
      </c>
      <c r="O820">
        <v>0</v>
      </c>
      <c r="P820">
        <v>0</v>
      </c>
      <c r="Q820">
        <v>19886</v>
      </c>
      <c r="R820">
        <v>28222</v>
      </c>
      <c r="S820">
        <v>0</v>
      </c>
      <c r="T820">
        <v>7</v>
      </c>
      <c r="U820">
        <v>0</v>
      </c>
      <c r="V820">
        <v>0</v>
      </c>
      <c r="W820">
        <v>0</v>
      </c>
      <c r="X820">
        <v>0</v>
      </c>
      <c r="Y820">
        <v>0</v>
      </c>
      <c r="Z820">
        <v>0</v>
      </c>
      <c r="AA820">
        <v>0</v>
      </c>
      <c r="AB820">
        <v>0</v>
      </c>
      <c r="AC820">
        <v>6</v>
      </c>
      <c r="AD820">
        <v>134992</v>
      </c>
      <c r="AE820">
        <v>0</v>
      </c>
      <c r="AF820">
        <v>0</v>
      </c>
      <c r="AG820">
        <v>9</v>
      </c>
      <c r="AH820">
        <v>0</v>
      </c>
      <c r="AI820">
        <v>0</v>
      </c>
      <c r="AJ820">
        <v>9695</v>
      </c>
      <c r="AK820">
        <v>66047</v>
      </c>
      <c r="AL820">
        <v>178</v>
      </c>
      <c r="AM820">
        <v>0</v>
      </c>
      <c r="AN820">
        <v>0</v>
      </c>
      <c r="AO820">
        <v>0</v>
      </c>
      <c r="AP820">
        <v>58126</v>
      </c>
      <c r="AQ820">
        <v>0</v>
      </c>
      <c r="AR820">
        <v>5207</v>
      </c>
      <c r="AS820">
        <v>312</v>
      </c>
      <c r="AT820">
        <v>2411</v>
      </c>
      <c r="AU820">
        <v>0</v>
      </c>
      <c r="AV820">
        <v>6910</v>
      </c>
      <c r="AW820">
        <v>211553</v>
      </c>
      <c r="AX820">
        <v>6113</v>
      </c>
      <c r="AY820">
        <v>405945</v>
      </c>
      <c r="AZ820">
        <v>18689</v>
      </c>
      <c r="BA820">
        <v>49381</v>
      </c>
      <c r="BB820">
        <v>12854</v>
      </c>
      <c r="BC820">
        <v>6127</v>
      </c>
      <c r="BD820">
        <v>108465</v>
      </c>
      <c r="BE820">
        <v>25659</v>
      </c>
      <c r="BF820">
        <v>0</v>
      </c>
      <c r="BG820">
        <v>92</v>
      </c>
      <c r="BH820">
        <v>3148</v>
      </c>
      <c r="BI820">
        <v>11617</v>
      </c>
      <c r="BJ820">
        <v>15079</v>
      </c>
      <c r="BK820">
        <v>3</v>
      </c>
      <c r="BL820">
        <v>376</v>
      </c>
      <c r="BM820">
        <v>33782</v>
      </c>
      <c r="BN820">
        <v>0</v>
      </c>
      <c r="BO820">
        <v>6968</v>
      </c>
      <c r="BP820">
        <v>40</v>
      </c>
      <c r="BQ820" s="178">
        <v>1591806</v>
      </c>
    </row>
    <row r="821" spans="1:69" x14ac:dyDescent="0.25">
      <c r="A821" t="s">
        <v>659</v>
      </c>
      <c r="B821">
        <v>1</v>
      </c>
      <c r="C821">
        <v>0</v>
      </c>
      <c r="D821">
        <v>6358</v>
      </c>
      <c r="E821">
        <v>0</v>
      </c>
      <c r="F821">
        <v>78</v>
      </c>
      <c r="G821">
        <v>155871</v>
      </c>
      <c r="H821">
        <v>0</v>
      </c>
      <c r="I821">
        <v>139102</v>
      </c>
      <c r="J821">
        <v>0</v>
      </c>
      <c r="K821">
        <v>39229</v>
      </c>
      <c r="L821">
        <v>17783</v>
      </c>
      <c r="M821">
        <v>26060</v>
      </c>
      <c r="N821">
        <v>44999</v>
      </c>
      <c r="O821">
        <v>396</v>
      </c>
      <c r="P821">
        <v>0</v>
      </c>
      <c r="Q821">
        <v>0</v>
      </c>
      <c r="R821">
        <v>1221</v>
      </c>
      <c r="S821">
        <v>0</v>
      </c>
      <c r="T821">
        <v>1</v>
      </c>
      <c r="U821">
        <v>2</v>
      </c>
      <c r="V821">
        <v>0</v>
      </c>
      <c r="W821">
        <v>0</v>
      </c>
      <c r="X821">
        <v>0</v>
      </c>
      <c r="Y821">
        <v>0</v>
      </c>
      <c r="Z821">
        <v>0</v>
      </c>
      <c r="AA821">
        <v>0</v>
      </c>
      <c r="AB821">
        <v>0</v>
      </c>
      <c r="AC821">
        <v>0</v>
      </c>
      <c r="AD821">
        <v>247389</v>
      </c>
      <c r="AE821">
        <v>0</v>
      </c>
      <c r="AF821">
        <v>0</v>
      </c>
      <c r="AG821">
        <v>1</v>
      </c>
      <c r="AH821">
        <v>0</v>
      </c>
      <c r="AI821">
        <v>0</v>
      </c>
      <c r="AJ821">
        <v>83711</v>
      </c>
      <c r="AK821">
        <v>347</v>
      </c>
      <c r="AL821">
        <v>43</v>
      </c>
      <c r="AM821">
        <v>0</v>
      </c>
      <c r="AN821">
        <v>1980</v>
      </c>
      <c r="AO821">
        <v>25</v>
      </c>
      <c r="AP821">
        <v>88701</v>
      </c>
      <c r="AQ821">
        <v>0</v>
      </c>
      <c r="AR821">
        <v>0</v>
      </c>
      <c r="AS821">
        <v>0</v>
      </c>
      <c r="AT821">
        <v>8909</v>
      </c>
      <c r="AU821">
        <v>0</v>
      </c>
      <c r="AV821">
        <v>0</v>
      </c>
      <c r="AW821">
        <v>212430</v>
      </c>
      <c r="AX821">
        <v>140045</v>
      </c>
      <c r="AY821">
        <v>26020</v>
      </c>
      <c r="AZ821">
        <v>4227</v>
      </c>
      <c r="BA821">
        <v>2019</v>
      </c>
      <c r="BB821">
        <v>193581</v>
      </c>
      <c r="BC821">
        <v>4515</v>
      </c>
      <c r="BD821">
        <v>57390</v>
      </c>
      <c r="BE821">
        <v>11896</v>
      </c>
      <c r="BF821">
        <v>0</v>
      </c>
      <c r="BG821">
        <v>0</v>
      </c>
      <c r="BH821">
        <v>0</v>
      </c>
      <c r="BI821">
        <v>4</v>
      </c>
      <c r="BJ821">
        <v>0</v>
      </c>
      <c r="BK821">
        <v>0</v>
      </c>
      <c r="BL821">
        <v>583</v>
      </c>
      <c r="BM821">
        <v>130746</v>
      </c>
      <c r="BN821">
        <v>680</v>
      </c>
      <c r="BO821">
        <v>20687</v>
      </c>
      <c r="BP821">
        <v>0</v>
      </c>
      <c r="BQ821" s="178">
        <v>1665240</v>
      </c>
    </row>
    <row r="822" spans="1:69" x14ac:dyDescent="0.25">
      <c r="A822" t="s">
        <v>660</v>
      </c>
      <c r="B822">
        <v>21</v>
      </c>
      <c r="C822">
        <v>62</v>
      </c>
      <c r="D822">
        <v>5616</v>
      </c>
      <c r="E822">
        <v>0</v>
      </c>
      <c r="F822">
        <v>147</v>
      </c>
      <c r="G822">
        <v>222632</v>
      </c>
      <c r="H822">
        <v>0</v>
      </c>
      <c r="I822">
        <v>413</v>
      </c>
      <c r="J822">
        <v>0</v>
      </c>
      <c r="K822">
        <v>11093</v>
      </c>
      <c r="L822">
        <v>5528</v>
      </c>
      <c r="M822">
        <v>5309</v>
      </c>
      <c r="N822">
        <v>110572</v>
      </c>
      <c r="O822">
        <v>0</v>
      </c>
      <c r="P822">
        <v>0</v>
      </c>
      <c r="Q822">
        <v>999</v>
      </c>
      <c r="R822">
        <v>73692</v>
      </c>
      <c r="S822">
        <v>0</v>
      </c>
      <c r="T822">
        <v>0</v>
      </c>
      <c r="U822">
        <v>0</v>
      </c>
      <c r="V822">
        <v>0</v>
      </c>
      <c r="W822">
        <v>0</v>
      </c>
      <c r="X822">
        <v>0</v>
      </c>
      <c r="Y822">
        <v>0</v>
      </c>
      <c r="Z822">
        <v>0</v>
      </c>
      <c r="AA822">
        <v>0</v>
      </c>
      <c r="AB822">
        <v>0</v>
      </c>
      <c r="AC822">
        <v>0</v>
      </c>
      <c r="AD822">
        <v>136421</v>
      </c>
      <c r="AE822">
        <v>0</v>
      </c>
      <c r="AF822">
        <v>0</v>
      </c>
      <c r="AG822">
        <v>2564</v>
      </c>
      <c r="AH822">
        <v>0</v>
      </c>
      <c r="AI822">
        <v>0</v>
      </c>
      <c r="AJ822">
        <v>5044</v>
      </c>
      <c r="AK822">
        <v>265947</v>
      </c>
      <c r="AL822">
        <v>845</v>
      </c>
      <c r="AM822">
        <v>0</v>
      </c>
      <c r="AN822">
        <v>0</v>
      </c>
      <c r="AO822">
        <v>0</v>
      </c>
      <c r="AP822">
        <v>26874</v>
      </c>
      <c r="AQ822">
        <v>0</v>
      </c>
      <c r="AR822">
        <v>60185</v>
      </c>
      <c r="AS822">
        <v>0</v>
      </c>
      <c r="AT822">
        <v>5371</v>
      </c>
      <c r="AU822">
        <v>83190</v>
      </c>
      <c r="AV822">
        <v>7965</v>
      </c>
      <c r="AW822">
        <v>432795</v>
      </c>
      <c r="AX822">
        <v>0</v>
      </c>
      <c r="AY822">
        <v>13571</v>
      </c>
      <c r="AZ822">
        <v>177060</v>
      </c>
      <c r="BA822">
        <v>100447</v>
      </c>
      <c r="BB822">
        <v>44431</v>
      </c>
      <c r="BC822">
        <v>1599</v>
      </c>
      <c r="BD822">
        <v>3731</v>
      </c>
      <c r="BE822">
        <v>144861</v>
      </c>
      <c r="BF822">
        <v>0</v>
      </c>
      <c r="BG822">
        <v>0</v>
      </c>
      <c r="BH822">
        <v>202916</v>
      </c>
      <c r="BI822">
        <v>529</v>
      </c>
      <c r="BJ822">
        <v>165</v>
      </c>
      <c r="BK822">
        <v>0</v>
      </c>
      <c r="BL822">
        <v>5549</v>
      </c>
      <c r="BM822">
        <v>72173</v>
      </c>
      <c r="BN822">
        <v>1</v>
      </c>
      <c r="BO822">
        <v>757</v>
      </c>
      <c r="BP822">
        <v>0</v>
      </c>
      <c r="BQ822" s="178">
        <v>2225486</v>
      </c>
    </row>
    <row r="823" spans="1:69" x14ac:dyDescent="0.25">
      <c r="A823" t="s">
        <v>661</v>
      </c>
      <c r="B823">
        <v>0</v>
      </c>
      <c r="C823">
        <v>85</v>
      </c>
      <c r="D823">
        <v>107</v>
      </c>
      <c r="E823">
        <v>0</v>
      </c>
      <c r="F823">
        <v>256</v>
      </c>
      <c r="G823">
        <v>4534</v>
      </c>
      <c r="H823">
        <v>1</v>
      </c>
      <c r="I823">
        <v>243</v>
      </c>
      <c r="J823">
        <v>532</v>
      </c>
      <c r="K823">
        <v>1283</v>
      </c>
      <c r="L823">
        <v>738</v>
      </c>
      <c r="M823">
        <v>243</v>
      </c>
      <c r="N823">
        <v>586</v>
      </c>
      <c r="O823">
        <v>0</v>
      </c>
      <c r="P823">
        <v>0</v>
      </c>
      <c r="Q823">
        <v>2851</v>
      </c>
      <c r="R823">
        <v>2433</v>
      </c>
      <c r="S823">
        <v>0</v>
      </c>
      <c r="T823">
        <v>7</v>
      </c>
      <c r="U823">
        <v>0</v>
      </c>
      <c r="V823">
        <v>0</v>
      </c>
      <c r="W823">
        <v>0</v>
      </c>
      <c r="X823">
        <v>0</v>
      </c>
      <c r="Y823">
        <v>0</v>
      </c>
      <c r="Z823">
        <v>0</v>
      </c>
      <c r="AA823">
        <v>0</v>
      </c>
      <c r="AB823">
        <v>4</v>
      </c>
      <c r="AC823">
        <v>0</v>
      </c>
      <c r="AD823">
        <v>3620</v>
      </c>
      <c r="AE823">
        <v>0</v>
      </c>
      <c r="AF823">
        <v>1</v>
      </c>
      <c r="AG823">
        <v>75</v>
      </c>
      <c r="AH823">
        <v>0</v>
      </c>
      <c r="AI823">
        <v>0</v>
      </c>
      <c r="AJ823">
        <v>586</v>
      </c>
      <c r="AK823">
        <v>3939</v>
      </c>
      <c r="AL823">
        <v>14</v>
      </c>
      <c r="AM823">
        <v>0</v>
      </c>
      <c r="AN823">
        <v>38</v>
      </c>
      <c r="AO823">
        <v>17</v>
      </c>
      <c r="AP823">
        <v>2683</v>
      </c>
      <c r="AQ823">
        <v>0</v>
      </c>
      <c r="AR823">
        <v>314</v>
      </c>
      <c r="AS823">
        <v>16</v>
      </c>
      <c r="AT823">
        <v>155</v>
      </c>
      <c r="AU823">
        <v>381</v>
      </c>
      <c r="AV823">
        <v>193</v>
      </c>
      <c r="AW823">
        <v>861</v>
      </c>
      <c r="AX823">
        <v>2137</v>
      </c>
      <c r="AY823">
        <v>2953</v>
      </c>
      <c r="AZ823">
        <v>3721</v>
      </c>
      <c r="BA823">
        <v>4806</v>
      </c>
      <c r="BB823">
        <v>2815</v>
      </c>
      <c r="BC823">
        <v>1369</v>
      </c>
      <c r="BD823">
        <v>302</v>
      </c>
      <c r="BE823">
        <v>1414</v>
      </c>
      <c r="BF823">
        <v>0</v>
      </c>
      <c r="BG823">
        <v>18</v>
      </c>
      <c r="BH823">
        <v>1224</v>
      </c>
      <c r="BI823">
        <v>242</v>
      </c>
      <c r="BJ823">
        <v>443</v>
      </c>
      <c r="BK823">
        <v>0</v>
      </c>
      <c r="BL823">
        <v>9</v>
      </c>
      <c r="BM823">
        <v>2494</v>
      </c>
      <c r="BN823">
        <v>6</v>
      </c>
      <c r="BO823">
        <v>339</v>
      </c>
      <c r="BP823">
        <v>60</v>
      </c>
      <c r="BQ823" s="178">
        <v>51063</v>
      </c>
    </row>
    <row r="824" spans="1:69" x14ac:dyDescent="0.25">
      <c r="A824" t="s">
        <v>662</v>
      </c>
      <c r="B824">
        <v>5943</v>
      </c>
      <c r="C824">
        <v>85</v>
      </c>
      <c r="D824">
        <v>54</v>
      </c>
      <c r="E824">
        <v>0</v>
      </c>
      <c r="F824">
        <v>202</v>
      </c>
      <c r="G824">
        <v>4510</v>
      </c>
      <c r="H824">
        <v>1</v>
      </c>
      <c r="I824">
        <v>63</v>
      </c>
      <c r="J824">
        <v>112</v>
      </c>
      <c r="K824">
        <v>1234</v>
      </c>
      <c r="L824">
        <v>317</v>
      </c>
      <c r="M824">
        <v>182</v>
      </c>
      <c r="N824">
        <v>592</v>
      </c>
      <c r="O824">
        <v>0</v>
      </c>
      <c r="P824">
        <v>0</v>
      </c>
      <c r="Q824">
        <v>2474</v>
      </c>
      <c r="R824">
        <v>1839</v>
      </c>
      <c r="S824">
        <v>0</v>
      </c>
      <c r="T824">
        <v>19</v>
      </c>
      <c r="U824">
        <v>0</v>
      </c>
      <c r="V824">
        <v>0</v>
      </c>
      <c r="W824">
        <v>0</v>
      </c>
      <c r="X824">
        <v>0</v>
      </c>
      <c r="Y824">
        <v>0</v>
      </c>
      <c r="Z824">
        <v>0</v>
      </c>
      <c r="AA824">
        <v>0</v>
      </c>
      <c r="AB824">
        <v>4</v>
      </c>
      <c r="AC824">
        <v>0</v>
      </c>
      <c r="AD824">
        <v>3052</v>
      </c>
      <c r="AE824">
        <v>0</v>
      </c>
      <c r="AF824">
        <v>1</v>
      </c>
      <c r="AG824">
        <v>67</v>
      </c>
      <c r="AH824">
        <v>0</v>
      </c>
      <c r="AI824">
        <v>0</v>
      </c>
      <c r="AJ824">
        <v>47</v>
      </c>
      <c r="AK824">
        <v>2686</v>
      </c>
      <c r="AL824">
        <v>13</v>
      </c>
      <c r="AM824">
        <v>0</v>
      </c>
      <c r="AN824">
        <v>33</v>
      </c>
      <c r="AO824">
        <v>13</v>
      </c>
      <c r="AP824">
        <v>2683</v>
      </c>
      <c r="AQ824">
        <v>0</v>
      </c>
      <c r="AR824">
        <v>302</v>
      </c>
      <c r="AS824">
        <v>0</v>
      </c>
      <c r="AT824">
        <v>137</v>
      </c>
      <c r="AU824">
        <v>381</v>
      </c>
      <c r="AV824">
        <v>142</v>
      </c>
      <c r="AW824">
        <v>860</v>
      </c>
      <c r="AX824">
        <v>2137</v>
      </c>
      <c r="AY824">
        <v>2953</v>
      </c>
      <c r="AZ824">
        <v>2421</v>
      </c>
      <c r="BA824">
        <v>4025</v>
      </c>
      <c r="BB824">
        <v>2409</v>
      </c>
      <c r="BC824">
        <v>1315</v>
      </c>
      <c r="BD824">
        <v>233</v>
      </c>
      <c r="BE824">
        <v>745</v>
      </c>
      <c r="BF824">
        <v>0</v>
      </c>
      <c r="BG824">
        <v>18</v>
      </c>
      <c r="BH824">
        <v>1119</v>
      </c>
      <c r="BI824">
        <v>196</v>
      </c>
      <c r="BJ824">
        <v>438</v>
      </c>
      <c r="BK824">
        <v>0</v>
      </c>
      <c r="BL824">
        <v>9</v>
      </c>
      <c r="BM824">
        <v>2151</v>
      </c>
      <c r="BN824">
        <v>6</v>
      </c>
      <c r="BO824">
        <v>317</v>
      </c>
      <c r="BP824">
        <v>60</v>
      </c>
      <c r="BQ824" s="178">
        <v>42625</v>
      </c>
    </row>
    <row r="825" spans="1:69" x14ac:dyDescent="0.25">
      <c r="A825" t="s">
        <v>663</v>
      </c>
      <c r="B825">
        <v>5923</v>
      </c>
      <c r="C825">
        <v>1</v>
      </c>
      <c r="D825">
        <v>17</v>
      </c>
      <c r="E825">
        <v>0</v>
      </c>
      <c r="F825">
        <v>11</v>
      </c>
      <c r="G825">
        <v>506</v>
      </c>
      <c r="H825">
        <v>0</v>
      </c>
      <c r="I825">
        <v>21</v>
      </c>
      <c r="J825">
        <v>16</v>
      </c>
      <c r="K825">
        <v>332</v>
      </c>
      <c r="L825">
        <v>0</v>
      </c>
      <c r="M825">
        <v>0</v>
      </c>
      <c r="N825">
        <v>127</v>
      </c>
      <c r="O825">
        <v>0</v>
      </c>
      <c r="P825">
        <v>0</v>
      </c>
      <c r="Q825">
        <v>237</v>
      </c>
      <c r="R825">
        <v>1304</v>
      </c>
      <c r="S825">
        <v>0</v>
      </c>
      <c r="T825">
        <v>0</v>
      </c>
      <c r="U825">
        <v>0</v>
      </c>
      <c r="V825">
        <v>0</v>
      </c>
      <c r="W825">
        <v>0</v>
      </c>
      <c r="X825">
        <v>0</v>
      </c>
      <c r="Y825">
        <v>0</v>
      </c>
      <c r="Z825">
        <v>0</v>
      </c>
      <c r="AA825">
        <v>6</v>
      </c>
      <c r="AB825">
        <v>0</v>
      </c>
      <c r="AC825">
        <v>0</v>
      </c>
      <c r="AD825">
        <v>99</v>
      </c>
      <c r="AE825">
        <v>0</v>
      </c>
      <c r="AF825">
        <v>0</v>
      </c>
      <c r="AG825">
        <v>0</v>
      </c>
      <c r="AH825">
        <v>1</v>
      </c>
      <c r="AI825">
        <v>0</v>
      </c>
      <c r="AJ825">
        <v>666</v>
      </c>
      <c r="AK825">
        <v>639</v>
      </c>
      <c r="AL825">
        <v>0</v>
      </c>
      <c r="AM825">
        <v>0</v>
      </c>
      <c r="AN825">
        <v>1</v>
      </c>
      <c r="AO825">
        <v>0</v>
      </c>
      <c r="AP825">
        <v>135</v>
      </c>
      <c r="AQ825">
        <v>2</v>
      </c>
      <c r="AR825">
        <v>14</v>
      </c>
      <c r="AS825">
        <v>0</v>
      </c>
      <c r="AT825">
        <v>1</v>
      </c>
      <c r="AU825">
        <v>0</v>
      </c>
      <c r="AV825">
        <v>40</v>
      </c>
      <c r="AW825">
        <v>0</v>
      </c>
      <c r="AX825">
        <v>0</v>
      </c>
      <c r="AY825">
        <v>4429</v>
      </c>
      <c r="AZ825">
        <v>685</v>
      </c>
      <c r="BA825">
        <v>438</v>
      </c>
      <c r="BB825">
        <v>1860</v>
      </c>
      <c r="BC825">
        <v>0</v>
      </c>
      <c r="BD825">
        <v>0</v>
      </c>
      <c r="BE825">
        <v>536</v>
      </c>
      <c r="BF825">
        <v>0</v>
      </c>
      <c r="BG825">
        <v>0</v>
      </c>
      <c r="BH825">
        <v>654</v>
      </c>
      <c r="BI825">
        <v>11</v>
      </c>
      <c r="BJ825">
        <v>61</v>
      </c>
      <c r="BK825">
        <v>0</v>
      </c>
      <c r="BL825">
        <v>0</v>
      </c>
      <c r="BM825">
        <v>80</v>
      </c>
      <c r="BN825">
        <v>0</v>
      </c>
      <c r="BO825">
        <v>11</v>
      </c>
      <c r="BP825">
        <v>0</v>
      </c>
      <c r="BQ825" s="178">
        <v>12931</v>
      </c>
    </row>
    <row r="826" spans="1:69" x14ac:dyDescent="0.25">
      <c r="A826" t="s">
        <v>664</v>
      </c>
      <c r="B826">
        <v>2736</v>
      </c>
      <c r="C826">
        <v>1</v>
      </c>
      <c r="D826">
        <v>57</v>
      </c>
      <c r="E826">
        <v>0</v>
      </c>
      <c r="F826">
        <v>19</v>
      </c>
      <c r="G826">
        <v>506</v>
      </c>
      <c r="H826">
        <v>0</v>
      </c>
      <c r="I826">
        <v>17</v>
      </c>
      <c r="J826">
        <v>11</v>
      </c>
      <c r="K826">
        <v>370</v>
      </c>
      <c r="L826">
        <v>0</v>
      </c>
      <c r="M826">
        <v>0</v>
      </c>
      <c r="N826">
        <v>395</v>
      </c>
      <c r="O826">
        <v>0</v>
      </c>
      <c r="P826">
        <v>0</v>
      </c>
      <c r="Q826">
        <v>440</v>
      </c>
      <c r="R826">
        <v>1643</v>
      </c>
      <c r="S826">
        <v>0</v>
      </c>
      <c r="T826">
        <v>0</v>
      </c>
      <c r="U826">
        <v>0</v>
      </c>
      <c r="V826">
        <v>0</v>
      </c>
      <c r="W826">
        <v>0</v>
      </c>
      <c r="X826">
        <v>0</v>
      </c>
      <c r="Y826">
        <v>0</v>
      </c>
      <c r="Z826">
        <v>0</v>
      </c>
      <c r="AA826">
        <v>34</v>
      </c>
      <c r="AB826">
        <v>0</v>
      </c>
      <c r="AC826">
        <v>0</v>
      </c>
      <c r="AD826">
        <v>991</v>
      </c>
      <c r="AE826">
        <v>0</v>
      </c>
      <c r="AF826">
        <v>0</v>
      </c>
      <c r="AG826">
        <v>0</v>
      </c>
      <c r="AH826">
        <v>1</v>
      </c>
      <c r="AI826">
        <v>0</v>
      </c>
      <c r="AJ826">
        <v>398</v>
      </c>
      <c r="AK826">
        <v>1732</v>
      </c>
      <c r="AL826">
        <v>0</v>
      </c>
      <c r="AM826">
        <v>0</v>
      </c>
      <c r="AN826">
        <v>1</v>
      </c>
      <c r="AO826">
        <v>0</v>
      </c>
      <c r="AP826">
        <v>405</v>
      </c>
      <c r="AQ826">
        <v>2</v>
      </c>
      <c r="AR826">
        <v>63</v>
      </c>
      <c r="AS826">
        <v>0</v>
      </c>
      <c r="AT826">
        <v>0</v>
      </c>
      <c r="AU826">
        <v>0</v>
      </c>
      <c r="AV826">
        <v>40</v>
      </c>
      <c r="AW826">
        <v>0</v>
      </c>
      <c r="AX826">
        <v>0</v>
      </c>
      <c r="AY826">
        <v>3902</v>
      </c>
      <c r="AZ826">
        <v>1956</v>
      </c>
      <c r="BA826">
        <v>841</v>
      </c>
      <c r="BB826">
        <v>2940</v>
      </c>
      <c r="BC826">
        <v>0</v>
      </c>
      <c r="BD826">
        <v>0</v>
      </c>
      <c r="BE826">
        <v>1451</v>
      </c>
      <c r="BF826">
        <v>0</v>
      </c>
      <c r="BG826">
        <v>0</v>
      </c>
      <c r="BH826">
        <v>1288</v>
      </c>
      <c r="BI826">
        <v>18</v>
      </c>
      <c r="BJ826">
        <v>125</v>
      </c>
      <c r="BK826">
        <v>0</v>
      </c>
      <c r="BL826">
        <v>0</v>
      </c>
      <c r="BM826">
        <v>137</v>
      </c>
      <c r="BN826">
        <v>0</v>
      </c>
      <c r="BO826">
        <v>31</v>
      </c>
      <c r="BP826">
        <v>0</v>
      </c>
      <c r="BQ826" s="178">
        <v>19775</v>
      </c>
    </row>
    <row r="827" spans="1:69" x14ac:dyDescent="0.25">
      <c r="A827" t="s">
        <v>665</v>
      </c>
      <c r="B827">
        <v>249</v>
      </c>
      <c r="C827">
        <v>6</v>
      </c>
      <c r="D827">
        <v>883</v>
      </c>
      <c r="E827">
        <v>0</v>
      </c>
      <c r="F827">
        <v>56</v>
      </c>
      <c r="G827">
        <v>117331</v>
      </c>
      <c r="H827">
        <v>0</v>
      </c>
      <c r="I827">
        <v>5847</v>
      </c>
      <c r="J827">
        <v>130</v>
      </c>
      <c r="K827">
        <v>28294</v>
      </c>
      <c r="L827">
        <v>17382</v>
      </c>
      <c r="M827">
        <v>3284</v>
      </c>
      <c r="N827">
        <v>3537</v>
      </c>
      <c r="O827">
        <v>3</v>
      </c>
      <c r="P827">
        <v>0</v>
      </c>
      <c r="Q827">
        <v>25</v>
      </c>
      <c r="R827">
        <v>31797</v>
      </c>
      <c r="S827">
        <v>0</v>
      </c>
      <c r="T827">
        <v>0</v>
      </c>
      <c r="U827">
        <v>0</v>
      </c>
      <c r="V827">
        <v>0</v>
      </c>
      <c r="W827">
        <v>0</v>
      </c>
      <c r="X827">
        <v>0</v>
      </c>
      <c r="Y827">
        <v>0</v>
      </c>
      <c r="Z827">
        <v>0</v>
      </c>
      <c r="AA827">
        <v>0</v>
      </c>
      <c r="AB827">
        <v>0</v>
      </c>
      <c r="AC827">
        <v>34</v>
      </c>
      <c r="AD827">
        <v>78881</v>
      </c>
      <c r="AE827">
        <v>0</v>
      </c>
      <c r="AF827">
        <v>0</v>
      </c>
      <c r="AG827">
        <v>122</v>
      </c>
      <c r="AH827">
        <v>0</v>
      </c>
      <c r="AI827">
        <v>0</v>
      </c>
      <c r="AJ827">
        <v>15408</v>
      </c>
      <c r="AK827">
        <v>49691</v>
      </c>
      <c r="AL827">
        <v>409</v>
      </c>
      <c r="AM827">
        <v>0</v>
      </c>
      <c r="AN827">
        <v>764</v>
      </c>
      <c r="AO827">
        <v>0</v>
      </c>
      <c r="AP827">
        <v>24345</v>
      </c>
      <c r="AQ827">
        <v>5</v>
      </c>
      <c r="AR827">
        <v>11246</v>
      </c>
      <c r="AS827">
        <v>91</v>
      </c>
      <c r="AT827">
        <v>5478</v>
      </c>
      <c r="AU827">
        <v>46464</v>
      </c>
      <c r="AV827">
        <v>360</v>
      </c>
      <c r="AW827">
        <v>82247</v>
      </c>
      <c r="AX827">
        <v>16776</v>
      </c>
      <c r="AY827">
        <v>30463</v>
      </c>
      <c r="AZ827">
        <v>30697</v>
      </c>
      <c r="BA827">
        <v>44181</v>
      </c>
      <c r="BB827">
        <v>809</v>
      </c>
      <c r="BC827">
        <v>4669</v>
      </c>
      <c r="BD827">
        <v>23906</v>
      </c>
      <c r="BE827">
        <v>13066</v>
      </c>
      <c r="BF827">
        <v>0</v>
      </c>
      <c r="BG827">
        <v>0</v>
      </c>
      <c r="BH827">
        <v>15025</v>
      </c>
      <c r="BI827">
        <v>732</v>
      </c>
      <c r="BJ827">
        <v>5576</v>
      </c>
      <c r="BK827">
        <v>0</v>
      </c>
      <c r="BL827">
        <v>1278</v>
      </c>
      <c r="BM827">
        <v>29259</v>
      </c>
      <c r="BN827">
        <v>1</v>
      </c>
      <c r="BO827">
        <v>4107</v>
      </c>
      <c r="BP827">
        <v>24</v>
      </c>
      <c r="BQ827" s="178">
        <v>743993</v>
      </c>
    </row>
    <row r="828" spans="1:69" x14ac:dyDescent="0.25">
      <c r="A828" t="s">
        <v>666</v>
      </c>
      <c r="B828">
        <v>5</v>
      </c>
      <c r="C828">
        <v>2949</v>
      </c>
      <c r="D828">
        <v>842</v>
      </c>
      <c r="E828">
        <v>0</v>
      </c>
      <c r="F828">
        <v>120</v>
      </c>
      <c r="G828">
        <v>96239</v>
      </c>
      <c r="H828">
        <v>0</v>
      </c>
      <c r="I828">
        <v>21948</v>
      </c>
      <c r="J828">
        <v>25</v>
      </c>
      <c r="K828">
        <v>57128</v>
      </c>
      <c r="L828">
        <v>24581</v>
      </c>
      <c r="M828">
        <v>21768</v>
      </c>
      <c r="N828">
        <v>26823</v>
      </c>
      <c r="O828">
        <v>362</v>
      </c>
      <c r="P828">
        <v>0</v>
      </c>
      <c r="Q828">
        <v>2342</v>
      </c>
      <c r="R828">
        <v>81431</v>
      </c>
      <c r="S828">
        <v>0</v>
      </c>
      <c r="T828">
        <v>6</v>
      </c>
      <c r="U828">
        <v>2</v>
      </c>
      <c r="V828">
        <v>0</v>
      </c>
      <c r="W828">
        <v>0</v>
      </c>
      <c r="X828">
        <v>0</v>
      </c>
      <c r="Y828">
        <v>0</v>
      </c>
      <c r="Z828">
        <v>0</v>
      </c>
      <c r="AA828">
        <v>0</v>
      </c>
      <c r="AB828">
        <v>0</v>
      </c>
      <c r="AC828">
        <v>0</v>
      </c>
      <c r="AD828">
        <v>169940</v>
      </c>
      <c r="AE828">
        <v>0</v>
      </c>
      <c r="AF828">
        <v>0</v>
      </c>
      <c r="AG828">
        <v>958</v>
      </c>
      <c r="AH828">
        <v>0</v>
      </c>
      <c r="AI828">
        <v>0</v>
      </c>
      <c r="AJ828">
        <v>26770</v>
      </c>
      <c r="AK828">
        <v>90005</v>
      </c>
      <c r="AL828">
        <v>532</v>
      </c>
      <c r="AM828">
        <v>0</v>
      </c>
      <c r="AN828">
        <v>1779</v>
      </c>
      <c r="AO828">
        <v>9</v>
      </c>
      <c r="AP828">
        <v>56990</v>
      </c>
      <c r="AQ828">
        <v>0</v>
      </c>
      <c r="AR828">
        <v>16055</v>
      </c>
      <c r="AS828">
        <v>91</v>
      </c>
      <c r="AT828">
        <v>12418</v>
      </c>
      <c r="AU828">
        <v>72353</v>
      </c>
      <c r="AV828">
        <v>8114</v>
      </c>
      <c r="AW828">
        <v>171875</v>
      </c>
      <c r="AX828">
        <v>47338</v>
      </c>
      <c r="AY828">
        <v>176503</v>
      </c>
      <c r="AZ828">
        <v>89470</v>
      </c>
      <c r="BA828">
        <v>104640</v>
      </c>
      <c r="BB828">
        <v>109924</v>
      </c>
      <c r="BC828">
        <v>9327</v>
      </c>
      <c r="BD828">
        <v>42881</v>
      </c>
      <c r="BE828">
        <v>36597</v>
      </c>
      <c r="BF828">
        <v>0</v>
      </c>
      <c r="BG828">
        <v>20</v>
      </c>
      <c r="BH828">
        <v>29459</v>
      </c>
      <c r="BI828">
        <v>2747</v>
      </c>
      <c r="BJ828">
        <v>9049</v>
      </c>
      <c r="BK828">
        <v>0</v>
      </c>
      <c r="BL828">
        <v>2415</v>
      </c>
      <c r="BM828">
        <v>45698</v>
      </c>
      <c r="BN828">
        <v>1226</v>
      </c>
      <c r="BO828">
        <v>7284</v>
      </c>
      <c r="BP828">
        <v>33</v>
      </c>
      <c r="BQ828" s="178">
        <v>1680735</v>
      </c>
    </row>
    <row r="829" spans="1:69" x14ac:dyDescent="0.25">
      <c r="A829" t="s">
        <v>667</v>
      </c>
      <c r="B829">
        <v>2</v>
      </c>
      <c r="C829">
        <v>540</v>
      </c>
      <c r="D829">
        <v>57</v>
      </c>
      <c r="E829">
        <v>0</v>
      </c>
      <c r="F829">
        <v>154</v>
      </c>
      <c r="G829">
        <v>180874</v>
      </c>
      <c r="H829">
        <v>0</v>
      </c>
      <c r="I829">
        <v>22219</v>
      </c>
      <c r="J829">
        <v>252</v>
      </c>
      <c r="K829">
        <v>55428</v>
      </c>
      <c r="L829">
        <v>27037</v>
      </c>
      <c r="M829">
        <v>17547</v>
      </c>
      <c r="N829">
        <v>131864</v>
      </c>
      <c r="O829">
        <v>439</v>
      </c>
      <c r="P829">
        <v>0</v>
      </c>
      <c r="Q829">
        <v>210</v>
      </c>
      <c r="R829">
        <v>26028</v>
      </c>
      <c r="S829">
        <v>0</v>
      </c>
      <c r="T829">
        <v>8</v>
      </c>
      <c r="U829">
        <v>0</v>
      </c>
      <c r="V829">
        <v>0</v>
      </c>
      <c r="W829">
        <v>0</v>
      </c>
      <c r="X829">
        <v>0</v>
      </c>
      <c r="Y829">
        <v>0</v>
      </c>
      <c r="Z829">
        <v>0</v>
      </c>
      <c r="AA829">
        <v>0</v>
      </c>
      <c r="AB829">
        <v>0</v>
      </c>
      <c r="AC829">
        <v>0</v>
      </c>
      <c r="AD829">
        <v>157557</v>
      </c>
      <c r="AE829">
        <v>0</v>
      </c>
      <c r="AF829">
        <v>0</v>
      </c>
      <c r="AG829">
        <v>956</v>
      </c>
      <c r="AH829">
        <v>0</v>
      </c>
      <c r="AI829">
        <v>0</v>
      </c>
      <c r="AJ829">
        <v>44887</v>
      </c>
      <c r="AK829">
        <v>54185</v>
      </c>
      <c r="AL829">
        <v>303</v>
      </c>
      <c r="AM829">
        <v>0</v>
      </c>
      <c r="AN829">
        <v>833</v>
      </c>
      <c r="AO829">
        <v>25</v>
      </c>
      <c r="AP829">
        <v>18865</v>
      </c>
      <c r="AQ829">
        <v>0</v>
      </c>
      <c r="AR829">
        <v>20825</v>
      </c>
      <c r="AS829">
        <v>90</v>
      </c>
      <c r="AT829">
        <v>15377</v>
      </c>
      <c r="AU829">
        <v>26191</v>
      </c>
      <c r="AV829">
        <v>653</v>
      </c>
      <c r="AW829">
        <v>127694</v>
      </c>
      <c r="AX829">
        <v>64805</v>
      </c>
      <c r="AY829">
        <v>73172</v>
      </c>
      <c r="AZ829">
        <v>100984</v>
      </c>
      <c r="BA829">
        <v>97456</v>
      </c>
      <c r="BB829">
        <v>59329</v>
      </c>
      <c r="BC829">
        <v>6487</v>
      </c>
      <c r="BD829">
        <v>50788</v>
      </c>
      <c r="BE829">
        <v>40300</v>
      </c>
      <c r="BF829">
        <v>0</v>
      </c>
      <c r="BG829">
        <v>0</v>
      </c>
      <c r="BH829">
        <v>131804</v>
      </c>
      <c r="BI829">
        <v>3207</v>
      </c>
      <c r="BJ829">
        <v>5748</v>
      </c>
      <c r="BK829">
        <v>0</v>
      </c>
      <c r="BL829">
        <v>2268</v>
      </c>
      <c r="BM829">
        <v>68265</v>
      </c>
      <c r="BN829">
        <v>2721</v>
      </c>
      <c r="BO829">
        <v>8643</v>
      </c>
      <c r="BP829">
        <v>9</v>
      </c>
      <c r="BQ829" s="178">
        <v>1648219</v>
      </c>
    </row>
    <row r="830" spans="1:69" x14ac:dyDescent="0.25">
      <c r="A830" t="s">
        <v>668</v>
      </c>
      <c r="B830">
        <v>0</v>
      </c>
      <c r="C830">
        <v>0</v>
      </c>
      <c r="D830">
        <v>33</v>
      </c>
      <c r="E830">
        <v>0</v>
      </c>
      <c r="F830">
        <v>23</v>
      </c>
      <c r="G830">
        <v>1137</v>
      </c>
      <c r="H830">
        <v>0</v>
      </c>
      <c r="I830">
        <v>893</v>
      </c>
      <c r="J830">
        <v>22</v>
      </c>
      <c r="K830">
        <v>1541</v>
      </c>
      <c r="L830">
        <v>48</v>
      </c>
      <c r="M830">
        <v>3</v>
      </c>
      <c r="N830">
        <v>499</v>
      </c>
      <c r="O830">
        <v>0</v>
      </c>
      <c r="P830">
        <v>0</v>
      </c>
      <c r="Q830">
        <v>45</v>
      </c>
      <c r="R830">
        <v>2919</v>
      </c>
      <c r="S830">
        <v>0</v>
      </c>
      <c r="T830">
        <v>0</v>
      </c>
      <c r="U830">
        <v>0</v>
      </c>
      <c r="V830">
        <v>0</v>
      </c>
      <c r="W830">
        <v>0</v>
      </c>
      <c r="X830">
        <v>0</v>
      </c>
      <c r="Y830">
        <v>0</v>
      </c>
      <c r="Z830">
        <v>0</v>
      </c>
      <c r="AA830">
        <v>0</v>
      </c>
      <c r="AB830">
        <v>0</v>
      </c>
      <c r="AC830">
        <v>0</v>
      </c>
      <c r="AD830">
        <v>732</v>
      </c>
      <c r="AE830">
        <v>0</v>
      </c>
      <c r="AF830">
        <v>0</v>
      </c>
      <c r="AG830">
        <v>0</v>
      </c>
      <c r="AH830">
        <v>0</v>
      </c>
      <c r="AI830">
        <v>0</v>
      </c>
      <c r="AJ830">
        <v>341</v>
      </c>
      <c r="AK830">
        <v>902</v>
      </c>
      <c r="AL830">
        <v>1</v>
      </c>
      <c r="AM830">
        <v>0</v>
      </c>
      <c r="AN830">
        <v>3</v>
      </c>
      <c r="AO830">
        <v>0</v>
      </c>
      <c r="AP830">
        <v>513</v>
      </c>
      <c r="AQ830">
        <v>0</v>
      </c>
      <c r="AR830">
        <v>228</v>
      </c>
      <c r="AS830">
        <v>7</v>
      </c>
      <c r="AT830">
        <v>318</v>
      </c>
      <c r="AU830">
        <v>0</v>
      </c>
      <c r="AV830">
        <v>1</v>
      </c>
      <c r="AW830">
        <v>0</v>
      </c>
      <c r="AX830">
        <v>1642</v>
      </c>
      <c r="AY830">
        <v>0</v>
      </c>
      <c r="AZ830">
        <v>4601</v>
      </c>
      <c r="BA830">
        <v>870</v>
      </c>
      <c r="BB830">
        <v>1021</v>
      </c>
      <c r="BC830">
        <v>0</v>
      </c>
      <c r="BD830">
        <v>698</v>
      </c>
      <c r="BE830">
        <v>1432</v>
      </c>
      <c r="BF830">
        <v>0</v>
      </c>
      <c r="BG830">
        <v>0</v>
      </c>
      <c r="BH830">
        <v>2668</v>
      </c>
      <c r="BI830">
        <v>102</v>
      </c>
      <c r="BJ830">
        <v>89</v>
      </c>
      <c r="BK830">
        <v>0</v>
      </c>
      <c r="BL830">
        <v>0</v>
      </c>
      <c r="BM830">
        <v>372</v>
      </c>
      <c r="BN830">
        <v>3</v>
      </c>
      <c r="BO830">
        <v>55</v>
      </c>
      <c r="BP830">
        <v>0</v>
      </c>
      <c r="BQ830" s="178">
        <v>23762</v>
      </c>
    </row>
    <row r="831" spans="1:69" x14ac:dyDescent="0.25">
      <c r="A831" t="s">
        <v>669</v>
      </c>
      <c r="B831">
        <v>812</v>
      </c>
      <c r="C831">
        <v>2491</v>
      </c>
      <c r="D831">
        <v>23</v>
      </c>
      <c r="E831">
        <v>7</v>
      </c>
      <c r="F831">
        <v>42779</v>
      </c>
      <c r="G831">
        <v>151129</v>
      </c>
      <c r="H831">
        <v>0</v>
      </c>
      <c r="I831">
        <v>485581</v>
      </c>
      <c r="J831">
        <v>391</v>
      </c>
      <c r="K831">
        <v>50118</v>
      </c>
      <c r="L831">
        <v>1066</v>
      </c>
      <c r="M831">
        <v>8190</v>
      </c>
      <c r="N831">
        <v>27156</v>
      </c>
      <c r="O831">
        <v>449</v>
      </c>
      <c r="P831">
        <v>5</v>
      </c>
      <c r="Q831">
        <v>25649</v>
      </c>
      <c r="R831">
        <v>124462</v>
      </c>
      <c r="S831">
        <v>0</v>
      </c>
      <c r="T831">
        <v>17</v>
      </c>
      <c r="U831">
        <v>33</v>
      </c>
      <c r="V831">
        <v>0</v>
      </c>
      <c r="W831">
        <v>0</v>
      </c>
      <c r="X831">
        <v>0</v>
      </c>
      <c r="Y831">
        <v>0</v>
      </c>
      <c r="Z831">
        <v>0</v>
      </c>
      <c r="AA831">
        <v>0</v>
      </c>
      <c r="AB831">
        <v>0</v>
      </c>
      <c r="AC831">
        <v>167</v>
      </c>
      <c r="AD831">
        <v>354961</v>
      </c>
      <c r="AE831">
        <v>50</v>
      </c>
      <c r="AF831">
        <v>35</v>
      </c>
      <c r="AG831">
        <v>6430</v>
      </c>
      <c r="AH831">
        <v>0</v>
      </c>
      <c r="AI831">
        <v>0</v>
      </c>
      <c r="AJ831">
        <v>62477</v>
      </c>
      <c r="AK831">
        <v>9309</v>
      </c>
      <c r="AL831">
        <v>9067</v>
      </c>
      <c r="AM831">
        <v>5</v>
      </c>
      <c r="AN831">
        <v>544</v>
      </c>
      <c r="AO831">
        <v>3</v>
      </c>
      <c r="AP831">
        <v>128585</v>
      </c>
      <c r="AQ831">
        <v>23</v>
      </c>
      <c r="AR831">
        <v>33069</v>
      </c>
      <c r="AS831">
        <v>200</v>
      </c>
      <c r="AT831">
        <v>13906</v>
      </c>
      <c r="AU831">
        <v>0</v>
      </c>
      <c r="AV831">
        <v>8477</v>
      </c>
      <c r="AW831">
        <v>94262</v>
      </c>
      <c r="AX831">
        <v>30785</v>
      </c>
      <c r="AY831">
        <v>78825</v>
      </c>
      <c r="AZ831">
        <v>206698</v>
      </c>
      <c r="BA831">
        <v>88797</v>
      </c>
      <c r="BB831">
        <v>122035</v>
      </c>
      <c r="BC831">
        <v>306</v>
      </c>
      <c r="BD831">
        <v>37843</v>
      </c>
      <c r="BE831">
        <v>94439</v>
      </c>
      <c r="BF831">
        <v>0</v>
      </c>
      <c r="BG831">
        <v>28</v>
      </c>
      <c r="BH831">
        <v>107901</v>
      </c>
      <c r="BI831">
        <v>12150</v>
      </c>
      <c r="BJ831">
        <v>16884</v>
      </c>
      <c r="BK831">
        <v>0</v>
      </c>
      <c r="BL831">
        <v>1418</v>
      </c>
      <c r="BM831">
        <v>103128</v>
      </c>
      <c r="BN831">
        <v>1170</v>
      </c>
      <c r="BO831">
        <v>5749</v>
      </c>
      <c r="BP831">
        <v>33</v>
      </c>
      <c r="BQ831" s="178">
        <v>2550213</v>
      </c>
    </row>
    <row r="832" spans="1:69" x14ac:dyDescent="0.25">
      <c r="A832" t="s">
        <v>670</v>
      </c>
      <c r="B832">
        <v>856</v>
      </c>
      <c r="C832">
        <v>14055</v>
      </c>
      <c r="D832">
        <v>23</v>
      </c>
      <c r="E832">
        <v>0</v>
      </c>
      <c r="F832">
        <v>0</v>
      </c>
      <c r="G832">
        <v>0</v>
      </c>
      <c r="H832">
        <v>0</v>
      </c>
      <c r="I832">
        <v>6</v>
      </c>
      <c r="J832">
        <v>0</v>
      </c>
      <c r="K832">
        <v>0</v>
      </c>
      <c r="L832">
        <v>0</v>
      </c>
      <c r="M832">
        <v>5</v>
      </c>
      <c r="N832">
        <v>0</v>
      </c>
      <c r="O832">
        <v>0</v>
      </c>
      <c r="P832">
        <v>0</v>
      </c>
      <c r="Q832">
        <v>0</v>
      </c>
      <c r="R832">
        <v>13252</v>
      </c>
      <c r="S832">
        <v>0</v>
      </c>
      <c r="T832">
        <v>0</v>
      </c>
      <c r="U832">
        <v>1346</v>
      </c>
      <c r="V832">
        <v>0</v>
      </c>
      <c r="W832">
        <v>0</v>
      </c>
      <c r="X832">
        <v>0</v>
      </c>
      <c r="Y832">
        <v>0</v>
      </c>
      <c r="Z832">
        <v>0</v>
      </c>
      <c r="AA832">
        <v>0</v>
      </c>
      <c r="AB832">
        <v>0</v>
      </c>
      <c r="AC832">
        <v>0</v>
      </c>
      <c r="AD832">
        <v>0</v>
      </c>
      <c r="AE832">
        <v>0</v>
      </c>
      <c r="AF832">
        <v>0</v>
      </c>
      <c r="AG832">
        <v>0</v>
      </c>
      <c r="AH832">
        <v>0</v>
      </c>
      <c r="AI832">
        <v>0</v>
      </c>
      <c r="AJ832">
        <v>0</v>
      </c>
      <c r="AK832">
        <v>0</v>
      </c>
      <c r="AL832">
        <v>0</v>
      </c>
      <c r="AM832">
        <v>0</v>
      </c>
      <c r="AN832">
        <v>0</v>
      </c>
      <c r="AO832">
        <v>0</v>
      </c>
      <c r="AP832">
        <v>0</v>
      </c>
      <c r="AQ832">
        <v>0</v>
      </c>
      <c r="AR832">
        <v>0</v>
      </c>
      <c r="AS832">
        <v>0</v>
      </c>
      <c r="AT832">
        <v>0</v>
      </c>
      <c r="AU832">
        <v>0</v>
      </c>
      <c r="AV832">
        <v>0</v>
      </c>
      <c r="AW832">
        <v>16287</v>
      </c>
      <c r="AX832">
        <v>15</v>
      </c>
      <c r="AY832">
        <v>0</v>
      </c>
      <c r="AZ832">
        <v>591</v>
      </c>
      <c r="BA832">
        <v>0</v>
      </c>
      <c r="BB832">
        <v>0</v>
      </c>
      <c r="BC832">
        <v>0</v>
      </c>
      <c r="BD832">
        <v>0</v>
      </c>
      <c r="BE832">
        <v>0</v>
      </c>
      <c r="BF832">
        <v>0</v>
      </c>
      <c r="BG832">
        <v>0</v>
      </c>
      <c r="BH832">
        <v>0</v>
      </c>
      <c r="BI832">
        <v>0</v>
      </c>
      <c r="BJ832">
        <v>0</v>
      </c>
      <c r="BK832">
        <v>0</v>
      </c>
      <c r="BL832">
        <v>0</v>
      </c>
      <c r="BM832">
        <v>0</v>
      </c>
      <c r="BN832">
        <v>0</v>
      </c>
      <c r="BO832">
        <v>29769</v>
      </c>
      <c r="BP832">
        <v>0</v>
      </c>
      <c r="BQ832" s="178">
        <v>75326</v>
      </c>
    </row>
    <row r="833" spans="1:69" x14ac:dyDescent="0.25">
      <c r="A833" t="s">
        <v>671</v>
      </c>
      <c r="B833">
        <v>90</v>
      </c>
      <c r="C833">
        <v>456</v>
      </c>
      <c r="D833">
        <v>4761</v>
      </c>
      <c r="E833">
        <v>0</v>
      </c>
      <c r="F833">
        <v>0</v>
      </c>
      <c r="G833">
        <v>0</v>
      </c>
      <c r="H833">
        <v>0</v>
      </c>
      <c r="I833">
        <v>4</v>
      </c>
      <c r="J833">
        <v>0</v>
      </c>
      <c r="K833">
        <v>0</v>
      </c>
      <c r="L833">
        <v>0</v>
      </c>
      <c r="M833">
        <v>3</v>
      </c>
      <c r="N833">
        <v>0</v>
      </c>
      <c r="O833">
        <v>0</v>
      </c>
      <c r="P833">
        <v>0</v>
      </c>
      <c r="Q833">
        <v>0</v>
      </c>
      <c r="R833">
        <v>697</v>
      </c>
      <c r="S833">
        <v>0</v>
      </c>
      <c r="T833">
        <v>0</v>
      </c>
      <c r="U833">
        <v>530</v>
      </c>
      <c r="V833">
        <v>0</v>
      </c>
      <c r="W833">
        <v>0</v>
      </c>
      <c r="X833">
        <v>0</v>
      </c>
      <c r="Y833">
        <v>0</v>
      </c>
      <c r="Z833">
        <v>0</v>
      </c>
      <c r="AA833">
        <v>0</v>
      </c>
      <c r="AB833">
        <v>0</v>
      </c>
      <c r="AC833">
        <v>0</v>
      </c>
      <c r="AD833">
        <v>0</v>
      </c>
      <c r="AE833">
        <v>0</v>
      </c>
      <c r="AF833">
        <v>0</v>
      </c>
      <c r="AG833">
        <v>0</v>
      </c>
      <c r="AH833">
        <v>0</v>
      </c>
      <c r="AI833">
        <v>0</v>
      </c>
      <c r="AJ833">
        <v>0</v>
      </c>
      <c r="AK833">
        <v>0</v>
      </c>
      <c r="AL833">
        <v>0</v>
      </c>
      <c r="AM833">
        <v>0</v>
      </c>
      <c r="AN833">
        <v>0</v>
      </c>
      <c r="AO833">
        <v>0</v>
      </c>
      <c r="AP833">
        <v>0</v>
      </c>
      <c r="AQ833">
        <v>0</v>
      </c>
      <c r="AR833">
        <v>0</v>
      </c>
      <c r="AS833">
        <v>0</v>
      </c>
      <c r="AT833">
        <v>0</v>
      </c>
      <c r="AU833">
        <v>0</v>
      </c>
      <c r="AV833">
        <v>0</v>
      </c>
      <c r="AW833">
        <v>481</v>
      </c>
      <c r="AX833">
        <v>15</v>
      </c>
      <c r="AY833">
        <v>0</v>
      </c>
      <c r="AZ833">
        <v>177</v>
      </c>
      <c r="BA833">
        <v>0</v>
      </c>
      <c r="BB833">
        <v>0</v>
      </c>
      <c r="BC833">
        <v>0</v>
      </c>
      <c r="BD833">
        <v>0</v>
      </c>
      <c r="BE833">
        <v>0</v>
      </c>
      <c r="BF833">
        <v>0</v>
      </c>
      <c r="BG833">
        <v>0</v>
      </c>
      <c r="BH833">
        <v>0</v>
      </c>
      <c r="BI833">
        <v>0</v>
      </c>
      <c r="BJ833">
        <v>0</v>
      </c>
      <c r="BK833">
        <v>0</v>
      </c>
      <c r="BL833">
        <v>0</v>
      </c>
      <c r="BM833">
        <v>0</v>
      </c>
      <c r="BN833">
        <v>0</v>
      </c>
      <c r="BO833">
        <v>1068</v>
      </c>
      <c r="BP833">
        <v>0</v>
      </c>
      <c r="BQ833" s="178">
        <v>3431</v>
      </c>
    </row>
    <row r="834" spans="1:69" x14ac:dyDescent="0.25">
      <c r="A834" t="s">
        <v>672</v>
      </c>
      <c r="B834">
        <v>75</v>
      </c>
      <c r="C834">
        <v>160</v>
      </c>
      <c r="D834">
        <v>4689</v>
      </c>
      <c r="E834">
        <v>0</v>
      </c>
      <c r="F834">
        <v>0</v>
      </c>
      <c r="G834">
        <v>52</v>
      </c>
      <c r="H834">
        <v>0</v>
      </c>
      <c r="I834">
        <v>23</v>
      </c>
      <c r="J834">
        <v>0</v>
      </c>
      <c r="K834">
        <v>31</v>
      </c>
      <c r="L834">
        <v>0</v>
      </c>
      <c r="M834">
        <v>1</v>
      </c>
      <c r="N834">
        <v>0</v>
      </c>
      <c r="O834">
        <v>0</v>
      </c>
      <c r="P834">
        <v>0</v>
      </c>
      <c r="Q834">
        <v>0</v>
      </c>
      <c r="R834">
        <v>204</v>
      </c>
      <c r="S834">
        <v>0</v>
      </c>
      <c r="T834">
        <v>0</v>
      </c>
      <c r="U834">
        <v>0</v>
      </c>
      <c r="V834">
        <v>24</v>
      </c>
      <c r="W834">
        <v>0</v>
      </c>
      <c r="X834">
        <v>0</v>
      </c>
      <c r="Y834">
        <v>0</v>
      </c>
      <c r="Z834">
        <v>0</v>
      </c>
      <c r="AA834">
        <v>0</v>
      </c>
      <c r="AB834">
        <v>0</v>
      </c>
      <c r="AC834">
        <v>0</v>
      </c>
      <c r="AD834">
        <v>483</v>
      </c>
      <c r="AE834">
        <v>0</v>
      </c>
      <c r="AF834">
        <v>0</v>
      </c>
      <c r="AG834">
        <v>0</v>
      </c>
      <c r="AH834">
        <v>0</v>
      </c>
      <c r="AI834">
        <v>0</v>
      </c>
      <c r="AJ834">
        <v>0</v>
      </c>
      <c r="AK834">
        <v>0</v>
      </c>
      <c r="AL834">
        <v>0</v>
      </c>
      <c r="AM834">
        <v>0</v>
      </c>
      <c r="AN834">
        <v>0</v>
      </c>
      <c r="AO834">
        <v>0</v>
      </c>
      <c r="AP834">
        <v>75</v>
      </c>
      <c r="AQ834">
        <v>0</v>
      </c>
      <c r="AR834">
        <v>0</v>
      </c>
      <c r="AS834">
        <v>0</v>
      </c>
      <c r="AT834">
        <v>3254</v>
      </c>
      <c r="AU834">
        <v>0</v>
      </c>
      <c r="AV834">
        <v>0</v>
      </c>
      <c r="AW834">
        <v>89</v>
      </c>
      <c r="AX834">
        <v>0</v>
      </c>
      <c r="AY834">
        <v>0</v>
      </c>
      <c r="AZ834">
        <v>211</v>
      </c>
      <c r="BA834">
        <v>335</v>
      </c>
      <c r="BB834">
        <v>0</v>
      </c>
      <c r="BC834">
        <v>0</v>
      </c>
      <c r="BD834">
        <v>0</v>
      </c>
      <c r="BE834">
        <v>547</v>
      </c>
      <c r="BF834">
        <v>0</v>
      </c>
      <c r="BG834">
        <v>0</v>
      </c>
      <c r="BH834">
        <v>11436</v>
      </c>
      <c r="BI834">
        <v>0</v>
      </c>
      <c r="BJ834">
        <v>0</v>
      </c>
      <c r="BK834">
        <v>0</v>
      </c>
      <c r="BL834">
        <v>0</v>
      </c>
      <c r="BM834">
        <v>1</v>
      </c>
      <c r="BN834">
        <v>0</v>
      </c>
      <c r="BO834">
        <v>365</v>
      </c>
      <c r="BP834">
        <v>0</v>
      </c>
      <c r="BQ834" s="178">
        <v>17988</v>
      </c>
    </row>
    <row r="835" spans="1:69" x14ac:dyDescent="0.25">
      <c r="A835" t="s">
        <v>673</v>
      </c>
      <c r="B835">
        <v>0</v>
      </c>
      <c r="C835">
        <v>167</v>
      </c>
      <c r="D835">
        <v>3008</v>
      </c>
      <c r="E835">
        <v>0</v>
      </c>
      <c r="F835">
        <v>0</v>
      </c>
      <c r="G835">
        <v>51</v>
      </c>
      <c r="H835">
        <v>0</v>
      </c>
      <c r="I835">
        <v>12</v>
      </c>
      <c r="J835">
        <v>0</v>
      </c>
      <c r="K835">
        <v>31</v>
      </c>
      <c r="L835">
        <v>0</v>
      </c>
      <c r="M835">
        <v>1</v>
      </c>
      <c r="N835">
        <v>0</v>
      </c>
      <c r="O835">
        <v>0</v>
      </c>
      <c r="P835">
        <v>0</v>
      </c>
      <c r="Q835">
        <v>0</v>
      </c>
      <c r="R835">
        <v>201</v>
      </c>
      <c r="S835">
        <v>0</v>
      </c>
      <c r="T835">
        <v>0</v>
      </c>
      <c r="U835">
        <v>0</v>
      </c>
      <c r="V835">
        <v>24</v>
      </c>
      <c r="W835">
        <v>0</v>
      </c>
      <c r="X835">
        <v>0</v>
      </c>
      <c r="Y835">
        <v>0</v>
      </c>
      <c r="Z835">
        <v>0</v>
      </c>
      <c r="AA835">
        <v>0</v>
      </c>
      <c r="AB835">
        <v>0</v>
      </c>
      <c r="AC835">
        <v>0</v>
      </c>
      <c r="AD835">
        <v>483</v>
      </c>
      <c r="AE835">
        <v>0</v>
      </c>
      <c r="AF835">
        <v>0</v>
      </c>
      <c r="AG835">
        <v>0</v>
      </c>
      <c r="AH835">
        <v>0</v>
      </c>
      <c r="AI835">
        <v>0</v>
      </c>
      <c r="AJ835">
        <v>0</v>
      </c>
      <c r="AK835">
        <v>0</v>
      </c>
      <c r="AL835">
        <v>0</v>
      </c>
      <c r="AM835">
        <v>0</v>
      </c>
      <c r="AN835">
        <v>0</v>
      </c>
      <c r="AO835">
        <v>0</v>
      </c>
      <c r="AP835">
        <v>103</v>
      </c>
      <c r="AQ835">
        <v>0</v>
      </c>
      <c r="AR835">
        <v>0</v>
      </c>
      <c r="AS835">
        <v>0</v>
      </c>
      <c r="AT835">
        <v>3254</v>
      </c>
      <c r="AU835">
        <v>0</v>
      </c>
      <c r="AV835">
        <v>0</v>
      </c>
      <c r="AW835">
        <v>89</v>
      </c>
      <c r="AX835">
        <v>0</v>
      </c>
      <c r="AY835">
        <v>0</v>
      </c>
      <c r="AZ835">
        <v>151</v>
      </c>
      <c r="BA835">
        <v>58</v>
      </c>
      <c r="BB835">
        <v>0</v>
      </c>
      <c r="BC835">
        <v>0</v>
      </c>
      <c r="BD835">
        <v>0</v>
      </c>
      <c r="BE835">
        <v>547</v>
      </c>
      <c r="BF835">
        <v>0</v>
      </c>
      <c r="BG835">
        <v>0</v>
      </c>
      <c r="BH835">
        <v>10923</v>
      </c>
      <c r="BI835">
        <v>0</v>
      </c>
      <c r="BJ835">
        <v>0</v>
      </c>
      <c r="BK835">
        <v>0</v>
      </c>
      <c r="BL835">
        <v>0</v>
      </c>
      <c r="BM835">
        <v>0</v>
      </c>
      <c r="BN835">
        <v>0</v>
      </c>
      <c r="BO835">
        <v>365</v>
      </c>
      <c r="BP835">
        <v>0</v>
      </c>
      <c r="BQ835" s="178">
        <v>17157</v>
      </c>
    </row>
    <row r="836" spans="1:69" x14ac:dyDescent="0.25">
      <c r="A836" t="s">
        <v>674</v>
      </c>
      <c r="B836">
        <v>0</v>
      </c>
      <c r="C836">
        <v>4060</v>
      </c>
      <c r="D836">
        <v>97</v>
      </c>
      <c r="E836">
        <v>236</v>
      </c>
      <c r="F836">
        <v>199</v>
      </c>
      <c r="G836">
        <v>221</v>
      </c>
      <c r="H836">
        <v>384</v>
      </c>
      <c r="I836">
        <v>9</v>
      </c>
      <c r="J836">
        <v>0</v>
      </c>
      <c r="K836">
        <v>1</v>
      </c>
      <c r="L836">
        <v>1</v>
      </c>
      <c r="M836">
        <v>155</v>
      </c>
      <c r="N836">
        <v>2211</v>
      </c>
      <c r="O836">
        <v>250</v>
      </c>
      <c r="P836">
        <v>0</v>
      </c>
      <c r="Q836">
        <v>1078</v>
      </c>
      <c r="R836">
        <v>1887</v>
      </c>
      <c r="S836">
        <v>53</v>
      </c>
      <c r="T836">
        <v>1</v>
      </c>
      <c r="U836">
        <v>83</v>
      </c>
      <c r="V836">
        <v>0</v>
      </c>
      <c r="W836">
        <v>0</v>
      </c>
      <c r="X836">
        <v>152</v>
      </c>
      <c r="Y836">
        <v>0</v>
      </c>
      <c r="Z836">
        <v>222</v>
      </c>
      <c r="AA836">
        <v>2</v>
      </c>
      <c r="AB836">
        <v>23</v>
      </c>
      <c r="AC836">
        <v>59</v>
      </c>
      <c r="AD836">
        <v>615</v>
      </c>
      <c r="AE836">
        <v>175</v>
      </c>
      <c r="AF836">
        <v>0</v>
      </c>
      <c r="AG836">
        <v>248</v>
      </c>
      <c r="AH836">
        <v>1</v>
      </c>
      <c r="AI836">
        <v>0</v>
      </c>
      <c r="AJ836">
        <v>271</v>
      </c>
      <c r="AK836">
        <v>131</v>
      </c>
      <c r="AL836">
        <v>177</v>
      </c>
      <c r="AM836">
        <v>0</v>
      </c>
      <c r="AN836">
        <v>158</v>
      </c>
      <c r="AO836">
        <v>0</v>
      </c>
      <c r="AP836">
        <v>2402</v>
      </c>
      <c r="AQ836">
        <v>440</v>
      </c>
      <c r="AR836">
        <v>109</v>
      </c>
      <c r="AS836">
        <v>115</v>
      </c>
      <c r="AT836">
        <v>16</v>
      </c>
      <c r="AU836">
        <v>210</v>
      </c>
      <c r="AV836">
        <v>92</v>
      </c>
      <c r="AW836">
        <v>268</v>
      </c>
      <c r="AX836">
        <v>53</v>
      </c>
      <c r="AY836">
        <v>1175</v>
      </c>
      <c r="AZ836">
        <v>1617</v>
      </c>
      <c r="BA836">
        <v>1518</v>
      </c>
      <c r="BB836">
        <v>8887</v>
      </c>
      <c r="BC836">
        <v>143</v>
      </c>
      <c r="BD836">
        <v>93</v>
      </c>
      <c r="BE836">
        <v>492</v>
      </c>
      <c r="BF836">
        <v>191</v>
      </c>
      <c r="BG836">
        <v>9</v>
      </c>
      <c r="BH836">
        <v>483</v>
      </c>
      <c r="BI836">
        <v>29</v>
      </c>
      <c r="BJ836">
        <v>172</v>
      </c>
      <c r="BK836">
        <v>34</v>
      </c>
      <c r="BL836">
        <v>644</v>
      </c>
      <c r="BM836">
        <v>124</v>
      </c>
      <c r="BN836">
        <v>3</v>
      </c>
      <c r="BO836">
        <v>517</v>
      </c>
      <c r="BP836">
        <v>52</v>
      </c>
      <c r="BQ836" s="178">
        <v>33287</v>
      </c>
    </row>
    <row r="837" spans="1:69" x14ac:dyDescent="0.25">
      <c r="A837" t="s">
        <v>675</v>
      </c>
      <c r="B837">
        <v>0</v>
      </c>
      <c r="C837">
        <v>4060</v>
      </c>
      <c r="D837">
        <v>89</v>
      </c>
      <c r="E837">
        <v>4183</v>
      </c>
      <c r="F837">
        <v>492</v>
      </c>
      <c r="G837">
        <v>380</v>
      </c>
      <c r="H837">
        <v>1844</v>
      </c>
      <c r="I837">
        <v>5</v>
      </c>
      <c r="J837">
        <v>0</v>
      </c>
      <c r="K837">
        <v>32</v>
      </c>
      <c r="L837">
        <v>0</v>
      </c>
      <c r="M837">
        <v>3187</v>
      </c>
      <c r="N837">
        <v>84208</v>
      </c>
      <c r="O837">
        <v>32</v>
      </c>
      <c r="P837">
        <v>0</v>
      </c>
      <c r="Q837">
        <v>6170</v>
      </c>
      <c r="R837">
        <v>74954</v>
      </c>
      <c r="S837">
        <v>284</v>
      </c>
      <c r="T837">
        <v>70</v>
      </c>
      <c r="U837">
        <v>899</v>
      </c>
      <c r="V837">
        <v>0</v>
      </c>
      <c r="W837">
        <v>0</v>
      </c>
      <c r="X837">
        <v>590</v>
      </c>
      <c r="Y837">
        <v>0</v>
      </c>
      <c r="Z837">
        <v>3607</v>
      </c>
      <c r="AA837">
        <v>29</v>
      </c>
      <c r="AB837">
        <v>322</v>
      </c>
      <c r="AC837">
        <v>2254</v>
      </c>
      <c r="AD837">
        <v>6858</v>
      </c>
      <c r="AE837">
        <v>151</v>
      </c>
      <c r="AF837">
        <v>0</v>
      </c>
      <c r="AG837">
        <v>4856</v>
      </c>
      <c r="AH837">
        <v>0</v>
      </c>
      <c r="AI837">
        <v>0</v>
      </c>
      <c r="AJ837">
        <v>516</v>
      </c>
      <c r="AK837">
        <v>3310</v>
      </c>
      <c r="AL837">
        <v>710</v>
      </c>
      <c r="AM837">
        <v>0</v>
      </c>
      <c r="AN837">
        <v>211</v>
      </c>
      <c r="AO837">
        <v>0</v>
      </c>
      <c r="AP837">
        <v>17942</v>
      </c>
      <c r="AQ837">
        <v>19775</v>
      </c>
      <c r="AR837">
        <v>2550</v>
      </c>
      <c r="AS837">
        <v>80</v>
      </c>
      <c r="AT837">
        <v>231</v>
      </c>
      <c r="AU837">
        <v>5542</v>
      </c>
      <c r="AV837">
        <v>40</v>
      </c>
      <c r="AW837">
        <v>1516</v>
      </c>
      <c r="AX837">
        <v>452</v>
      </c>
      <c r="AY837">
        <v>389</v>
      </c>
      <c r="AZ837">
        <v>44935</v>
      </c>
      <c r="BA837">
        <v>7833</v>
      </c>
      <c r="BB837">
        <v>174035</v>
      </c>
      <c r="BC837">
        <v>143</v>
      </c>
      <c r="BD837">
        <v>4</v>
      </c>
      <c r="BE837">
        <v>13063</v>
      </c>
      <c r="BF837">
        <v>4430</v>
      </c>
      <c r="BG837">
        <v>247</v>
      </c>
      <c r="BH837">
        <v>4568</v>
      </c>
      <c r="BI837">
        <v>2648</v>
      </c>
      <c r="BJ837">
        <v>12108</v>
      </c>
      <c r="BK837">
        <v>338</v>
      </c>
      <c r="BL837">
        <v>138</v>
      </c>
      <c r="BM837">
        <v>1275</v>
      </c>
      <c r="BN837">
        <v>91</v>
      </c>
      <c r="BO837">
        <v>18638</v>
      </c>
      <c r="BP837">
        <v>55</v>
      </c>
      <c r="BQ837" s="178">
        <v>541590</v>
      </c>
    </row>
    <row r="838" spans="1:69" x14ac:dyDescent="0.25">
      <c r="A838" t="s">
        <v>676</v>
      </c>
      <c r="B838">
        <v>0</v>
      </c>
      <c r="C838">
        <v>0</v>
      </c>
      <c r="D838">
        <v>26</v>
      </c>
      <c r="E838">
        <v>0</v>
      </c>
      <c r="F838">
        <v>4</v>
      </c>
      <c r="G838">
        <v>167</v>
      </c>
      <c r="H838">
        <v>0</v>
      </c>
      <c r="I838">
        <v>0</v>
      </c>
      <c r="J838">
        <v>0</v>
      </c>
      <c r="K838">
        <v>0</v>
      </c>
      <c r="L838">
        <v>0</v>
      </c>
      <c r="M838">
        <v>0</v>
      </c>
      <c r="N838">
        <v>8638</v>
      </c>
      <c r="O838">
        <v>0</v>
      </c>
      <c r="P838">
        <v>0</v>
      </c>
      <c r="Q838">
        <v>0</v>
      </c>
      <c r="R838">
        <v>0</v>
      </c>
      <c r="S838">
        <v>0</v>
      </c>
      <c r="T838">
        <v>0</v>
      </c>
      <c r="U838">
        <v>0</v>
      </c>
      <c r="V838">
        <v>0</v>
      </c>
      <c r="W838">
        <v>0</v>
      </c>
      <c r="X838">
        <v>0</v>
      </c>
      <c r="Y838">
        <v>0</v>
      </c>
      <c r="Z838">
        <v>0</v>
      </c>
      <c r="AA838">
        <v>0</v>
      </c>
      <c r="AB838">
        <v>0</v>
      </c>
      <c r="AC838">
        <v>0</v>
      </c>
      <c r="AD838">
        <v>0</v>
      </c>
      <c r="AE838">
        <v>0</v>
      </c>
      <c r="AF838">
        <v>8</v>
      </c>
      <c r="AG838">
        <v>0</v>
      </c>
      <c r="AH838">
        <v>0</v>
      </c>
      <c r="AI838">
        <v>0</v>
      </c>
      <c r="AJ838">
        <v>0</v>
      </c>
      <c r="AK838">
        <v>0</v>
      </c>
      <c r="AL838">
        <v>0</v>
      </c>
      <c r="AM838">
        <v>0</v>
      </c>
      <c r="AN838">
        <v>0</v>
      </c>
      <c r="AO838">
        <v>0</v>
      </c>
      <c r="AP838">
        <v>6</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21</v>
      </c>
      <c r="BQ838" s="178">
        <v>8844</v>
      </c>
    </row>
    <row r="839" spans="1:69" x14ac:dyDescent="0.25">
      <c r="A839" t="s">
        <v>677</v>
      </c>
      <c r="B839">
        <v>6</v>
      </c>
      <c r="C839">
        <v>0</v>
      </c>
      <c r="D839">
        <v>66</v>
      </c>
      <c r="E839">
        <v>0</v>
      </c>
      <c r="F839">
        <v>0</v>
      </c>
      <c r="G839">
        <v>0</v>
      </c>
      <c r="H839">
        <v>0</v>
      </c>
      <c r="I839">
        <v>0</v>
      </c>
      <c r="J839">
        <v>0</v>
      </c>
      <c r="K839">
        <v>0</v>
      </c>
      <c r="L839">
        <v>0</v>
      </c>
      <c r="M839">
        <v>0</v>
      </c>
      <c r="N839">
        <v>0</v>
      </c>
      <c r="O839">
        <v>0</v>
      </c>
      <c r="P839">
        <v>0</v>
      </c>
      <c r="Q839">
        <v>0</v>
      </c>
      <c r="R839">
        <v>0</v>
      </c>
      <c r="S839">
        <v>0</v>
      </c>
      <c r="T839">
        <v>0</v>
      </c>
      <c r="U839">
        <v>0</v>
      </c>
      <c r="V839">
        <v>0</v>
      </c>
      <c r="W839">
        <v>0</v>
      </c>
      <c r="X839">
        <v>0</v>
      </c>
      <c r="Y839">
        <v>0</v>
      </c>
      <c r="Z839">
        <v>0</v>
      </c>
      <c r="AA839">
        <v>0</v>
      </c>
      <c r="AB839">
        <v>0</v>
      </c>
      <c r="AC839">
        <v>0</v>
      </c>
      <c r="AD839">
        <v>0</v>
      </c>
      <c r="AE839">
        <v>0</v>
      </c>
      <c r="AF839">
        <v>0</v>
      </c>
      <c r="AG839">
        <v>0</v>
      </c>
      <c r="AH839">
        <v>0</v>
      </c>
      <c r="AI839">
        <v>0</v>
      </c>
      <c r="AJ839">
        <v>0</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s="178">
        <v>0</v>
      </c>
    </row>
    <row r="840" spans="1:69" x14ac:dyDescent="0.25">
      <c r="A840" t="s">
        <v>678</v>
      </c>
      <c r="B840">
        <v>0</v>
      </c>
      <c r="C840">
        <v>0</v>
      </c>
      <c r="D840">
        <v>875</v>
      </c>
      <c r="E840">
        <v>0</v>
      </c>
      <c r="F840">
        <v>29738</v>
      </c>
      <c r="G840">
        <v>4467</v>
      </c>
      <c r="H840">
        <v>0</v>
      </c>
      <c r="I840">
        <v>1085</v>
      </c>
      <c r="J840">
        <v>56</v>
      </c>
      <c r="K840">
        <v>3086</v>
      </c>
      <c r="L840">
        <v>2899</v>
      </c>
      <c r="M840">
        <v>2237</v>
      </c>
      <c r="N840">
        <v>31448</v>
      </c>
      <c r="O840">
        <v>41</v>
      </c>
      <c r="P840">
        <v>21</v>
      </c>
      <c r="Q840">
        <v>25569</v>
      </c>
      <c r="R840">
        <v>3092</v>
      </c>
      <c r="S840">
        <v>0</v>
      </c>
      <c r="T840">
        <v>0</v>
      </c>
      <c r="U840">
        <v>65</v>
      </c>
      <c r="V840">
        <v>0</v>
      </c>
      <c r="W840">
        <v>0</v>
      </c>
      <c r="X840">
        <v>0</v>
      </c>
      <c r="Y840">
        <v>0</v>
      </c>
      <c r="Z840">
        <v>0</v>
      </c>
      <c r="AA840">
        <v>0</v>
      </c>
      <c r="AB840">
        <v>0</v>
      </c>
      <c r="AC840">
        <v>41</v>
      </c>
      <c r="AD840">
        <v>54651</v>
      </c>
      <c r="AE840">
        <v>0</v>
      </c>
      <c r="AF840">
        <v>0</v>
      </c>
      <c r="AG840">
        <v>389</v>
      </c>
      <c r="AH840">
        <v>0</v>
      </c>
      <c r="AI840">
        <v>0</v>
      </c>
      <c r="AJ840">
        <v>10420</v>
      </c>
      <c r="AK840">
        <v>9820</v>
      </c>
      <c r="AL840">
        <v>38</v>
      </c>
      <c r="AM840">
        <v>3</v>
      </c>
      <c r="AN840">
        <v>0</v>
      </c>
      <c r="AO840">
        <v>67</v>
      </c>
      <c r="AP840">
        <v>7846</v>
      </c>
      <c r="AQ840">
        <v>0</v>
      </c>
      <c r="AR840">
        <v>1835</v>
      </c>
      <c r="AS840">
        <v>239</v>
      </c>
      <c r="AT840">
        <v>2854</v>
      </c>
      <c r="AU840">
        <v>0</v>
      </c>
      <c r="AV840">
        <v>190</v>
      </c>
      <c r="AW840">
        <v>23791</v>
      </c>
      <c r="AX840">
        <v>31504</v>
      </c>
      <c r="AY840">
        <v>48885</v>
      </c>
      <c r="AZ840">
        <v>12452</v>
      </c>
      <c r="BA840">
        <v>12937</v>
      </c>
      <c r="BB840">
        <v>5108</v>
      </c>
      <c r="BC840">
        <v>11261</v>
      </c>
      <c r="BD840">
        <v>1024</v>
      </c>
      <c r="BE840">
        <v>22394</v>
      </c>
      <c r="BF840">
        <v>0</v>
      </c>
      <c r="BG840">
        <v>238</v>
      </c>
      <c r="BH840">
        <v>10690</v>
      </c>
      <c r="BI840">
        <v>1010</v>
      </c>
      <c r="BJ840">
        <v>644</v>
      </c>
      <c r="BK840">
        <v>55</v>
      </c>
      <c r="BL840">
        <v>1</v>
      </c>
      <c r="BM840">
        <v>2117</v>
      </c>
      <c r="BN840">
        <v>504</v>
      </c>
      <c r="BO840">
        <v>778</v>
      </c>
      <c r="BP840">
        <v>0</v>
      </c>
      <c r="BQ840" s="178">
        <v>378034</v>
      </c>
    </row>
    <row r="841" spans="1:69" x14ac:dyDescent="0.25">
      <c r="A841" t="s">
        <v>679</v>
      </c>
      <c r="B841">
        <v>0</v>
      </c>
      <c r="C841">
        <v>0</v>
      </c>
      <c r="D841">
        <v>834</v>
      </c>
      <c r="E841">
        <v>0</v>
      </c>
      <c r="F841">
        <v>9334</v>
      </c>
      <c r="G841">
        <v>4368</v>
      </c>
      <c r="H841">
        <v>0</v>
      </c>
      <c r="I841">
        <v>174</v>
      </c>
      <c r="J841">
        <v>25</v>
      </c>
      <c r="K841">
        <v>2454</v>
      </c>
      <c r="L841">
        <v>470</v>
      </c>
      <c r="M841">
        <v>1271</v>
      </c>
      <c r="N841">
        <v>28615</v>
      </c>
      <c r="O841">
        <v>2</v>
      </c>
      <c r="P841">
        <v>21</v>
      </c>
      <c r="Q841">
        <v>14286</v>
      </c>
      <c r="R841">
        <v>1155</v>
      </c>
      <c r="S841">
        <v>0</v>
      </c>
      <c r="T841">
        <v>0</v>
      </c>
      <c r="U841">
        <v>65</v>
      </c>
      <c r="V841">
        <v>0</v>
      </c>
      <c r="W841">
        <v>0</v>
      </c>
      <c r="X841">
        <v>0</v>
      </c>
      <c r="Y841">
        <v>0</v>
      </c>
      <c r="Z841">
        <v>0</v>
      </c>
      <c r="AA841">
        <v>0</v>
      </c>
      <c r="AB841">
        <v>0</v>
      </c>
      <c r="AC841">
        <v>42</v>
      </c>
      <c r="AD841">
        <v>26982</v>
      </c>
      <c r="AE841">
        <v>0</v>
      </c>
      <c r="AF841">
        <v>0</v>
      </c>
      <c r="AG841">
        <v>224</v>
      </c>
      <c r="AH841">
        <v>0</v>
      </c>
      <c r="AI841">
        <v>0</v>
      </c>
      <c r="AJ841">
        <v>4270</v>
      </c>
      <c r="AK841">
        <v>709</v>
      </c>
      <c r="AL841">
        <v>35</v>
      </c>
      <c r="AM841">
        <v>3</v>
      </c>
      <c r="AN841">
        <v>0</v>
      </c>
      <c r="AO841">
        <v>2</v>
      </c>
      <c r="AP841">
        <v>7717</v>
      </c>
      <c r="AQ841">
        <v>0</v>
      </c>
      <c r="AR841">
        <v>659</v>
      </c>
      <c r="AS841">
        <v>97</v>
      </c>
      <c r="AT841">
        <v>1423</v>
      </c>
      <c r="AU841">
        <v>0</v>
      </c>
      <c r="AV841">
        <v>77</v>
      </c>
      <c r="AW841">
        <v>9055</v>
      </c>
      <c r="AX841">
        <v>14584</v>
      </c>
      <c r="AY841">
        <v>37170</v>
      </c>
      <c r="AZ841">
        <v>10225</v>
      </c>
      <c r="BA841">
        <v>7904</v>
      </c>
      <c r="BB841">
        <v>2129</v>
      </c>
      <c r="BC841">
        <v>2326</v>
      </c>
      <c r="BD841">
        <v>53</v>
      </c>
      <c r="BE841">
        <v>14211</v>
      </c>
      <c r="BF841">
        <v>0</v>
      </c>
      <c r="BG841">
        <v>224</v>
      </c>
      <c r="BH841">
        <v>9983</v>
      </c>
      <c r="BI841">
        <v>747</v>
      </c>
      <c r="BJ841">
        <v>442</v>
      </c>
      <c r="BK841">
        <v>0</v>
      </c>
      <c r="BL841">
        <v>1</v>
      </c>
      <c r="BM841">
        <v>600</v>
      </c>
      <c r="BN841">
        <v>316</v>
      </c>
      <c r="BO841">
        <v>439</v>
      </c>
      <c r="BP841">
        <v>0</v>
      </c>
      <c r="BQ841" s="178">
        <v>215261</v>
      </c>
    </row>
    <row r="842" spans="1:69" x14ac:dyDescent="0.25">
      <c r="A842" t="s">
        <v>680</v>
      </c>
      <c r="B842">
        <v>0</v>
      </c>
      <c r="C842">
        <v>87</v>
      </c>
      <c r="D842">
        <v>773</v>
      </c>
      <c r="E842">
        <v>0</v>
      </c>
      <c r="F842">
        <v>18921</v>
      </c>
      <c r="G842">
        <v>3266</v>
      </c>
      <c r="H842">
        <v>0</v>
      </c>
      <c r="I842">
        <v>9209</v>
      </c>
      <c r="J842">
        <v>1933</v>
      </c>
      <c r="K842">
        <v>7701</v>
      </c>
      <c r="L842">
        <v>46547</v>
      </c>
      <c r="M842">
        <v>12875</v>
      </c>
      <c r="N842">
        <v>3959</v>
      </c>
      <c r="O842">
        <v>56</v>
      </c>
      <c r="P842">
        <v>0</v>
      </c>
      <c r="Q842">
        <v>32448</v>
      </c>
      <c r="R842">
        <v>16741</v>
      </c>
      <c r="S842">
        <v>0</v>
      </c>
      <c r="T842">
        <v>0</v>
      </c>
      <c r="U842">
        <v>179</v>
      </c>
      <c r="V842">
        <v>0</v>
      </c>
      <c r="W842">
        <v>0</v>
      </c>
      <c r="X842">
        <v>0</v>
      </c>
      <c r="Y842">
        <v>0</v>
      </c>
      <c r="Z842">
        <v>0</v>
      </c>
      <c r="AA842">
        <v>0</v>
      </c>
      <c r="AB842">
        <v>2</v>
      </c>
      <c r="AC842">
        <v>3</v>
      </c>
      <c r="AD842">
        <v>29826</v>
      </c>
      <c r="AE842">
        <v>0</v>
      </c>
      <c r="AF842">
        <v>0</v>
      </c>
      <c r="AG842">
        <v>180</v>
      </c>
      <c r="AH842">
        <v>0</v>
      </c>
      <c r="AI842">
        <v>0</v>
      </c>
      <c r="AJ842">
        <v>9461</v>
      </c>
      <c r="AK842">
        <v>15702</v>
      </c>
      <c r="AL842">
        <v>692</v>
      </c>
      <c r="AM842">
        <v>0</v>
      </c>
      <c r="AN842">
        <v>554</v>
      </c>
      <c r="AO842">
        <v>0</v>
      </c>
      <c r="AP842">
        <v>27935</v>
      </c>
      <c r="AQ842">
        <v>80</v>
      </c>
      <c r="AR842">
        <v>16591</v>
      </c>
      <c r="AS842">
        <v>23</v>
      </c>
      <c r="AT842">
        <v>4098</v>
      </c>
      <c r="AU842">
        <v>0</v>
      </c>
      <c r="AV842">
        <v>596</v>
      </c>
      <c r="AW842">
        <v>18943</v>
      </c>
      <c r="AX842">
        <v>28304</v>
      </c>
      <c r="AY842">
        <v>78111</v>
      </c>
      <c r="AZ842">
        <v>16000</v>
      </c>
      <c r="BA842">
        <v>11541</v>
      </c>
      <c r="BB842">
        <v>4576</v>
      </c>
      <c r="BC842">
        <v>7920</v>
      </c>
      <c r="BD842">
        <v>0</v>
      </c>
      <c r="BE842">
        <v>24865</v>
      </c>
      <c r="BF842">
        <v>0</v>
      </c>
      <c r="BG842">
        <v>334</v>
      </c>
      <c r="BH842">
        <v>26691</v>
      </c>
      <c r="BI842">
        <v>3334</v>
      </c>
      <c r="BJ842">
        <v>3906</v>
      </c>
      <c r="BK842">
        <v>0</v>
      </c>
      <c r="BL842">
        <v>123</v>
      </c>
      <c r="BM842">
        <v>2973</v>
      </c>
      <c r="BN842">
        <v>764</v>
      </c>
      <c r="BO842">
        <v>1211</v>
      </c>
      <c r="BP842">
        <v>623</v>
      </c>
      <c r="BQ842" s="178">
        <v>490503</v>
      </c>
    </row>
    <row r="843" spans="1:69" x14ac:dyDescent="0.25">
      <c r="A843" t="s">
        <v>681</v>
      </c>
      <c r="B843">
        <v>0</v>
      </c>
      <c r="C843">
        <v>34</v>
      </c>
      <c r="D843">
        <v>237</v>
      </c>
      <c r="E843">
        <v>0</v>
      </c>
      <c r="F843">
        <v>18340</v>
      </c>
      <c r="G843">
        <v>2568</v>
      </c>
      <c r="H843">
        <v>0</v>
      </c>
      <c r="I843">
        <v>4273</v>
      </c>
      <c r="J843">
        <v>940</v>
      </c>
      <c r="K843">
        <v>7075</v>
      </c>
      <c r="L843">
        <v>30870</v>
      </c>
      <c r="M843">
        <v>2498</v>
      </c>
      <c r="N843">
        <v>3692</v>
      </c>
      <c r="O843">
        <v>51</v>
      </c>
      <c r="P843">
        <v>0</v>
      </c>
      <c r="Q843">
        <v>31067</v>
      </c>
      <c r="R843">
        <v>10933</v>
      </c>
      <c r="S843">
        <v>0</v>
      </c>
      <c r="T843">
        <v>0</v>
      </c>
      <c r="U843">
        <v>179</v>
      </c>
      <c r="V843">
        <v>0</v>
      </c>
      <c r="W843">
        <v>0</v>
      </c>
      <c r="X843">
        <v>0</v>
      </c>
      <c r="Y843">
        <v>0</v>
      </c>
      <c r="Z843">
        <v>0</v>
      </c>
      <c r="AA843">
        <v>0</v>
      </c>
      <c r="AB843">
        <v>2</v>
      </c>
      <c r="AC843">
        <v>3</v>
      </c>
      <c r="AD843">
        <v>20198</v>
      </c>
      <c r="AE843">
        <v>0</v>
      </c>
      <c r="AF843">
        <v>0</v>
      </c>
      <c r="AG843">
        <v>148</v>
      </c>
      <c r="AH843">
        <v>0</v>
      </c>
      <c r="AI843">
        <v>0</v>
      </c>
      <c r="AJ843">
        <v>8793</v>
      </c>
      <c r="AK843">
        <v>5526</v>
      </c>
      <c r="AL843">
        <v>358</v>
      </c>
      <c r="AM843">
        <v>0</v>
      </c>
      <c r="AN843">
        <v>512</v>
      </c>
      <c r="AO843">
        <v>0</v>
      </c>
      <c r="AP843">
        <v>27950</v>
      </c>
      <c r="AQ843">
        <v>80</v>
      </c>
      <c r="AR843">
        <v>13920</v>
      </c>
      <c r="AS843">
        <v>0</v>
      </c>
      <c r="AT843">
        <v>2913</v>
      </c>
      <c r="AU843">
        <v>0</v>
      </c>
      <c r="AV843">
        <v>570</v>
      </c>
      <c r="AW843">
        <v>18277</v>
      </c>
      <c r="AX843">
        <v>25872</v>
      </c>
      <c r="AY843">
        <v>59901</v>
      </c>
      <c r="AZ843">
        <v>14816</v>
      </c>
      <c r="BA843">
        <v>6653</v>
      </c>
      <c r="BB843">
        <v>4546</v>
      </c>
      <c r="BC843">
        <v>5877</v>
      </c>
      <c r="BD843">
        <v>0</v>
      </c>
      <c r="BE843">
        <v>9815</v>
      </c>
      <c r="BF843">
        <v>0</v>
      </c>
      <c r="BG843">
        <v>334</v>
      </c>
      <c r="BH843">
        <v>12369</v>
      </c>
      <c r="BI843">
        <v>2966</v>
      </c>
      <c r="BJ843">
        <v>3893</v>
      </c>
      <c r="BK843">
        <v>0</v>
      </c>
      <c r="BL843">
        <v>123</v>
      </c>
      <c r="BM843">
        <v>2159</v>
      </c>
      <c r="BN843">
        <v>732</v>
      </c>
      <c r="BO843">
        <v>1209</v>
      </c>
      <c r="BP843">
        <v>623</v>
      </c>
      <c r="BQ843" s="178">
        <v>364229</v>
      </c>
    </row>
    <row r="844" spans="1:69" x14ac:dyDescent="0.25">
      <c r="A844" t="s">
        <v>682</v>
      </c>
      <c r="B844">
        <v>0</v>
      </c>
      <c r="C844">
        <v>898</v>
      </c>
      <c r="D844">
        <v>0</v>
      </c>
      <c r="E844">
        <v>3</v>
      </c>
      <c r="F844">
        <v>1862</v>
      </c>
      <c r="G844">
        <v>3757</v>
      </c>
      <c r="H844">
        <v>0</v>
      </c>
      <c r="I844">
        <v>411</v>
      </c>
      <c r="J844">
        <v>32</v>
      </c>
      <c r="K844">
        <v>121</v>
      </c>
      <c r="L844">
        <v>45</v>
      </c>
      <c r="M844">
        <v>356</v>
      </c>
      <c r="N844">
        <v>6500</v>
      </c>
      <c r="O844">
        <v>0</v>
      </c>
      <c r="P844">
        <v>2</v>
      </c>
      <c r="Q844">
        <v>5156</v>
      </c>
      <c r="R844">
        <v>2924</v>
      </c>
      <c r="S844">
        <v>271</v>
      </c>
      <c r="T844">
        <v>2</v>
      </c>
      <c r="U844">
        <v>103</v>
      </c>
      <c r="V844">
        <v>0</v>
      </c>
      <c r="W844">
        <v>0</v>
      </c>
      <c r="X844">
        <v>10</v>
      </c>
      <c r="Y844">
        <v>0</v>
      </c>
      <c r="Z844">
        <v>0</v>
      </c>
      <c r="AA844">
        <v>47</v>
      </c>
      <c r="AB844">
        <v>70</v>
      </c>
      <c r="AC844">
        <v>114</v>
      </c>
      <c r="AD844">
        <v>68476</v>
      </c>
      <c r="AE844">
        <v>14</v>
      </c>
      <c r="AF844">
        <v>138</v>
      </c>
      <c r="AG844">
        <v>3</v>
      </c>
      <c r="AH844">
        <v>0</v>
      </c>
      <c r="AI844">
        <v>0</v>
      </c>
      <c r="AJ844">
        <v>3183</v>
      </c>
      <c r="AK844">
        <v>643</v>
      </c>
      <c r="AL844">
        <v>69</v>
      </c>
      <c r="AM844">
        <v>3</v>
      </c>
      <c r="AN844">
        <v>37</v>
      </c>
      <c r="AO844">
        <v>0</v>
      </c>
      <c r="AP844">
        <v>833</v>
      </c>
      <c r="AQ844">
        <v>27</v>
      </c>
      <c r="AR844">
        <v>1006</v>
      </c>
      <c r="AS844">
        <v>0</v>
      </c>
      <c r="AT844">
        <v>1081</v>
      </c>
      <c r="AU844">
        <v>186</v>
      </c>
      <c r="AV844">
        <v>986</v>
      </c>
      <c r="AW844">
        <v>5087</v>
      </c>
      <c r="AX844">
        <v>1399</v>
      </c>
      <c r="AY844">
        <v>1414</v>
      </c>
      <c r="AZ844">
        <v>599</v>
      </c>
      <c r="BA844">
        <v>5318</v>
      </c>
      <c r="BB844">
        <v>5977</v>
      </c>
      <c r="BC844">
        <v>638</v>
      </c>
      <c r="BD844">
        <v>10846</v>
      </c>
      <c r="BE844">
        <v>2568</v>
      </c>
      <c r="BF844">
        <v>399</v>
      </c>
      <c r="BG844">
        <v>10</v>
      </c>
      <c r="BH844">
        <v>14025</v>
      </c>
      <c r="BI844">
        <v>154</v>
      </c>
      <c r="BJ844">
        <v>90</v>
      </c>
      <c r="BK844">
        <v>3</v>
      </c>
      <c r="BL844">
        <v>0</v>
      </c>
      <c r="BM844">
        <v>14959</v>
      </c>
      <c r="BN844">
        <v>3</v>
      </c>
      <c r="BO844">
        <v>465</v>
      </c>
      <c r="BP844">
        <v>140</v>
      </c>
      <c r="BQ844" s="178">
        <v>164187</v>
      </c>
    </row>
    <row r="845" spans="1:69" x14ac:dyDescent="0.25">
      <c r="A845" t="s">
        <v>683</v>
      </c>
      <c r="B845">
        <v>4569</v>
      </c>
      <c r="C845">
        <v>34902</v>
      </c>
      <c r="D845">
        <v>0</v>
      </c>
      <c r="E845">
        <v>246</v>
      </c>
      <c r="F845">
        <v>94523</v>
      </c>
      <c r="G845">
        <v>1226960</v>
      </c>
      <c r="H845">
        <v>385</v>
      </c>
      <c r="I845">
        <v>744679</v>
      </c>
      <c r="J845">
        <v>4267</v>
      </c>
      <c r="K845">
        <v>392395</v>
      </c>
      <c r="L845">
        <v>223759</v>
      </c>
      <c r="M845">
        <v>125656</v>
      </c>
      <c r="N845">
        <v>716875</v>
      </c>
      <c r="O845">
        <v>5345</v>
      </c>
      <c r="P845">
        <v>28</v>
      </c>
      <c r="Q845">
        <v>290372</v>
      </c>
      <c r="R845">
        <v>468383</v>
      </c>
      <c r="S845">
        <v>324</v>
      </c>
      <c r="T845">
        <v>95</v>
      </c>
      <c r="U845">
        <v>2528</v>
      </c>
      <c r="V845">
        <v>40</v>
      </c>
      <c r="W845">
        <v>0</v>
      </c>
      <c r="X845">
        <v>162</v>
      </c>
      <c r="Y845">
        <v>0</v>
      </c>
      <c r="Z845">
        <v>222</v>
      </c>
      <c r="AA845">
        <v>55</v>
      </c>
      <c r="AB845">
        <v>103</v>
      </c>
      <c r="AC845">
        <v>424</v>
      </c>
      <c r="AD845">
        <v>1679933</v>
      </c>
      <c r="AE845">
        <v>239</v>
      </c>
      <c r="AF845">
        <v>1504</v>
      </c>
      <c r="AG845">
        <v>12740</v>
      </c>
      <c r="AH845">
        <v>2</v>
      </c>
      <c r="AI845">
        <v>0</v>
      </c>
      <c r="AJ845">
        <v>320357</v>
      </c>
      <c r="AK845">
        <v>658966</v>
      </c>
      <c r="AL845">
        <v>14563</v>
      </c>
      <c r="AM845">
        <v>11</v>
      </c>
      <c r="AN845">
        <v>7602</v>
      </c>
      <c r="AO845">
        <v>146</v>
      </c>
      <c r="AP845">
        <v>475113</v>
      </c>
      <c r="AQ845">
        <v>577</v>
      </c>
      <c r="AR845">
        <v>180406</v>
      </c>
      <c r="AS845">
        <v>2431</v>
      </c>
      <c r="AT845">
        <v>88298</v>
      </c>
      <c r="AU845">
        <v>262314</v>
      </c>
      <c r="AV845">
        <v>34648</v>
      </c>
      <c r="AW845">
        <v>1654253</v>
      </c>
      <c r="AX845">
        <v>429568</v>
      </c>
      <c r="AY845">
        <v>1149561</v>
      </c>
      <c r="AZ845">
        <v>748485</v>
      </c>
      <c r="BA845">
        <v>660678</v>
      </c>
      <c r="BB845">
        <v>684934</v>
      </c>
      <c r="BC845">
        <v>67757</v>
      </c>
      <c r="BD845">
        <v>375528</v>
      </c>
      <c r="BE845">
        <v>483835</v>
      </c>
      <c r="BF845">
        <v>590</v>
      </c>
      <c r="BG845">
        <v>984</v>
      </c>
      <c r="BH845">
        <v>635573</v>
      </c>
      <c r="BI845">
        <v>44150</v>
      </c>
      <c r="BJ845">
        <v>65754</v>
      </c>
      <c r="BK845">
        <v>95</v>
      </c>
      <c r="BL845">
        <v>15657</v>
      </c>
      <c r="BM845">
        <v>568153</v>
      </c>
      <c r="BN845">
        <v>8251</v>
      </c>
      <c r="BO845">
        <v>94567</v>
      </c>
      <c r="BP845">
        <v>1211</v>
      </c>
      <c r="BQ845" s="178">
        <v>15799110</v>
      </c>
    </row>
    <row r="846" spans="1:69" x14ac:dyDescent="0.25">
      <c r="A846" t="s">
        <v>684</v>
      </c>
      <c r="B846">
        <v>48</v>
      </c>
      <c r="D846">
        <v>0</v>
      </c>
      <c r="BQ846" s="178"/>
    </row>
    <row r="847" spans="1:69" x14ac:dyDescent="0.25">
      <c r="A847" t="s">
        <v>685</v>
      </c>
      <c r="B847">
        <v>0</v>
      </c>
      <c r="D847">
        <v>561</v>
      </c>
      <c r="BQ847" s="178"/>
    </row>
    <row r="848" spans="1:69" x14ac:dyDescent="0.25">
      <c r="A848" t="s">
        <v>686</v>
      </c>
      <c r="B848">
        <v>0</v>
      </c>
      <c r="C848">
        <v>1754</v>
      </c>
      <c r="D848">
        <v>16</v>
      </c>
      <c r="E848">
        <v>932</v>
      </c>
      <c r="F848">
        <v>9970</v>
      </c>
      <c r="G848">
        <v>2492</v>
      </c>
      <c r="H848">
        <v>0</v>
      </c>
      <c r="I848">
        <v>0</v>
      </c>
      <c r="J848">
        <v>0</v>
      </c>
      <c r="K848">
        <v>348</v>
      </c>
      <c r="L848">
        <v>0</v>
      </c>
      <c r="M848">
        <v>0</v>
      </c>
      <c r="N848">
        <v>2825</v>
      </c>
      <c r="O848">
        <v>1776</v>
      </c>
      <c r="P848">
        <v>310</v>
      </c>
      <c r="Q848">
        <v>1</v>
      </c>
      <c r="R848">
        <v>7591</v>
      </c>
      <c r="S848">
        <v>0</v>
      </c>
      <c r="T848">
        <v>169</v>
      </c>
      <c r="U848">
        <v>1740</v>
      </c>
      <c r="V848">
        <v>785</v>
      </c>
      <c r="W848">
        <v>0</v>
      </c>
      <c r="X848">
        <v>316</v>
      </c>
      <c r="Y848">
        <v>602</v>
      </c>
      <c r="Z848">
        <v>1544</v>
      </c>
      <c r="AA848">
        <v>0</v>
      </c>
      <c r="AB848" s="180" t="s">
        <v>1199</v>
      </c>
      <c r="AC848">
        <v>3990</v>
      </c>
      <c r="AD848">
        <v>2042</v>
      </c>
      <c r="AE848">
        <v>871</v>
      </c>
      <c r="AF848">
        <v>5758</v>
      </c>
      <c r="AG848">
        <v>2836</v>
      </c>
      <c r="AH848">
        <v>118</v>
      </c>
      <c r="AI848">
        <v>541</v>
      </c>
      <c r="AJ848">
        <v>0</v>
      </c>
      <c r="AK848">
        <v>0</v>
      </c>
      <c r="AL848">
        <v>9946</v>
      </c>
      <c r="AM848">
        <v>1958</v>
      </c>
      <c r="AN848">
        <v>0</v>
      </c>
      <c r="AO848">
        <v>324</v>
      </c>
      <c r="AP848">
        <v>4681</v>
      </c>
      <c r="AQ848">
        <v>14964</v>
      </c>
      <c r="AR848">
        <v>4046</v>
      </c>
      <c r="AS848">
        <v>2359</v>
      </c>
      <c r="AT848">
        <v>0</v>
      </c>
      <c r="AU848">
        <v>0</v>
      </c>
      <c r="AV848">
        <v>2367</v>
      </c>
      <c r="AW848">
        <v>842</v>
      </c>
      <c r="AX848">
        <v>0</v>
      </c>
      <c r="AY848">
        <v>1603</v>
      </c>
      <c r="AZ848">
        <v>0</v>
      </c>
      <c r="BA848">
        <v>504</v>
      </c>
      <c r="BB848">
        <v>11</v>
      </c>
      <c r="BC848">
        <v>0</v>
      </c>
      <c r="BD848">
        <v>0</v>
      </c>
      <c r="BE848">
        <v>0</v>
      </c>
      <c r="BF848">
        <v>8464</v>
      </c>
      <c r="BG848">
        <v>12888</v>
      </c>
      <c r="BH848">
        <v>0</v>
      </c>
      <c r="BI848">
        <v>0</v>
      </c>
      <c r="BJ848">
        <v>315</v>
      </c>
      <c r="BK848">
        <v>1152</v>
      </c>
      <c r="BL848">
        <v>0</v>
      </c>
      <c r="BM848">
        <v>342</v>
      </c>
      <c r="BN848">
        <v>1344</v>
      </c>
      <c r="BO848">
        <v>548</v>
      </c>
      <c r="BP848">
        <v>1326</v>
      </c>
      <c r="BQ848" s="178">
        <v>129949</v>
      </c>
    </row>
    <row r="849" spans="1:69" x14ac:dyDescent="0.25">
      <c r="A849" t="s">
        <v>687</v>
      </c>
      <c r="B849">
        <v>0</v>
      </c>
      <c r="C849">
        <v>1565</v>
      </c>
      <c r="D849">
        <v>2591</v>
      </c>
      <c r="E849">
        <v>862</v>
      </c>
      <c r="F849">
        <v>9971</v>
      </c>
      <c r="G849">
        <v>2442</v>
      </c>
      <c r="H849">
        <v>0</v>
      </c>
      <c r="I849">
        <v>0</v>
      </c>
      <c r="J849">
        <v>0</v>
      </c>
      <c r="K849">
        <v>337</v>
      </c>
      <c r="L849">
        <v>0</v>
      </c>
      <c r="M849">
        <v>0</v>
      </c>
      <c r="N849">
        <v>2561</v>
      </c>
      <c r="O849">
        <v>1770</v>
      </c>
      <c r="P849">
        <v>286</v>
      </c>
      <c r="Q849">
        <v>1</v>
      </c>
      <c r="R849">
        <v>6963</v>
      </c>
      <c r="S849">
        <v>0</v>
      </c>
      <c r="T849">
        <v>148</v>
      </c>
      <c r="U849">
        <v>1740</v>
      </c>
      <c r="V849">
        <v>754</v>
      </c>
      <c r="W849">
        <v>0</v>
      </c>
      <c r="X849">
        <v>275</v>
      </c>
      <c r="Y849">
        <v>571</v>
      </c>
      <c r="Z849">
        <v>1240</v>
      </c>
      <c r="AA849">
        <v>0</v>
      </c>
      <c r="AB849" s="180" t="s">
        <v>1199</v>
      </c>
      <c r="AC849">
        <v>3740</v>
      </c>
      <c r="AD849">
        <v>2032</v>
      </c>
      <c r="AE849">
        <v>863</v>
      </c>
      <c r="AF849">
        <v>5741</v>
      </c>
      <c r="AG849">
        <v>2584</v>
      </c>
      <c r="AH849">
        <v>94</v>
      </c>
      <c r="AI849">
        <v>457</v>
      </c>
      <c r="AJ849">
        <v>0</v>
      </c>
      <c r="AK849">
        <v>0</v>
      </c>
      <c r="AL849">
        <v>9628</v>
      </c>
      <c r="AM849">
        <v>1799</v>
      </c>
      <c r="AN849">
        <v>0</v>
      </c>
      <c r="AO849">
        <v>354</v>
      </c>
      <c r="AP849">
        <v>4151</v>
      </c>
      <c r="AQ849">
        <v>14178</v>
      </c>
      <c r="AR849">
        <v>3791</v>
      </c>
      <c r="AS849">
        <v>2055</v>
      </c>
      <c r="AT849">
        <v>0</v>
      </c>
      <c r="AU849">
        <v>0</v>
      </c>
      <c r="AV849">
        <v>2043</v>
      </c>
      <c r="AW849">
        <v>771</v>
      </c>
      <c r="AX849">
        <v>0</v>
      </c>
      <c r="AY849">
        <v>907</v>
      </c>
      <c r="AZ849">
        <v>0</v>
      </c>
      <c r="BA849">
        <v>412</v>
      </c>
      <c r="BB849">
        <v>11</v>
      </c>
      <c r="BC849">
        <v>0</v>
      </c>
      <c r="BD849">
        <v>0</v>
      </c>
      <c r="BE849">
        <v>0</v>
      </c>
      <c r="BF849">
        <v>8175</v>
      </c>
      <c r="BG849">
        <v>12000</v>
      </c>
      <c r="BH849">
        <v>0</v>
      </c>
      <c r="BI849">
        <v>0</v>
      </c>
      <c r="BJ849">
        <v>315</v>
      </c>
      <c r="BK849">
        <v>1111</v>
      </c>
      <c r="BL849">
        <v>0</v>
      </c>
      <c r="BM849">
        <v>338</v>
      </c>
      <c r="BN849">
        <v>1335</v>
      </c>
      <c r="BO849">
        <v>535</v>
      </c>
      <c r="BP849">
        <v>1239</v>
      </c>
      <c r="BQ849" s="178">
        <v>121873</v>
      </c>
    </row>
    <row r="850" spans="1:69" x14ac:dyDescent="0.25">
      <c r="A850" t="s">
        <v>688</v>
      </c>
      <c r="B850">
        <v>0</v>
      </c>
      <c r="C850">
        <v>151</v>
      </c>
      <c r="D850">
        <v>1303</v>
      </c>
      <c r="E850">
        <v>27</v>
      </c>
      <c r="F850">
        <v>642</v>
      </c>
      <c r="G850">
        <v>390</v>
      </c>
      <c r="H850">
        <v>0</v>
      </c>
      <c r="I850">
        <v>0</v>
      </c>
      <c r="J850">
        <v>0</v>
      </c>
      <c r="K850">
        <v>0</v>
      </c>
      <c r="L850">
        <v>0</v>
      </c>
      <c r="M850">
        <v>0</v>
      </c>
      <c r="N850">
        <v>347</v>
      </c>
      <c r="O850">
        <v>158</v>
      </c>
      <c r="P850">
        <v>33</v>
      </c>
      <c r="Q850">
        <v>0</v>
      </c>
      <c r="R850">
        <v>447</v>
      </c>
      <c r="S850">
        <v>0</v>
      </c>
      <c r="T850">
        <v>6</v>
      </c>
      <c r="U850">
        <v>230</v>
      </c>
      <c r="V850">
        <v>31</v>
      </c>
      <c r="W850">
        <v>0</v>
      </c>
      <c r="X850">
        <v>27</v>
      </c>
      <c r="Y850">
        <v>31</v>
      </c>
      <c r="Z850">
        <v>93</v>
      </c>
      <c r="AA850">
        <v>0</v>
      </c>
      <c r="AB850" s="180" t="s">
        <v>1199</v>
      </c>
      <c r="AC850">
        <v>460</v>
      </c>
      <c r="AD850">
        <v>92</v>
      </c>
      <c r="AE850">
        <v>47</v>
      </c>
      <c r="AF850">
        <v>1081</v>
      </c>
      <c r="AG850">
        <v>240</v>
      </c>
      <c r="AH850">
        <v>24</v>
      </c>
      <c r="AI850">
        <v>71</v>
      </c>
      <c r="AJ850">
        <v>0</v>
      </c>
      <c r="AK850">
        <v>0</v>
      </c>
      <c r="AL850">
        <v>1000</v>
      </c>
      <c r="AM850">
        <v>157</v>
      </c>
      <c r="AN850">
        <v>0</v>
      </c>
      <c r="AO850">
        <v>11</v>
      </c>
      <c r="AP850">
        <v>863</v>
      </c>
      <c r="AQ850">
        <v>990</v>
      </c>
      <c r="AR850">
        <v>659</v>
      </c>
      <c r="AS850">
        <v>142</v>
      </c>
      <c r="AT850">
        <v>0</v>
      </c>
      <c r="AU850">
        <v>0</v>
      </c>
      <c r="AV850">
        <v>170</v>
      </c>
      <c r="AW850">
        <v>298</v>
      </c>
      <c r="AX850">
        <v>0</v>
      </c>
      <c r="AY850">
        <v>161</v>
      </c>
      <c r="AZ850">
        <v>0</v>
      </c>
      <c r="BA850">
        <v>52</v>
      </c>
      <c r="BB850">
        <v>3</v>
      </c>
      <c r="BC850">
        <v>0</v>
      </c>
      <c r="BD850">
        <v>0</v>
      </c>
      <c r="BE850">
        <v>0</v>
      </c>
      <c r="BF850">
        <v>580</v>
      </c>
      <c r="BG850">
        <v>777</v>
      </c>
      <c r="BH850">
        <v>0</v>
      </c>
      <c r="BI850">
        <v>0</v>
      </c>
      <c r="BJ850">
        <v>8</v>
      </c>
      <c r="BK850">
        <v>87</v>
      </c>
      <c r="BL850">
        <v>0</v>
      </c>
      <c r="BM850">
        <v>27</v>
      </c>
      <c r="BN850">
        <v>86</v>
      </c>
      <c r="BO850">
        <v>30</v>
      </c>
      <c r="BP850">
        <v>85</v>
      </c>
      <c r="BQ850" s="178">
        <v>11485</v>
      </c>
    </row>
    <row r="851" spans="1:69" x14ac:dyDescent="0.25">
      <c r="A851" t="s">
        <v>689</v>
      </c>
      <c r="B851">
        <v>187</v>
      </c>
      <c r="C851">
        <v>135</v>
      </c>
      <c r="D851">
        <v>129</v>
      </c>
      <c r="E851">
        <v>10</v>
      </c>
      <c r="F851">
        <v>611</v>
      </c>
      <c r="G851">
        <v>11</v>
      </c>
      <c r="H851">
        <v>0</v>
      </c>
      <c r="I851">
        <v>0</v>
      </c>
      <c r="J851">
        <v>0</v>
      </c>
      <c r="K851">
        <v>0</v>
      </c>
      <c r="L851">
        <v>0</v>
      </c>
      <c r="M851">
        <v>0</v>
      </c>
      <c r="N851">
        <v>252</v>
      </c>
      <c r="O851">
        <v>41</v>
      </c>
      <c r="P851">
        <v>29</v>
      </c>
      <c r="Q851">
        <v>0</v>
      </c>
      <c r="R851">
        <v>398</v>
      </c>
      <c r="S851">
        <v>0</v>
      </c>
      <c r="T851">
        <v>3</v>
      </c>
      <c r="U851">
        <v>111</v>
      </c>
      <c r="V851">
        <v>30</v>
      </c>
      <c r="W851">
        <v>0</v>
      </c>
      <c r="X851">
        <v>27</v>
      </c>
      <c r="Y851">
        <v>26</v>
      </c>
      <c r="Z851">
        <v>86</v>
      </c>
      <c r="AA851">
        <v>0</v>
      </c>
      <c r="AB851" s="180" t="s">
        <v>1199</v>
      </c>
      <c r="AC851">
        <v>399</v>
      </c>
      <c r="AD851">
        <v>50</v>
      </c>
      <c r="AE851">
        <v>46</v>
      </c>
      <c r="AF851">
        <v>422</v>
      </c>
      <c r="AG851">
        <v>232</v>
      </c>
      <c r="AH851">
        <v>6</v>
      </c>
      <c r="AI851">
        <v>53</v>
      </c>
      <c r="AJ851">
        <v>0</v>
      </c>
      <c r="AK851">
        <v>0</v>
      </c>
      <c r="AL851">
        <v>774</v>
      </c>
      <c r="AM851">
        <v>75</v>
      </c>
      <c r="AN851">
        <v>0</v>
      </c>
      <c r="AO851">
        <v>11</v>
      </c>
      <c r="AP851">
        <v>425</v>
      </c>
      <c r="AQ851">
        <v>541</v>
      </c>
      <c r="AR851">
        <v>553</v>
      </c>
      <c r="AS851">
        <v>55</v>
      </c>
      <c r="AT851">
        <v>0</v>
      </c>
      <c r="AU851">
        <v>0</v>
      </c>
      <c r="AV851">
        <v>132</v>
      </c>
      <c r="AW851">
        <v>135</v>
      </c>
      <c r="AX851">
        <v>0</v>
      </c>
      <c r="AY851">
        <v>120</v>
      </c>
      <c r="AZ851">
        <v>0</v>
      </c>
      <c r="BA851">
        <v>59</v>
      </c>
      <c r="BB851">
        <v>2</v>
      </c>
      <c r="BC851">
        <v>0</v>
      </c>
      <c r="BD851">
        <v>0</v>
      </c>
      <c r="BE851">
        <v>0</v>
      </c>
      <c r="BF851">
        <v>522</v>
      </c>
      <c r="BG851">
        <v>635</v>
      </c>
      <c r="BH851">
        <v>0</v>
      </c>
      <c r="BI851">
        <v>0</v>
      </c>
      <c r="BJ851">
        <v>8</v>
      </c>
      <c r="BK851">
        <v>71</v>
      </c>
      <c r="BL851">
        <v>0</v>
      </c>
      <c r="BM851">
        <v>4</v>
      </c>
      <c r="BN851">
        <v>54</v>
      </c>
      <c r="BO851">
        <v>19</v>
      </c>
      <c r="BP851">
        <v>81</v>
      </c>
      <c r="BQ851" s="178">
        <v>7666</v>
      </c>
    </row>
    <row r="852" spans="1:69" x14ac:dyDescent="0.25">
      <c r="A852" t="s">
        <v>690</v>
      </c>
      <c r="B852">
        <v>2471</v>
      </c>
      <c r="C852">
        <v>1</v>
      </c>
      <c r="D852">
        <v>84</v>
      </c>
      <c r="E852">
        <v>32</v>
      </c>
      <c r="F852">
        <v>0</v>
      </c>
      <c r="G852">
        <v>0</v>
      </c>
      <c r="H852">
        <v>0</v>
      </c>
      <c r="I852">
        <v>0</v>
      </c>
      <c r="J852">
        <v>0</v>
      </c>
      <c r="K852">
        <v>0</v>
      </c>
      <c r="L852">
        <v>0</v>
      </c>
      <c r="M852">
        <v>0</v>
      </c>
      <c r="N852">
        <v>1</v>
      </c>
      <c r="O852">
        <v>0</v>
      </c>
      <c r="P852">
        <v>0</v>
      </c>
      <c r="Q852">
        <v>0</v>
      </c>
      <c r="R852">
        <v>28</v>
      </c>
      <c r="S852">
        <v>0</v>
      </c>
      <c r="T852">
        <v>0</v>
      </c>
      <c r="U852">
        <v>0</v>
      </c>
      <c r="V852">
        <v>37</v>
      </c>
      <c r="W852">
        <v>0</v>
      </c>
      <c r="X852">
        <v>0</v>
      </c>
      <c r="Y852">
        <v>0</v>
      </c>
      <c r="Z852">
        <v>0</v>
      </c>
      <c r="AA852">
        <v>0</v>
      </c>
      <c r="AB852" s="180" t="s">
        <v>1199</v>
      </c>
      <c r="AC852">
        <v>2</v>
      </c>
      <c r="AD852">
        <v>0</v>
      </c>
      <c r="AE852">
        <v>0</v>
      </c>
      <c r="AF852">
        <v>38</v>
      </c>
      <c r="AG852">
        <v>13</v>
      </c>
      <c r="AH852">
        <v>0</v>
      </c>
      <c r="AI852">
        <v>10</v>
      </c>
      <c r="AJ852">
        <v>0</v>
      </c>
      <c r="AK852">
        <v>0</v>
      </c>
      <c r="AL852">
        <v>408</v>
      </c>
      <c r="AM852">
        <v>0</v>
      </c>
      <c r="AN852">
        <v>0</v>
      </c>
      <c r="AO852">
        <v>0</v>
      </c>
      <c r="AP852">
        <v>0</v>
      </c>
      <c r="AQ852">
        <v>0</v>
      </c>
      <c r="AR852">
        <v>49</v>
      </c>
      <c r="AS852">
        <v>0</v>
      </c>
      <c r="AT852">
        <v>0</v>
      </c>
      <c r="AU852">
        <v>0</v>
      </c>
      <c r="AV852">
        <v>0</v>
      </c>
      <c r="AW852">
        <v>0</v>
      </c>
      <c r="AX852">
        <v>0</v>
      </c>
      <c r="AY852">
        <v>0</v>
      </c>
      <c r="AZ852">
        <v>0</v>
      </c>
      <c r="BA852">
        <v>0</v>
      </c>
      <c r="BB852">
        <v>1</v>
      </c>
      <c r="BC852">
        <v>0</v>
      </c>
      <c r="BD852">
        <v>0</v>
      </c>
      <c r="BE852">
        <v>0</v>
      </c>
      <c r="BF852">
        <v>48</v>
      </c>
      <c r="BG852">
        <v>4</v>
      </c>
      <c r="BH852">
        <v>0</v>
      </c>
      <c r="BI852">
        <v>0</v>
      </c>
      <c r="BJ852">
        <v>0</v>
      </c>
      <c r="BK852">
        <v>1</v>
      </c>
      <c r="BL852">
        <v>0</v>
      </c>
      <c r="BM852">
        <v>1</v>
      </c>
      <c r="BN852">
        <v>4</v>
      </c>
      <c r="BO852">
        <v>0</v>
      </c>
      <c r="BP852">
        <v>0</v>
      </c>
      <c r="BQ852" s="178">
        <v>698</v>
      </c>
    </row>
    <row r="853" spans="1:69" x14ac:dyDescent="0.25">
      <c r="A853" t="s">
        <v>691</v>
      </c>
      <c r="B853">
        <v>1191</v>
      </c>
      <c r="C853">
        <v>16</v>
      </c>
      <c r="D853">
        <v>4236</v>
      </c>
      <c r="E853">
        <v>17</v>
      </c>
      <c r="F853">
        <v>0</v>
      </c>
      <c r="G853">
        <v>0</v>
      </c>
      <c r="H853">
        <v>0</v>
      </c>
      <c r="I853">
        <v>0</v>
      </c>
      <c r="J853">
        <v>0</v>
      </c>
      <c r="K853">
        <v>0</v>
      </c>
      <c r="L853">
        <v>0</v>
      </c>
      <c r="M853">
        <v>0</v>
      </c>
      <c r="N853">
        <v>182</v>
      </c>
      <c r="O853">
        <v>117</v>
      </c>
      <c r="P853">
        <v>0</v>
      </c>
      <c r="Q853">
        <v>0</v>
      </c>
      <c r="R853">
        <v>45</v>
      </c>
      <c r="S853">
        <v>0</v>
      </c>
      <c r="T853">
        <v>1</v>
      </c>
      <c r="U853">
        <v>62</v>
      </c>
      <c r="V853">
        <v>1</v>
      </c>
      <c r="W853">
        <v>0</v>
      </c>
      <c r="X853">
        <v>0</v>
      </c>
      <c r="Y853">
        <v>5</v>
      </c>
      <c r="Z853">
        <v>7</v>
      </c>
      <c r="AA853">
        <v>0</v>
      </c>
      <c r="AB853" s="180" t="s">
        <v>1199</v>
      </c>
      <c r="AC853">
        <v>61</v>
      </c>
      <c r="AD853">
        <v>0</v>
      </c>
      <c r="AE853">
        <v>0</v>
      </c>
      <c r="AF853">
        <v>307</v>
      </c>
      <c r="AG853">
        <v>11</v>
      </c>
      <c r="AH853">
        <v>16</v>
      </c>
      <c r="AI853">
        <v>22</v>
      </c>
      <c r="AJ853">
        <v>0</v>
      </c>
      <c r="AK853">
        <v>0</v>
      </c>
      <c r="AL853">
        <v>200</v>
      </c>
      <c r="AM853">
        <v>27</v>
      </c>
      <c r="AN853">
        <v>0</v>
      </c>
      <c r="AO853">
        <v>0</v>
      </c>
      <c r="AP853">
        <v>26</v>
      </c>
      <c r="AQ853">
        <v>481</v>
      </c>
      <c r="AR853">
        <v>115</v>
      </c>
      <c r="AS853">
        <v>0</v>
      </c>
      <c r="AT853">
        <v>0</v>
      </c>
      <c r="AU853">
        <v>0</v>
      </c>
      <c r="AV853">
        <v>33</v>
      </c>
      <c r="AW853">
        <v>0</v>
      </c>
      <c r="AX853">
        <v>0</v>
      </c>
      <c r="AY853">
        <v>42</v>
      </c>
      <c r="AZ853">
        <v>0</v>
      </c>
      <c r="BA853">
        <v>13</v>
      </c>
      <c r="BB853">
        <v>0</v>
      </c>
      <c r="BC853">
        <v>0</v>
      </c>
      <c r="BD853">
        <v>0</v>
      </c>
      <c r="BE853">
        <v>0</v>
      </c>
      <c r="BF853">
        <v>36</v>
      </c>
      <c r="BG853">
        <v>190</v>
      </c>
      <c r="BH853">
        <v>0</v>
      </c>
      <c r="BI853">
        <v>0</v>
      </c>
      <c r="BJ853">
        <v>0</v>
      </c>
      <c r="BK853">
        <v>18</v>
      </c>
      <c r="BL853">
        <v>0</v>
      </c>
      <c r="BM853">
        <v>19</v>
      </c>
      <c r="BN853">
        <v>11</v>
      </c>
      <c r="BO853">
        <v>18</v>
      </c>
      <c r="BP853">
        <v>0</v>
      </c>
      <c r="BQ853" s="178">
        <v>2325</v>
      </c>
    </row>
    <row r="854" spans="1:69" x14ac:dyDescent="0.25">
      <c r="A854" t="s">
        <v>692</v>
      </c>
      <c r="B854">
        <v>31</v>
      </c>
      <c r="C854">
        <v>1607</v>
      </c>
      <c r="D854">
        <v>0</v>
      </c>
      <c r="E854">
        <v>871</v>
      </c>
      <c r="F854">
        <v>7508</v>
      </c>
      <c r="G854">
        <v>2048</v>
      </c>
      <c r="H854">
        <v>0</v>
      </c>
      <c r="I854">
        <v>0</v>
      </c>
      <c r="J854">
        <v>0</v>
      </c>
      <c r="K854">
        <v>92</v>
      </c>
      <c r="L854">
        <v>0</v>
      </c>
      <c r="M854">
        <v>0</v>
      </c>
      <c r="N854">
        <v>1941</v>
      </c>
      <c r="O854">
        <v>1743</v>
      </c>
      <c r="P854">
        <v>498</v>
      </c>
      <c r="Q854">
        <v>1577</v>
      </c>
      <c r="R854">
        <v>7980</v>
      </c>
      <c r="S854">
        <v>0</v>
      </c>
      <c r="T854">
        <v>161</v>
      </c>
      <c r="U854">
        <v>1283</v>
      </c>
      <c r="V854">
        <v>610</v>
      </c>
      <c r="W854">
        <v>0</v>
      </c>
      <c r="X854">
        <v>281</v>
      </c>
      <c r="Y854">
        <v>433</v>
      </c>
      <c r="Z854">
        <v>864</v>
      </c>
      <c r="AA854">
        <v>0</v>
      </c>
      <c r="AB854" s="180" t="s">
        <v>1199</v>
      </c>
      <c r="AC854">
        <v>3792</v>
      </c>
      <c r="AD854">
        <v>0</v>
      </c>
      <c r="AE854">
        <v>823</v>
      </c>
      <c r="AF854">
        <v>5006</v>
      </c>
      <c r="AG854">
        <v>2614</v>
      </c>
      <c r="AH854">
        <v>98</v>
      </c>
      <c r="AI854">
        <v>362</v>
      </c>
      <c r="AJ854">
        <v>0</v>
      </c>
      <c r="AK854">
        <v>0</v>
      </c>
      <c r="AL854">
        <v>7354</v>
      </c>
      <c r="AM854">
        <v>1228</v>
      </c>
      <c r="AN854">
        <v>0</v>
      </c>
      <c r="AO854">
        <v>226</v>
      </c>
      <c r="AP854">
        <v>3528</v>
      </c>
      <c r="AQ854">
        <v>10284</v>
      </c>
      <c r="AR854">
        <v>2951</v>
      </c>
      <c r="AS854">
        <v>1873</v>
      </c>
      <c r="AT854">
        <v>0</v>
      </c>
      <c r="AU854">
        <v>0</v>
      </c>
      <c r="AV854">
        <v>2092</v>
      </c>
      <c r="AW854">
        <v>1</v>
      </c>
      <c r="AX854">
        <v>0</v>
      </c>
      <c r="AY854">
        <v>982</v>
      </c>
      <c r="AZ854">
        <v>0</v>
      </c>
      <c r="BA854">
        <v>393</v>
      </c>
      <c r="BB854">
        <v>1</v>
      </c>
      <c r="BC854">
        <v>0</v>
      </c>
      <c r="BD854">
        <v>0</v>
      </c>
      <c r="BE854">
        <v>0</v>
      </c>
      <c r="BF854">
        <v>6773</v>
      </c>
      <c r="BG854">
        <v>9153</v>
      </c>
      <c r="BH854">
        <v>0</v>
      </c>
      <c r="BI854">
        <v>0</v>
      </c>
      <c r="BJ854">
        <v>230</v>
      </c>
      <c r="BK854">
        <v>1123</v>
      </c>
      <c r="BL854">
        <v>0</v>
      </c>
      <c r="BM854">
        <v>333</v>
      </c>
      <c r="BN854">
        <v>1220</v>
      </c>
      <c r="BO854">
        <v>529</v>
      </c>
      <c r="BP854">
        <v>1016</v>
      </c>
      <c r="BQ854" s="178">
        <v>101503</v>
      </c>
    </row>
    <row r="855" spans="1:69" x14ac:dyDescent="0.25">
      <c r="A855" t="s">
        <v>693</v>
      </c>
      <c r="B855">
        <v>542</v>
      </c>
      <c r="C855">
        <v>1520</v>
      </c>
      <c r="D855">
        <v>15433</v>
      </c>
      <c r="E855">
        <v>854</v>
      </c>
      <c r="F855">
        <v>7508</v>
      </c>
      <c r="G855">
        <v>1986</v>
      </c>
      <c r="H855">
        <v>0</v>
      </c>
      <c r="I855">
        <v>0</v>
      </c>
      <c r="J855">
        <v>0</v>
      </c>
      <c r="K855">
        <v>84</v>
      </c>
      <c r="L855">
        <v>0</v>
      </c>
      <c r="M855">
        <v>0</v>
      </c>
      <c r="N855">
        <v>1941</v>
      </c>
      <c r="O855">
        <v>1738</v>
      </c>
      <c r="P855">
        <v>488</v>
      </c>
      <c r="Q855">
        <v>1089</v>
      </c>
      <c r="R855">
        <v>7116</v>
      </c>
      <c r="S855">
        <v>0</v>
      </c>
      <c r="T855">
        <v>139</v>
      </c>
      <c r="U855">
        <v>1283</v>
      </c>
      <c r="V855">
        <v>586</v>
      </c>
      <c r="W855">
        <v>0</v>
      </c>
      <c r="X855">
        <v>265</v>
      </c>
      <c r="Y855">
        <v>427</v>
      </c>
      <c r="Z855">
        <v>762</v>
      </c>
      <c r="AA855">
        <v>0</v>
      </c>
      <c r="AB855" s="180" t="s">
        <v>1199</v>
      </c>
      <c r="AC855">
        <v>3702</v>
      </c>
      <c r="AD855">
        <v>0</v>
      </c>
      <c r="AE855">
        <v>818</v>
      </c>
      <c r="AF855">
        <v>4590</v>
      </c>
      <c r="AG855">
        <v>2472</v>
      </c>
      <c r="AH855">
        <v>94</v>
      </c>
      <c r="AI855">
        <v>354</v>
      </c>
      <c r="AJ855">
        <v>0</v>
      </c>
      <c r="AK855">
        <v>0</v>
      </c>
      <c r="AL855">
        <v>6965</v>
      </c>
      <c r="AM855">
        <v>1172</v>
      </c>
      <c r="AN855">
        <v>0</v>
      </c>
      <c r="AO855">
        <v>191</v>
      </c>
      <c r="AP855">
        <v>3005</v>
      </c>
      <c r="AQ855">
        <v>9644</v>
      </c>
      <c r="AR855">
        <v>2845</v>
      </c>
      <c r="AS855">
        <v>1728</v>
      </c>
      <c r="AT855">
        <v>0</v>
      </c>
      <c r="AU855">
        <v>0</v>
      </c>
      <c r="AV855">
        <v>2028</v>
      </c>
      <c r="AW855">
        <v>1</v>
      </c>
      <c r="AX855">
        <v>0</v>
      </c>
      <c r="AY855">
        <v>866</v>
      </c>
      <c r="AZ855">
        <v>0</v>
      </c>
      <c r="BA855">
        <v>376</v>
      </c>
      <c r="BB855">
        <v>1</v>
      </c>
      <c r="BC855">
        <v>0</v>
      </c>
      <c r="BD855">
        <v>0</v>
      </c>
      <c r="BE855">
        <v>0</v>
      </c>
      <c r="BF855">
        <v>6607</v>
      </c>
      <c r="BG855">
        <v>9115</v>
      </c>
      <c r="BH855">
        <v>0</v>
      </c>
      <c r="BI855">
        <v>0</v>
      </c>
      <c r="BJ855">
        <v>230</v>
      </c>
      <c r="BK855">
        <v>1070</v>
      </c>
      <c r="BL855">
        <v>0</v>
      </c>
      <c r="BM855">
        <v>333</v>
      </c>
      <c r="BN855">
        <v>1096</v>
      </c>
      <c r="BO855">
        <v>522</v>
      </c>
      <c r="BP855">
        <v>963</v>
      </c>
      <c r="BQ855" s="178">
        <v>95618</v>
      </c>
    </row>
    <row r="856" spans="1:69" x14ac:dyDescent="0.25">
      <c r="A856" t="s">
        <v>694</v>
      </c>
      <c r="B856">
        <v>0</v>
      </c>
      <c r="C856">
        <v>18</v>
      </c>
      <c r="D856">
        <v>2075</v>
      </c>
      <c r="E856">
        <v>1</v>
      </c>
      <c r="F856">
        <v>172</v>
      </c>
      <c r="G856">
        <v>39</v>
      </c>
      <c r="H856">
        <v>0</v>
      </c>
      <c r="I856">
        <v>0</v>
      </c>
      <c r="J856">
        <v>0</v>
      </c>
      <c r="K856">
        <v>1</v>
      </c>
      <c r="L856">
        <v>0</v>
      </c>
      <c r="M856">
        <v>0</v>
      </c>
      <c r="N856">
        <v>52</v>
      </c>
      <c r="O856">
        <v>34</v>
      </c>
      <c r="P856">
        <v>7</v>
      </c>
      <c r="Q856">
        <v>61</v>
      </c>
      <c r="R856">
        <v>394</v>
      </c>
      <c r="S856">
        <v>0</v>
      </c>
      <c r="T856">
        <v>5</v>
      </c>
      <c r="U856">
        <v>16</v>
      </c>
      <c r="V856">
        <v>21</v>
      </c>
      <c r="W856">
        <v>0</v>
      </c>
      <c r="X856">
        <v>12</v>
      </c>
      <c r="Y856">
        <v>6</v>
      </c>
      <c r="Z856">
        <v>36</v>
      </c>
      <c r="AA856">
        <v>0</v>
      </c>
      <c r="AB856" s="180" t="s">
        <v>1199</v>
      </c>
      <c r="AC856">
        <v>34</v>
      </c>
      <c r="AD856">
        <v>0</v>
      </c>
      <c r="AE856">
        <v>3</v>
      </c>
      <c r="AF856">
        <v>135</v>
      </c>
      <c r="AG856">
        <v>47</v>
      </c>
      <c r="AH856">
        <v>4</v>
      </c>
      <c r="AI856">
        <v>5</v>
      </c>
      <c r="AJ856">
        <v>0</v>
      </c>
      <c r="AK856">
        <v>0</v>
      </c>
      <c r="AL856">
        <v>84</v>
      </c>
      <c r="AM856">
        <v>31</v>
      </c>
      <c r="AN856">
        <v>0</v>
      </c>
      <c r="AO856">
        <v>2</v>
      </c>
      <c r="AP856">
        <v>228</v>
      </c>
      <c r="AQ856">
        <v>67</v>
      </c>
      <c r="AR856">
        <v>40</v>
      </c>
      <c r="AS856">
        <v>39</v>
      </c>
      <c r="AT856">
        <v>0</v>
      </c>
      <c r="AU856">
        <v>0</v>
      </c>
      <c r="AV856">
        <v>18</v>
      </c>
      <c r="AW856">
        <v>1</v>
      </c>
      <c r="AX856">
        <v>0</v>
      </c>
      <c r="AY856">
        <v>13</v>
      </c>
      <c r="AZ856">
        <v>0</v>
      </c>
      <c r="BA856">
        <v>18</v>
      </c>
      <c r="BB856">
        <v>0</v>
      </c>
      <c r="BC856">
        <v>0</v>
      </c>
      <c r="BD856">
        <v>0</v>
      </c>
      <c r="BE856">
        <v>0</v>
      </c>
      <c r="BF856">
        <v>89</v>
      </c>
      <c r="BG856">
        <v>172</v>
      </c>
      <c r="BH856">
        <v>0</v>
      </c>
      <c r="BI856">
        <v>0</v>
      </c>
      <c r="BJ856">
        <v>0</v>
      </c>
      <c r="BK856">
        <v>21</v>
      </c>
      <c r="BL856">
        <v>0</v>
      </c>
      <c r="BM856">
        <v>15</v>
      </c>
      <c r="BN856">
        <v>39</v>
      </c>
      <c r="BO856">
        <v>1</v>
      </c>
      <c r="BP856">
        <v>2</v>
      </c>
      <c r="BQ856" s="178">
        <v>2131</v>
      </c>
    </row>
    <row r="857" spans="1:69" x14ac:dyDescent="0.25">
      <c r="A857" t="s">
        <v>695</v>
      </c>
      <c r="B857">
        <v>0</v>
      </c>
      <c r="C857">
        <v>26</v>
      </c>
      <c r="D857">
        <v>1853</v>
      </c>
      <c r="E857">
        <v>0</v>
      </c>
      <c r="F857">
        <v>145</v>
      </c>
      <c r="G857">
        <v>0</v>
      </c>
      <c r="H857">
        <v>0</v>
      </c>
      <c r="I857">
        <v>0</v>
      </c>
      <c r="J857">
        <v>0</v>
      </c>
      <c r="K857">
        <v>1</v>
      </c>
      <c r="L857">
        <v>0</v>
      </c>
      <c r="M857">
        <v>0</v>
      </c>
      <c r="N857">
        <v>0</v>
      </c>
      <c r="O857">
        <v>8</v>
      </c>
      <c r="P857">
        <v>6</v>
      </c>
      <c r="Q857">
        <v>12</v>
      </c>
      <c r="R857">
        <v>255</v>
      </c>
      <c r="S857">
        <v>0</v>
      </c>
      <c r="T857">
        <v>2</v>
      </c>
      <c r="U857">
        <v>6</v>
      </c>
      <c r="V857">
        <v>17</v>
      </c>
      <c r="W857">
        <v>0</v>
      </c>
      <c r="X857">
        <v>12</v>
      </c>
      <c r="Y857">
        <v>5</v>
      </c>
      <c r="Z857">
        <v>30</v>
      </c>
      <c r="AA857">
        <v>0</v>
      </c>
      <c r="AB857" s="180" t="s">
        <v>1199</v>
      </c>
      <c r="AC857">
        <v>29</v>
      </c>
      <c r="AD857">
        <v>36</v>
      </c>
      <c r="AE857">
        <v>3</v>
      </c>
      <c r="AF857">
        <v>31</v>
      </c>
      <c r="AG857">
        <v>48</v>
      </c>
      <c r="AH857">
        <v>2</v>
      </c>
      <c r="AI857">
        <v>1</v>
      </c>
      <c r="AJ857">
        <v>0</v>
      </c>
      <c r="AK857">
        <v>0</v>
      </c>
      <c r="AL857">
        <v>86</v>
      </c>
      <c r="AM857">
        <v>16</v>
      </c>
      <c r="AN857">
        <v>0</v>
      </c>
      <c r="AO857">
        <v>2</v>
      </c>
      <c r="AP857">
        <v>196</v>
      </c>
      <c r="AQ857">
        <v>36</v>
      </c>
      <c r="AR857">
        <v>25</v>
      </c>
      <c r="AS857">
        <v>14</v>
      </c>
      <c r="AT857">
        <v>0</v>
      </c>
      <c r="AU857">
        <v>0</v>
      </c>
      <c r="AV857">
        <v>16</v>
      </c>
      <c r="AW857">
        <v>1</v>
      </c>
      <c r="AX857">
        <v>0</v>
      </c>
      <c r="AY857">
        <v>11</v>
      </c>
      <c r="AZ857">
        <v>0</v>
      </c>
      <c r="BA857">
        <v>1</v>
      </c>
      <c r="BB857">
        <v>0</v>
      </c>
      <c r="BC857">
        <v>0</v>
      </c>
      <c r="BD857">
        <v>0</v>
      </c>
      <c r="BE857">
        <v>0</v>
      </c>
      <c r="BF857">
        <v>89</v>
      </c>
      <c r="BG857">
        <v>123</v>
      </c>
      <c r="BH857">
        <v>0</v>
      </c>
      <c r="BI857">
        <v>0</v>
      </c>
      <c r="BJ857">
        <v>0</v>
      </c>
      <c r="BK857">
        <v>19</v>
      </c>
      <c r="BL857">
        <v>0</v>
      </c>
      <c r="BM857">
        <v>12</v>
      </c>
      <c r="BN857">
        <v>17</v>
      </c>
      <c r="BO857">
        <v>1</v>
      </c>
      <c r="BP857">
        <v>2</v>
      </c>
      <c r="BQ857" s="178">
        <v>1406</v>
      </c>
    </row>
    <row r="858" spans="1:69" x14ac:dyDescent="0.25">
      <c r="A858" t="s">
        <v>696</v>
      </c>
      <c r="B858">
        <v>697</v>
      </c>
      <c r="C858">
        <v>1</v>
      </c>
      <c r="D858">
        <v>288</v>
      </c>
      <c r="E858">
        <v>29</v>
      </c>
      <c r="F858">
        <v>0</v>
      </c>
      <c r="G858">
        <v>0</v>
      </c>
      <c r="H858">
        <v>0</v>
      </c>
      <c r="I858">
        <v>0</v>
      </c>
      <c r="J858">
        <v>0</v>
      </c>
      <c r="K858">
        <v>0</v>
      </c>
      <c r="L858">
        <v>0</v>
      </c>
      <c r="M858">
        <v>0</v>
      </c>
      <c r="N858">
        <v>0</v>
      </c>
      <c r="O858">
        <v>0</v>
      </c>
      <c r="P858">
        <v>0</v>
      </c>
      <c r="Q858">
        <v>0</v>
      </c>
      <c r="R858">
        <v>28</v>
      </c>
      <c r="S858">
        <v>0</v>
      </c>
      <c r="T858">
        <v>0</v>
      </c>
      <c r="U858">
        <v>0</v>
      </c>
      <c r="V858">
        <v>33</v>
      </c>
      <c r="W858">
        <v>0</v>
      </c>
      <c r="X858">
        <v>0</v>
      </c>
      <c r="Y858">
        <v>0</v>
      </c>
      <c r="Z858">
        <v>0</v>
      </c>
      <c r="AA858">
        <v>0</v>
      </c>
      <c r="AB858" s="180" t="s">
        <v>1199</v>
      </c>
      <c r="AC858">
        <v>2</v>
      </c>
      <c r="AD858">
        <v>0</v>
      </c>
      <c r="AE858">
        <v>0</v>
      </c>
      <c r="AF858">
        <v>38</v>
      </c>
      <c r="AG858">
        <v>13</v>
      </c>
      <c r="AH858">
        <v>0</v>
      </c>
      <c r="AI858">
        <v>9</v>
      </c>
      <c r="AJ858">
        <v>0</v>
      </c>
      <c r="AK858">
        <v>0</v>
      </c>
      <c r="AL858">
        <v>276</v>
      </c>
      <c r="AM858">
        <v>0</v>
      </c>
      <c r="AN858">
        <v>0</v>
      </c>
      <c r="AO858">
        <v>0</v>
      </c>
      <c r="AP858">
        <v>0</v>
      </c>
      <c r="AQ858">
        <v>0</v>
      </c>
      <c r="AR858">
        <v>47</v>
      </c>
      <c r="AS858">
        <v>0</v>
      </c>
      <c r="AT858">
        <v>0</v>
      </c>
      <c r="AU858">
        <v>0</v>
      </c>
      <c r="AV858">
        <v>0</v>
      </c>
      <c r="AW858">
        <v>0</v>
      </c>
      <c r="AX858">
        <v>0</v>
      </c>
      <c r="AY858">
        <v>0</v>
      </c>
      <c r="AZ858">
        <v>0</v>
      </c>
      <c r="BA858">
        <v>0</v>
      </c>
      <c r="BB858">
        <v>0</v>
      </c>
      <c r="BC858">
        <v>0</v>
      </c>
      <c r="BD858">
        <v>0</v>
      </c>
      <c r="BE858">
        <v>0</v>
      </c>
      <c r="BF858">
        <v>38</v>
      </c>
      <c r="BG858">
        <v>2</v>
      </c>
      <c r="BH858">
        <v>0</v>
      </c>
      <c r="BI858">
        <v>0</v>
      </c>
      <c r="BJ858">
        <v>0</v>
      </c>
      <c r="BK858">
        <v>1</v>
      </c>
      <c r="BL858">
        <v>0</v>
      </c>
      <c r="BM858">
        <v>2</v>
      </c>
      <c r="BN858">
        <v>2</v>
      </c>
      <c r="BO858">
        <v>0</v>
      </c>
      <c r="BP858">
        <v>0</v>
      </c>
      <c r="BQ858" s="178">
        <v>544</v>
      </c>
    </row>
    <row r="859" spans="1:69" x14ac:dyDescent="0.25">
      <c r="A859" t="s">
        <v>697</v>
      </c>
      <c r="B859">
        <v>697</v>
      </c>
      <c r="C859">
        <v>0</v>
      </c>
      <c r="D859">
        <v>504</v>
      </c>
      <c r="E859">
        <v>1</v>
      </c>
      <c r="F859">
        <v>0</v>
      </c>
      <c r="G859">
        <v>0</v>
      </c>
      <c r="H859">
        <v>0</v>
      </c>
      <c r="I859">
        <v>0</v>
      </c>
      <c r="J859">
        <v>0</v>
      </c>
      <c r="K859">
        <v>0</v>
      </c>
      <c r="L859">
        <v>0</v>
      </c>
      <c r="M859">
        <v>0</v>
      </c>
      <c r="N859">
        <v>0</v>
      </c>
      <c r="O859">
        <v>26</v>
      </c>
      <c r="P859">
        <v>0</v>
      </c>
      <c r="Q859">
        <v>1</v>
      </c>
      <c r="R859">
        <v>9</v>
      </c>
      <c r="S859">
        <v>0</v>
      </c>
      <c r="T859">
        <v>0</v>
      </c>
      <c r="U859">
        <v>8</v>
      </c>
      <c r="V859">
        <v>0</v>
      </c>
      <c r="W859">
        <v>0</v>
      </c>
      <c r="X859">
        <v>0</v>
      </c>
      <c r="Y859">
        <v>1</v>
      </c>
      <c r="Z859">
        <v>4</v>
      </c>
      <c r="AA859">
        <v>0</v>
      </c>
      <c r="AB859" s="180" t="s">
        <v>1199</v>
      </c>
      <c r="AC859">
        <v>5</v>
      </c>
      <c r="AD859">
        <v>0</v>
      </c>
      <c r="AE859">
        <v>0</v>
      </c>
      <c r="AF859">
        <v>72</v>
      </c>
      <c r="AG859">
        <v>3</v>
      </c>
      <c r="AH859">
        <v>2</v>
      </c>
      <c r="AI859">
        <v>3</v>
      </c>
      <c r="AJ859">
        <v>0</v>
      </c>
      <c r="AK859">
        <v>0</v>
      </c>
      <c r="AL859">
        <v>14</v>
      </c>
      <c r="AM859">
        <v>7</v>
      </c>
      <c r="AN859">
        <v>0</v>
      </c>
      <c r="AO859">
        <v>0</v>
      </c>
      <c r="AP859">
        <v>1</v>
      </c>
      <c r="AQ859">
        <v>31</v>
      </c>
      <c r="AR859">
        <v>15</v>
      </c>
      <c r="AS859">
        <v>0</v>
      </c>
      <c r="AT859">
        <v>0</v>
      </c>
      <c r="AU859">
        <v>0</v>
      </c>
      <c r="AV859">
        <v>2</v>
      </c>
      <c r="AW859">
        <v>0</v>
      </c>
      <c r="AX859">
        <v>0</v>
      </c>
      <c r="AY859">
        <v>2</v>
      </c>
      <c r="AZ859">
        <v>0</v>
      </c>
      <c r="BA859">
        <v>0</v>
      </c>
      <c r="BB859">
        <v>0</v>
      </c>
      <c r="BC859">
        <v>0</v>
      </c>
      <c r="BD859">
        <v>0</v>
      </c>
      <c r="BE859">
        <v>0</v>
      </c>
      <c r="BF859">
        <v>6</v>
      </c>
      <c r="BG859">
        <v>54</v>
      </c>
      <c r="BH859">
        <v>0</v>
      </c>
      <c r="BI859">
        <v>0</v>
      </c>
      <c r="BJ859">
        <v>0</v>
      </c>
      <c r="BK859">
        <v>2</v>
      </c>
      <c r="BL859">
        <v>0</v>
      </c>
      <c r="BM859">
        <v>0</v>
      </c>
      <c r="BN859">
        <v>5</v>
      </c>
      <c r="BO859">
        <v>1</v>
      </c>
      <c r="BP859">
        <v>0</v>
      </c>
      <c r="BQ859" s="178">
        <v>353</v>
      </c>
    </row>
    <row r="860" spans="1:69" x14ac:dyDescent="0.25">
      <c r="A860" t="s">
        <v>698</v>
      </c>
      <c r="B860">
        <v>0</v>
      </c>
      <c r="C860">
        <v>363</v>
      </c>
      <c r="D860">
        <v>11782</v>
      </c>
      <c r="E860">
        <v>23</v>
      </c>
      <c r="F860">
        <v>1511</v>
      </c>
      <c r="G860">
        <v>631</v>
      </c>
      <c r="H860">
        <v>0</v>
      </c>
      <c r="I860">
        <v>0</v>
      </c>
      <c r="J860">
        <v>0</v>
      </c>
      <c r="K860">
        <v>0</v>
      </c>
      <c r="L860">
        <v>0</v>
      </c>
      <c r="M860">
        <v>0</v>
      </c>
      <c r="N860">
        <v>0</v>
      </c>
      <c r="O860">
        <v>323</v>
      </c>
      <c r="P860">
        <v>7</v>
      </c>
      <c r="Q860">
        <v>659</v>
      </c>
      <c r="R860">
        <v>982</v>
      </c>
      <c r="S860">
        <v>0</v>
      </c>
      <c r="T860">
        <v>41</v>
      </c>
      <c r="U860">
        <v>333</v>
      </c>
      <c r="V860">
        <v>110</v>
      </c>
      <c r="W860">
        <v>0</v>
      </c>
      <c r="X860">
        <v>67</v>
      </c>
      <c r="Y860">
        <v>123</v>
      </c>
      <c r="Z860">
        <v>0</v>
      </c>
      <c r="AA860">
        <v>0</v>
      </c>
      <c r="AB860" s="180" t="s">
        <v>1199</v>
      </c>
      <c r="AC860">
        <v>889</v>
      </c>
      <c r="AD860">
        <v>51</v>
      </c>
      <c r="AE860">
        <v>198</v>
      </c>
      <c r="AF860">
        <v>1089</v>
      </c>
      <c r="AG860">
        <v>439</v>
      </c>
      <c r="AH860">
        <v>97</v>
      </c>
      <c r="AI860">
        <v>92</v>
      </c>
      <c r="AJ860">
        <v>0</v>
      </c>
      <c r="AK860">
        <v>0</v>
      </c>
      <c r="AL860">
        <v>2235</v>
      </c>
      <c r="AM860">
        <v>177</v>
      </c>
      <c r="AN860">
        <v>0</v>
      </c>
      <c r="AO860">
        <v>0</v>
      </c>
      <c r="AP860">
        <v>793</v>
      </c>
      <c r="AQ860">
        <v>2780</v>
      </c>
      <c r="AR860">
        <v>682</v>
      </c>
      <c r="AS860">
        <v>480</v>
      </c>
      <c r="AT860">
        <v>0</v>
      </c>
      <c r="AU860">
        <v>0</v>
      </c>
      <c r="AV860">
        <v>550</v>
      </c>
      <c r="AW860">
        <v>240</v>
      </c>
      <c r="AX860">
        <v>0</v>
      </c>
      <c r="AY860">
        <v>291</v>
      </c>
      <c r="AZ860">
        <v>0</v>
      </c>
      <c r="BA860">
        <v>296</v>
      </c>
      <c r="BB860">
        <v>960</v>
      </c>
      <c r="BC860">
        <v>0</v>
      </c>
      <c r="BD860">
        <v>0</v>
      </c>
      <c r="BE860">
        <v>0</v>
      </c>
      <c r="BF860">
        <v>1978</v>
      </c>
      <c r="BG860">
        <v>3014</v>
      </c>
      <c r="BH860">
        <v>0</v>
      </c>
      <c r="BI860">
        <v>0</v>
      </c>
      <c r="BJ860">
        <v>113</v>
      </c>
      <c r="BK860">
        <v>282</v>
      </c>
      <c r="BL860">
        <v>0</v>
      </c>
      <c r="BM860">
        <v>200</v>
      </c>
      <c r="BN860">
        <v>204</v>
      </c>
      <c r="BO860">
        <v>225</v>
      </c>
      <c r="BP860">
        <v>142</v>
      </c>
      <c r="BQ860" s="178">
        <v>25622</v>
      </c>
    </row>
    <row r="861" spans="1:69" x14ac:dyDescent="0.25">
      <c r="A861" t="s">
        <v>263</v>
      </c>
      <c r="B861">
        <v>0</v>
      </c>
      <c r="C861">
        <v>363</v>
      </c>
      <c r="D861">
        <v>47814</v>
      </c>
      <c r="E861">
        <v>21</v>
      </c>
      <c r="F861">
        <v>1511</v>
      </c>
      <c r="G861">
        <v>608</v>
      </c>
      <c r="H861">
        <v>0</v>
      </c>
      <c r="I861">
        <v>0</v>
      </c>
      <c r="J861">
        <v>0</v>
      </c>
      <c r="K861">
        <v>0</v>
      </c>
      <c r="L861">
        <v>0</v>
      </c>
      <c r="M861">
        <v>0</v>
      </c>
      <c r="N861">
        <v>0</v>
      </c>
      <c r="O861">
        <v>323</v>
      </c>
      <c r="P861">
        <v>7</v>
      </c>
      <c r="Q861">
        <v>653</v>
      </c>
      <c r="R861">
        <v>958</v>
      </c>
      <c r="S861">
        <v>0</v>
      </c>
      <c r="T861">
        <v>40</v>
      </c>
      <c r="U861">
        <v>333</v>
      </c>
      <c r="V861">
        <v>109</v>
      </c>
      <c r="W861">
        <v>0</v>
      </c>
      <c r="X861">
        <v>67</v>
      </c>
      <c r="Y861">
        <v>123</v>
      </c>
      <c r="Z861">
        <v>0</v>
      </c>
      <c r="AA861">
        <v>0</v>
      </c>
      <c r="AB861" s="180" t="s">
        <v>1199</v>
      </c>
      <c r="AC861">
        <v>875</v>
      </c>
      <c r="AD861">
        <v>50</v>
      </c>
      <c r="AE861">
        <v>197</v>
      </c>
      <c r="AF861">
        <v>1089</v>
      </c>
      <c r="AG861">
        <v>427</v>
      </c>
      <c r="AH861">
        <v>87</v>
      </c>
      <c r="AI861">
        <v>92</v>
      </c>
      <c r="AJ861">
        <v>0</v>
      </c>
      <c r="AK861">
        <v>0</v>
      </c>
      <c r="AL861">
        <v>2109</v>
      </c>
      <c r="AM861">
        <v>175</v>
      </c>
      <c r="AN861">
        <v>0</v>
      </c>
      <c r="AO861">
        <v>0</v>
      </c>
      <c r="AP861">
        <v>544</v>
      </c>
      <c r="AQ861">
        <v>2686</v>
      </c>
      <c r="AR861">
        <v>682</v>
      </c>
      <c r="AS861">
        <v>467</v>
      </c>
      <c r="AT861">
        <v>0</v>
      </c>
      <c r="AU861">
        <v>0</v>
      </c>
      <c r="AV861">
        <v>480</v>
      </c>
      <c r="AW861">
        <v>240</v>
      </c>
      <c r="AX861">
        <v>0</v>
      </c>
      <c r="AY861">
        <v>287</v>
      </c>
      <c r="AZ861">
        <v>0</v>
      </c>
      <c r="BA861">
        <v>296</v>
      </c>
      <c r="BB861">
        <v>955</v>
      </c>
      <c r="BC861">
        <v>0</v>
      </c>
      <c r="BD861">
        <v>0</v>
      </c>
      <c r="BE861">
        <v>0</v>
      </c>
      <c r="BF861">
        <v>1941</v>
      </c>
      <c r="BG861">
        <v>3014</v>
      </c>
      <c r="BH861">
        <v>0</v>
      </c>
      <c r="BI861">
        <v>0</v>
      </c>
      <c r="BJ861">
        <v>113</v>
      </c>
      <c r="BK861">
        <v>280</v>
      </c>
      <c r="BL861">
        <v>0</v>
      </c>
      <c r="BM861">
        <v>200</v>
      </c>
      <c r="BN861">
        <v>204</v>
      </c>
      <c r="BO861">
        <v>225</v>
      </c>
      <c r="BP861">
        <v>142</v>
      </c>
      <c r="BQ861" s="178">
        <v>24812</v>
      </c>
    </row>
    <row r="862" spans="1:69" x14ac:dyDescent="0.25">
      <c r="A862" t="s">
        <v>264</v>
      </c>
      <c r="B862">
        <v>0</v>
      </c>
      <c r="C862">
        <v>0</v>
      </c>
      <c r="D862">
        <v>6687</v>
      </c>
      <c r="E862">
        <v>0</v>
      </c>
      <c r="F862">
        <v>169</v>
      </c>
      <c r="G862">
        <v>21</v>
      </c>
      <c r="H862">
        <v>0</v>
      </c>
      <c r="I862">
        <v>0</v>
      </c>
      <c r="J862">
        <v>0</v>
      </c>
      <c r="K862">
        <v>0</v>
      </c>
      <c r="L862">
        <v>0</v>
      </c>
      <c r="M862">
        <v>0</v>
      </c>
      <c r="N862">
        <v>0</v>
      </c>
      <c r="O862">
        <v>9</v>
      </c>
      <c r="P862">
        <v>0</v>
      </c>
      <c r="Q862">
        <v>3</v>
      </c>
      <c r="R862">
        <v>4</v>
      </c>
      <c r="S862">
        <v>0</v>
      </c>
      <c r="T862">
        <v>0</v>
      </c>
      <c r="U862">
        <v>1</v>
      </c>
      <c r="V862">
        <v>0</v>
      </c>
      <c r="W862">
        <v>0</v>
      </c>
      <c r="X862">
        <v>0</v>
      </c>
      <c r="Y862">
        <v>7</v>
      </c>
      <c r="Z862">
        <v>0</v>
      </c>
      <c r="AA862">
        <v>0</v>
      </c>
      <c r="AB862" s="180" t="s">
        <v>1199</v>
      </c>
      <c r="AC862">
        <v>11</v>
      </c>
      <c r="AD862">
        <v>2</v>
      </c>
      <c r="AE862">
        <v>4</v>
      </c>
      <c r="AF862">
        <v>38</v>
      </c>
      <c r="AG862">
        <v>12</v>
      </c>
      <c r="AH862">
        <v>5</v>
      </c>
      <c r="AI862">
        <v>0</v>
      </c>
      <c r="AJ862">
        <v>0</v>
      </c>
      <c r="AK862">
        <v>0</v>
      </c>
      <c r="AL862">
        <v>123</v>
      </c>
      <c r="AM862">
        <v>5</v>
      </c>
      <c r="AN862">
        <v>0</v>
      </c>
      <c r="AO862">
        <v>0</v>
      </c>
      <c r="AP862">
        <v>17</v>
      </c>
      <c r="AQ862">
        <v>57</v>
      </c>
      <c r="AR862">
        <v>8</v>
      </c>
      <c r="AS862">
        <v>5</v>
      </c>
      <c r="AT862">
        <v>0</v>
      </c>
      <c r="AU862">
        <v>0</v>
      </c>
      <c r="AV862">
        <v>39</v>
      </c>
      <c r="AW862">
        <v>69</v>
      </c>
      <c r="AX862">
        <v>0</v>
      </c>
      <c r="AY862">
        <v>7</v>
      </c>
      <c r="AZ862">
        <v>0</v>
      </c>
      <c r="BA862">
        <v>31</v>
      </c>
      <c r="BB862">
        <v>31</v>
      </c>
      <c r="BC862">
        <v>0</v>
      </c>
      <c r="BD862">
        <v>0</v>
      </c>
      <c r="BE862">
        <v>0</v>
      </c>
      <c r="BF862">
        <v>123</v>
      </c>
      <c r="BG862">
        <v>16</v>
      </c>
      <c r="BH862">
        <v>0</v>
      </c>
      <c r="BI862">
        <v>0</v>
      </c>
      <c r="BJ862">
        <v>1</v>
      </c>
      <c r="BK862">
        <v>9</v>
      </c>
      <c r="BL862">
        <v>0</v>
      </c>
      <c r="BM862">
        <v>21</v>
      </c>
      <c r="BN862">
        <v>8</v>
      </c>
      <c r="BO862">
        <v>0</v>
      </c>
      <c r="BP862">
        <v>1</v>
      </c>
      <c r="BQ862" s="178">
        <v>952</v>
      </c>
    </row>
    <row r="863" spans="1:69" x14ac:dyDescent="0.25">
      <c r="A863" t="s">
        <v>265</v>
      </c>
      <c r="B863">
        <v>0</v>
      </c>
      <c r="C863">
        <v>8</v>
      </c>
      <c r="D863">
        <v>40</v>
      </c>
      <c r="E863">
        <v>0</v>
      </c>
      <c r="F863">
        <v>139</v>
      </c>
      <c r="G863">
        <v>4</v>
      </c>
      <c r="H863">
        <v>0</v>
      </c>
      <c r="I863">
        <v>0</v>
      </c>
      <c r="J863">
        <v>0</v>
      </c>
      <c r="K863">
        <v>0</v>
      </c>
      <c r="L863">
        <v>0</v>
      </c>
      <c r="M863">
        <v>0</v>
      </c>
      <c r="N863">
        <v>0</v>
      </c>
      <c r="O863">
        <v>3</v>
      </c>
      <c r="P863">
        <v>0</v>
      </c>
      <c r="Q863">
        <v>2</v>
      </c>
      <c r="R863">
        <v>3</v>
      </c>
      <c r="S863">
        <v>0</v>
      </c>
      <c r="T863">
        <v>0</v>
      </c>
      <c r="U863">
        <v>1</v>
      </c>
      <c r="V863">
        <v>0</v>
      </c>
      <c r="W863">
        <v>0</v>
      </c>
      <c r="X863">
        <v>0</v>
      </c>
      <c r="Y863">
        <v>4</v>
      </c>
      <c r="Z863">
        <v>0</v>
      </c>
      <c r="AA863">
        <v>0</v>
      </c>
      <c r="AB863" s="180" t="s">
        <v>1199</v>
      </c>
      <c r="AC863">
        <v>8</v>
      </c>
      <c r="AD863">
        <v>4</v>
      </c>
      <c r="AE863">
        <v>4</v>
      </c>
      <c r="AF863">
        <v>7</v>
      </c>
      <c r="AG863">
        <v>9</v>
      </c>
      <c r="AH863">
        <v>2</v>
      </c>
      <c r="AI863">
        <v>0</v>
      </c>
      <c r="AJ863">
        <v>0</v>
      </c>
      <c r="AK863">
        <v>0</v>
      </c>
      <c r="AL863">
        <v>112</v>
      </c>
      <c r="AM863">
        <v>7</v>
      </c>
      <c r="AN863">
        <v>0</v>
      </c>
      <c r="AO863">
        <v>0</v>
      </c>
      <c r="AP863">
        <v>5</v>
      </c>
      <c r="AQ863">
        <v>15</v>
      </c>
      <c r="AR863">
        <v>8</v>
      </c>
      <c r="AS863">
        <v>2</v>
      </c>
      <c r="AT863">
        <v>0</v>
      </c>
      <c r="AU863">
        <v>0</v>
      </c>
      <c r="AV863">
        <v>30</v>
      </c>
      <c r="AW863">
        <v>60</v>
      </c>
      <c r="AX863">
        <v>0</v>
      </c>
      <c r="AY863">
        <v>6</v>
      </c>
      <c r="AZ863">
        <v>0</v>
      </c>
      <c r="BA863">
        <v>0</v>
      </c>
      <c r="BB863">
        <v>13</v>
      </c>
      <c r="BC863">
        <v>0</v>
      </c>
      <c r="BD863">
        <v>0</v>
      </c>
      <c r="BE863">
        <v>0</v>
      </c>
      <c r="BF863">
        <v>113</v>
      </c>
      <c r="BG863">
        <v>7</v>
      </c>
      <c r="BH863">
        <v>0</v>
      </c>
      <c r="BI863">
        <v>0</v>
      </c>
      <c r="BJ863">
        <v>1</v>
      </c>
      <c r="BK863">
        <v>5</v>
      </c>
      <c r="BL863">
        <v>0</v>
      </c>
      <c r="BM863">
        <v>6</v>
      </c>
      <c r="BN863">
        <v>2</v>
      </c>
      <c r="BO863">
        <v>0</v>
      </c>
      <c r="BP863">
        <v>1</v>
      </c>
      <c r="BQ863" s="178">
        <v>650</v>
      </c>
    </row>
    <row r="864" spans="1:69" x14ac:dyDescent="0.25">
      <c r="A864" t="s">
        <v>266</v>
      </c>
      <c r="B864">
        <v>0</v>
      </c>
      <c r="C864">
        <v>0</v>
      </c>
      <c r="D864">
        <v>16031</v>
      </c>
      <c r="E864">
        <v>1</v>
      </c>
      <c r="F864">
        <v>27</v>
      </c>
      <c r="G864">
        <v>0</v>
      </c>
      <c r="H864">
        <v>0</v>
      </c>
      <c r="I864">
        <v>0</v>
      </c>
      <c r="J864">
        <v>0</v>
      </c>
      <c r="K864">
        <v>0</v>
      </c>
      <c r="L864">
        <v>0</v>
      </c>
      <c r="M864">
        <v>0</v>
      </c>
      <c r="N864">
        <v>0</v>
      </c>
      <c r="O864">
        <v>0</v>
      </c>
      <c r="P864">
        <v>0</v>
      </c>
      <c r="Q864">
        <v>0</v>
      </c>
      <c r="R864">
        <v>75</v>
      </c>
      <c r="S864">
        <v>0</v>
      </c>
      <c r="T864">
        <v>0</v>
      </c>
      <c r="U864">
        <v>0</v>
      </c>
      <c r="V864">
        <v>7</v>
      </c>
      <c r="W864">
        <v>0</v>
      </c>
      <c r="X864">
        <v>0</v>
      </c>
      <c r="Y864">
        <v>0</v>
      </c>
      <c r="Z864">
        <v>0</v>
      </c>
      <c r="AA864">
        <v>0</v>
      </c>
      <c r="AB864" s="180" t="s">
        <v>1199</v>
      </c>
      <c r="AC864">
        <v>29</v>
      </c>
      <c r="AD864">
        <v>19</v>
      </c>
      <c r="AE864">
        <v>0</v>
      </c>
      <c r="AF864">
        <v>10</v>
      </c>
      <c r="AG864">
        <v>39</v>
      </c>
      <c r="AH864">
        <v>4</v>
      </c>
      <c r="AI864">
        <v>5</v>
      </c>
      <c r="AJ864">
        <v>0</v>
      </c>
      <c r="AK864">
        <v>0</v>
      </c>
      <c r="AL864">
        <v>156</v>
      </c>
      <c r="AM864">
        <v>0</v>
      </c>
      <c r="AN864">
        <v>0</v>
      </c>
      <c r="AO864">
        <v>0</v>
      </c>
      <c r="AP864">
        <v>0</v>
      </c>
      <c r="AQ864">
        <v>3</v>
      </c>
      <c r="AR864">
        <v>72</v>
      </c>
      <c r="AS864">
        <v>0</v>
      </c>
      <c r="AT864">
        <v>0</v>
      </c>
      <c r="AU864">
        <v>0</v>
      </c>
      <c r="AV864">
        <v>0</v>
      </c>
      <c r="AW864">
        <v>0</v>
      </c>
      <c r="AX864">
        <v>0</v>
      </c>
      <c r="AY864">
        <v>7</v>
      </c>
      <c r="AZ864">
        <v>0</v>
      </c>
      <c r="BA864">
        <v>0</v>
      </c>
      <c r="BB864">
        <v>16</v>
      </c>
      <c r="BC864">
        <v>0</v>
      </c>
      <c r="BD864">
        <v>0</v>
      </c>
      <c r="BE864">
        <v>0</v>
      </c>
      <c r="BF864">
        <v>40</v>
      </c>
      <c r="BG864">
        <v>5</v>
      </c>
      <c r="BH864">
        <v>0</v>
      </c>
      <c r="BI864">
        <v>0</v>
      </c>
      <c r="BJ864">
        <v>0</v>
      </c>
      <c r="BK864">
        <v>0</v>
      </c>
      <c r="BL864">
        <v>0</v>
      </c>
      <c r="BM864">
        <v>14</v>
      </c>
      <c r="BN864">
        <v>0</v>
      </c>
      <c r="BO864">
        <v>0</v>
      </c>
      <c r="BP864">
        <v>0</v>
      </c>
      <c r="BQ864" s="178">
        <v>553</v>
      </c>
    </row>
    <row r="865" spans="1:69" x14ac:dyDescent="0.25">
      <c r="A865" t="s">
        <v>267</v>
      </c>
      <c r="B865">
        <v>0</v>
      </c>
      <c r="C865">
        <v>1</v>
      </c>
      <c r="D865">
        <v>0</v>
      </c>
      <c r="E865">
        <v>0</v>
      </c>
      <c r="F865">
        <v>0</v>
      </c>
      <c r="G865">
        <v>0</v>
      </c>
      <c r="H865">
        <v>0</v>
      </c>
      <c r="I865">
        <v>0</v>
      </c>
      <c r="J865">
        <v>0</v>
      </c>
      <c r="K865">
        <v>0</v>
      </c>
      <c r="L865">
        <v>0</v>
      </c>
      <c r="M865">
        <v>0</v>
      </c>
      <c r="N865">
        <v>0</v>
      </c>
      <c r="O865">
        <v>6</v>
      </c>
      <c r="P865">
        <v>0</v>
      </c>
      <c r="Q865">
        <v>0</v>
      </c>
      <c r="R865">
        <v>1</v>
      </c>
      <c r="S865">
        <v>0</v>
      </c>
      <c r="T865">
        <v>0</v>
      </c>
      <c r="U865">
        <v>0</v>
      </c>
      <c r="V865">
        <v>0</v>
      </c>
      <c r="W865">
        <v>0</v>
      </c>
      <c r="X865">
        <v>0</v>
      </c>
      <c r="Y865">
        <v>3</v>
      </c>
      <c r="Z865">
        <v>0</v>
      </c>
      <c r="AA865">
        <v>0</v>
      </c>
      <c r="AB865" s="180" t="s">
        <v>1199</v>
      </c>
      <c r="AC865">
        <v>3</v>
      </c>
      <c r="AD865">
        <v>0</v>
      </c>
      <c r="AE865">
        <v>0</v>
      </c>
      <c r="AF865">
        <v>27</v>
      </c>
      <c r="AG865">
        <v>3</v>
      </c>
      <c r="AH865">
        <v>4</v>
      </c>
      <c r="AI865">
        <v>0</v>
      </c>
      <c r="AJ865">
        <v>0</v>
      </c>
      <c r="AK865">
        <v>0</v>
      </c>
      <c r="AL865">
        <v>12</v>
      </c>
      <c r="AM865">
        <v>0</v>
      </c>
      <c r="AN865">
        <v>0</v>
      </c>
      <c r="AO865">
        <v>0</v>
      </c>
      <c r="AP865">
        <v>0</v>
      </c>
      <c r="AQ865">
        <v>34</v>
      </c>
      <c r="AR865">
        <v>0</v>
      </c>
      <c r="AS865">
        <v>0</v>
      </c>
      <c r="AT865">
        <v>0</v>
      </c>
      <c r="AU865">
        <v>0</v>
      </c>
      <c r="AV865">
        <v>9</v>
      </c>
      <c r="AW865">
        <v>0</v>
      </c>
      <c r="AX865">
        <v>0</v>
      </c>
      <c r="AY865">
        <v>2</v>
      </c>
      <c r="AZ865">
        <v>0</v>
      </c>
      <c r="BA865">
        <v>0</v>
      </c>
      <c r="BB865">
        <v>2</v>
      </c>
      <c r="BC865">
        <v>0</v>
      </c>
      <c r="BD865">
        <v>0</v>
      </c>
      <c r="BE865">
        <v>0</v>
      </c>
      <c r="BF865">
        <v>11</v>
      </c>
      <c r="BG865">
        <v>8</v>
      </c>
      <c r="BH865">
        <v>0</v>
      </c>
      <c r="BI865">
        <v>0</v>
      </c>
      <c r="BJ865">
        <v>0</v>
      </c>
      <c r="BK865">
        <v>4</v>
      </c>
      <c r="BL865">
        <v>0</v>
      </c>
      <c r="BM865">
        <v>14</v>
      </c>
      <c r="BN865">
        <v>6</v>
      </c>
      <c r="BO865">
        <v>0</v>
      </c>
      <c r="BP865">
        <v>0</v>
      </c>
      <c r="BQ865" s="178">
        <v>180</v>
      </c>
    </row>
    <row r="866" spans="1:69" x14ac:dyDescent="0.25">
      <c r="A866" t="s">
        <v>268</v>
      </c>
      <c r="B866">
        <v>47</v>
      </c>
      <c r="C866">
        <v>772</v>
      </c>
      <c r="D866">
        <v>0</v>
      </c>
      <c r="E866">
        <v>521</v>
      </c>
      <c r="F866">
        <v>3611</v>
      </c>
      <c r="G866">
        <v>2799</v>
      </c>
      <c r="H866">
        <v>0</v>
      </c>
      <c r="I866">
        <v>0</v>
      </c>
      <c r="J866">
        <v>0</v>
      </c>
      <c r="K866">
        <v>0</v>
      </c>
      <c r="L866">
        <v>0</v>
      </c>
      <c r="M866">
        <v>0</v>
      </c>
      <c r="N866">
        <v>1452</v>
      </c>
      <c r="O866">
        <v>1431</v>
      </c>
      <c r="P866">
        <v>454</v>
      </c>
      <c r="Q866">
        <v>1418</v>
      </c>
      <c r="R866">
        <v>5239</v>
      </c>
      <c r="S866">
        <v>0</v>
      </c>
      <c r="T866">
        <v>107</v>
      </c>
      <c r="U866">
        <v>1935</v>
      </c>
      <c r="V866">
        <v>679</v>
      </c>
      <c r="W866">
        <v>0</v>
      </c>
      <c r="X866">
        <v>195</v>
      </c>
      <c r="Y866">
        <v>411</v>
      </c>
      <c r="Z866">
        <v>811</v>
      </c>
      <c r="AA866">
        <v>0</v>
      </c>
      <c r="AB866" s="180" t="s">
        <v>1199</v>
      </c>
      <c r="AC866">
        <v>3672</v>
      </c>
      <c r="AD866">
        <v>1349</v>
      </c>
      <c r="AE866">
        <v>729</v>
      </c>
      <c r="AF866">
        <v>2916</v>
      </c>
      <c r="AG866">
        <v>1560</v>
      </c>
      <c r="AH866">
        <v>93</v>
      </c>
      <c r="AI866">
        <v>314</v>
      </c>
      <c r="AJ866">
        <v>0</v>
      </c>
      <c r="AK866">
        <v>0</v>
      </c>
      <c r="AL866">
        <v>4953</v>
      </c>
      <c r="AM866">
        <v>1192</v>
      </c>
      <c r="AN866">
        <v>0</v>
      </c>
      <c r="AO866">
        <v>179</v>
      </c>
      <c r="AP866">
        <v>2994</v>
      </c>
      <c r="AQ866">
        <v>8442</v>
      </c>
      <c r="AR866">
        <v>3178</v>
      </c>
      <c r="AS866">
        <v>1956</v>
      </c>
      <c r="AT866">
        <v>0</v>
      </c>
      <c r="AU866">
        <v>0</v>
      </c>
      <c r="AV866">
        <v>1492</v>
      </c>
      <c r="AW866">
        <v>541</v>
      </c>
      <c r="AX866">
        <v>0</v>
      </c>
      <c r="AY866">
        <v>900</v>
      </c>
      <c r="AZ866">
        <v>0</v>
      </c>
      <c r="BA866">
        <v>87</v>
      </c>
      <c r="BB866">
        <v>3275</v>
      </c>
      <c r="BC866">
        <v>0</v>
      </c>
      <c r="BD866">
        <v>0</v>
      </c>
      <c r="BE866">
        <v>0</v>
      </c>
      <c r="BF866">
        <v>6100</v>
      </c>
      <c r="BG866">
        <v>12854</v>
      </c>
      <c r="BH866">
        <v>0</v>
      </c>
      <c r="BI866">
        <v>0</v>
      </c>
      <c r="BJ866">
        <v>309</v>
      </c>
      <c r="BK866">
        <v>1042</v>
      </c>
      <c r="BL866">
        <v>0</v>
      </c>
      <c r="BM866">
        <v>329</v>
      </c>
      <c r="BN866">
        <v>350</v>
      </c>
      <c r="BO866">
        <v>221</v>
      </c>
      <c r="BP866">
        <v>1199</v>
      </c>
      <c r="BQ866" s="178">
        <v>90207</v>
      </c>
    </row>
    <row r="867" spans="1:69" x14ac:dyDescent="0.25">
      <c r="A867" t="s">
        <v>269</v>
      </c>
      <c r="B867">
        <v>2</v>
      </c>
      <c r="C867">
        <v>772</v>
      </c>
      <c r="D867">
        <v>117</v>
      </c>
      <c r="E867">
        <v>521</v>
      </c>
      <c r="F867">
        <v>3611</v>
      </c>
      <c r="G867">
        <v>2532</v>
      </c>
      <c r="H867">
        <v>0</v>
      </c>
      <c r="I867">
        <v>0</v>
      </c>
      <c r="J867">
        <v>0</v>
      </c>
      <c r="K867">
        <v>0</v>
      </c>
      <c r="L867">
        <v>0</v>
      </c>
      <c r="M867">
        <v>0</v>
      </c>
      <c r="N867">
        <v>1452</v>
      </c>
      <c r="O867">
        <v>1431</v>
      </c>
      <c r="P867">
        <v>453</v>
      </c>
      <c r="Q867">
        <v>1244</v>
      </c>
      <c r="R867">
        <v>4958</v>
      </c>
      <c r="S867">
        <v>0</v>
      </c>
      <c r="T867">
        <v>92</v>
      </c>
      <c r="U867">
        <v>1846</v>
      </c>
      <c r="V867">
        <v>693</v>
      </c>
      <c r="W867">
        <v>0</v>
      </c>
      <c r="X867">
        <v>180</v>
      </c>
      <c r="Y867">
        <v>409</v>
      </c>
      <c r="Z867">
        <v>775</v>
      </c>
      <c r="AA867">
        <v>0</v>
      </c>
      <c r="AB867" s="180" t="s">
        <v>1199</v>
      </c>
      <c r="AC867">
        <v>3610</v>
      </c>
      <c r="AD867">
        <v>1349</v>
      </c>
      <c r="AE867">
        <v>723</v>
      </c>
      <c r="AF867">
        <v>2858</v>
      </c>
      <c r="AG867">
        <v>1559</v>
      </c>
      <c r="AH867">
        <v>93</v>
      </c>
      <c r="AI867">
        <v>313</v>
      </c>
      <c r="AJ867">
        <v>0</v>
      </c>
      <c r="AK867">
        <v>0</v>
      </c>
      <c r="AL867">
        <v>4915</v>
      </c>
      <c r="AM867">
        <v>1191</v>
      </c>
      <c r="AN867">
        <v>0</v>
      </c>
      <c r="AO867">
        <v>161</v>
      </c>
      <c r="AP867">
        <v>2720</v>
      </c>
      <c r="AQ867">
        <v>5827</v>
      </c>
      <c r="AR867">
        <v>3177</v>
      </c>
      <c r="AS867">
        <v>1758</v>
      </c>
      <c r="AT867">
        <v>0</v>
      </c>
      <c r="AU867">
        <v>0</v>
      </c>
      <c r="AV867">
        <v>1492</v>
      </c>
      <c r="AW867">
        <v>541</v>
      </c>
      <c r="AX867">
        <v>0</v>
      </c>
      <c r="AY867">
        <v>895</v>
      </c>
      <c r="AZ867">
        <v>0</v>
      </c>
      <c r="BA867">
        <v>87</v>
      </c>
      <c r="BB867">
        <v>3275</v>
      </c>
      <c r="BC867">
        <v>0</v>
      </c>
      <c r="BD867">
        <v>0</v>
      </c>
      <c r="BE867">
        <v>0</v>
      </c>
      <c r="BF867">
        <v>6094</v>
      </c>
      <c r="BG867">
        <v>12856</v>
      </c>
      <c r="BH867">
        <v>0</v>
      </c>
      <c r="BI867">
        <v>0</v>
      </c>
      <c r="BJ867">
        <v>309</v>
      </c>
      <c r="BK867">
        <v>943</v>
      </c>
      <c r="BL867">
        <v>0</v>
      </c>
      <c r="BM867">
        <v>328</v>
      </c>
      <c r="BN867">
        <v>347</v>
      </c>
      <c r="BO867">
        <v>221</v>
      </c>
      <c r="BP867">
        <v>1189</v>
      </c>
      <c r="BQ867" s="178">
        <v>85865</v>
      </c>
    </row>
    <row r="868" spans="1:69" x14ac:dyDescent="0.25">
      <c r="A868" t="s">
        <v>270</v>
      </c>
      <c r="B868">
        <v>408</v>
      </c>
      <c r="C868">
        <v>704</v>
      </c>
      <c r="D868">
        <v>117</v>
      </c>
      <c r="E868">
        <v>333</v>
      </c>
      <c r="F868">
        <v>2428</v>
      </c>
      <c r="G868">
        <v>429</v>
      </c>
      <c r="H868">
        <v>0</v>
      </c>
      <c r="I868">
        <v>0</v>
      </c>
      <c r="J868">
        <v>0</v>
      </c>
      <c r="K868">
        <v>0</v>
      </c>
      <c r="L868">
        <v>0</v>
      </c>
      <c r="M868">
        <v>0</v>
      </c>
      <c r="N868">
        <v>645</v>
      </c>
      <c r="O868">
        <v>937</v>
      </c>
      <c r="P868">
        <v>0</v>
      </c>
      <c r="Q868">
        <v>883</v>
      </c>
      <c r="R868">
        <v>3176</v>
      </c>
      <c r="S868">
        <v>0</v>
      </c>
      <c r="T868">
        <v>70</v>
      </c>
      <c r="U868">
        <v>685</v>
      </c>
      <c r="V868">
        <v>285</v>
      </c>
      <c r="W868">
        <v>0</v>
      </c>
      <c r="X868">
        <v>76</v>
      </c>
      <c r="Y868">
        <v>242</v>
      </c>
      <c r="Z868">
        <v>812</v>
      </c>
      <c r="AA868">
        <v>0</v>
      </c>
      <c r="AB868" s="180" t="s">
        <v>1199</v>
      </c>
      <c r="AC868">
        <v>2036</v>
      </c>
      <c r="AD868">
        <v>769</v>
      </c>
      <c r="AE868">
        <v>429</v>
      </c>
      <c r="AF868">
        <v>2213</v>
      </c>
      <c r="AG868">
        <v>960</v>
      </c>
      <c r="AH868">
        <v>52</v>
      </c>
      <c r="AI868">
        <v>184</v>
      </c>
      <c r="AJ868">
        <v>0</v>
      </c>
      <c r="AK868">
        <v>0</v>
      </c>
      <c r="AL868">
        <v>9614</v>
      </c>
      <c r="AM868">
        <v>571</v>
      </c>
      <c r="AN868">
        <v>0</v>
      </c>
      <c r="AO868">
        <v>79</v>
      </c>
      <c r="AP868">
        <v>1232</v>
      </c>
      <c r="AQ868">
        <v>4934</v>
      </c>
      <c r="AR868">
        <v>1919</v>
      </c>
      <c r="AS868">
        <v>1122</v>
      </c>
      <c r="AT868">
        <v>0</v>
      </c>
      <c r="AU868">
        <v>0</v>
      </c>
      <c r="AV868">
        <v>840</v>
      </c>
      <c r="AW868">
        <v>259</v>
      </c>
      <c r="AX868">
        <v>0</v>
      </c>
      <c r="AY868">
        <v>348</v>
      </c>
      <c r="AZ868">
        <v>0</v>
      </c>
      <c r="BA868">
        <v>703</v>
      </c>
      <c r="BB868">
        <v>2040</v>
      </c>
      <c r="BC868">
        <v>0</v>
      </c>
      <c r="BD868">
        <v>0</v>
      </c>
      <c r="BE868">
        <v>0</v>
      </c>
      <c r="BF868">
        <v>3613</v>
      </c>
      <c r="BG868">
        <v>7494</v>
      </c>
      <c r="BH868">
        <v>0</v>
      </c>
      <c r="BI868">
        <v>0</v>
      </c>
      <c r="BJ868">
        <v>67</v>
      </c>
      <c r="BK868">
        <v>417</v>
      </c>
      <c r="BL868">
        <v>0</v>
      </c>
      <c r="BM868">
        <v>204</v>
      </c>
      <c r="BN868">
        <v>517</v>
      </c>
      <c r="BO868">
        <v>271</v>
      </c>
      <c r="BP868">
        <v>629</v>
      </c>
      <c r="BQ868" s="178">
        <v>58843</v>
      </c>
    </row>
    <row r="869" spans="1:69" x14ac:dyDescent="0.25">
      <c r="A869" t="s">
        <v>271</v>
      </c>
      <c r="B869">
        <v>34495</v>
      </c>
      <c r="C869">
        <v>60</v>
      </c>
      <c r="D869">
        <v>749</v>
      </c>
      <c r="E869">
        <v>6</v>
      </c>
      <c r="F869">
        <v>135</v>
      </c>
      <c r="G869">
        <v>106</v>
      </c>
      <c r="H869">
        <v>0</v>
      </c>
      <c r="I869">
        <v>0</v>
      </c>
      <c r="J869">
        <v>0</v>
      </c>
      <c r="K869">
        <v>0</v>
      </c>
      <c r="L869">
        <v>0</v>
      </c>
      <c r="M869">
        <v>0</v>
      </c>
      <c r="N869">
        <v>30</v>
      </c>
      <c r="O869">
        <v>7</v>
      </c>
      <c r="P869">
        <v>0</v>
      </c>
      <c r="Q869">
        <v>37</v>
      </c>
      <c r="R869">
        <v>82</v>
      </c>
      <c r="S869">
        <v>0</v>
      </c>
      <c r="T869">
        <v>1</v>
      </c>
      <c r="U869">
        <v>12</v>
      </c>
      <c r="V869">
        <v>13</v>
      </c>
      <c r="W869">
        <v>0</v>
      </c>
      <c r="X869">
        <v>8</v>
      </c>
      <c r="Y869">
        <v>5</v>
      </c>
      <c r="Z869">
        <v>27</v>
      </c>
      <c r="AA869">
        <v>0</v>
      </c>
      <c r="AB869" s="180" t="s">
        <v>1199</v>
      </c>
      <c r="AC869">
        <v>73</v>
      </c>
      <c r="AD869">
        <v>25</v>
      </c>
      <c r="AE869">
        <v>7</v>
      </c>
      <c r="AF869">
        <v>120</v>
      </c>
      <c r="AG869">
        <v>37</v>
      </c>
      <c r="AH869">
        <v>1</v>
      </c>
      <c r="AI869">
        <v>7</v>
      </c>
      <c r="AJ869">
        <v>0</v>
      </c>
      <c r="AK869">
        <v>0</v>
      </c>
      <c r="AL869">
        <v>360</v>
      </c>
      <c r="AM869">
        <v>20</v>
      </c>
      <c r="AN869">
        <v>0</v>
      </c>
      <c r="AO869">
        <v>10</v>
      </c>
      <c r="AP869">
        <v>57</v>
      </c>
      <c r="AQ869">
        <v>285</v>
      </c>
      <c r="AR869">
        <v>87</v>
      </c>
      <c r="AS869">
        <v>63</v>
      </c>
      <c r="AT869">
        <v>0</v>
      </c>
      <c r="AU869">
        <v>0</v>
      </c>
      <c r="AV869">
        <v>23</v>
      </c>
      <c r="AW869">
        <v>2</v>
      </c>
      <c r="AX869">
        <v>0</v>
      </c>
      <c r="AY869">
        <v>17</v>
      </c>
      <c r="AZ869">
        <v>0</v>
      </c>
      <c r="BA869">
        <v>15</v>
      </c>
      <c r="BB869">
        <v>108</v>
      </c>
      <c r="BC869">
        <v>0</v>
      </c>
      <c r="BD869">
        <v>0</v>
      </c>
      <c r="BE869">
        <v>0</v>
      </c>
      <c r="BF869">
        <v>181</v>
      </c>
      <c r="BG869">
        <v>241</v>
      </c>
      <c r="BH869">
        <v>0</v>
      </c>
      <c r="BI869">
        <v>0</v>
      </c>
      <c r="BJ869">
        <v>1</v>
      </c>
      <c r="BK869">
        <v>22</v>
      </c>
      <c r="BL869">
        <v>0</v>
      </c>
      <c r="BM869">
        <v>6</v>
      </c>
      <c r="BN869">
        <v>13</v>
      </c>
      <c r="BO869">
        <v>12</v>
      </c>
      <c r="BP869">
        <v>71</v>
      </c>
      <c r="BQ869" s="178">
        <v>2518</v>
      </c>
    </row>
    <row r="870" spans="1:69" x14ac:dyDescent="0.25">
      <c r="C870">
        <v>0</v>
      </c>
      <c r="D870">
        <v>22913</v>
      </c>
      <c r="E870">
        <v>0</v>
      </c>
      <c r="F870">
        <v>135</v>
      </c>
      <c r="G870">
        <v>111</v>
      </c>
      <c r="H870">
        <v>0</v>
      </c>
      <c r="I870">
        <v>0</v>
      </c>
      <c r="J870">
        <v>0</v>
      </c>
      <c r="K870">
        <v>0</v>
      </c>
      <c r="L870">
        <v>0</v>
      </c>
      <c r="M870">
        <v>0</v>
      </c>
      <c r="N870">
        <v>30</v>
      </c>
      <c r="O870">
        <v>7</v>
      </c>
      <c r="P870">
        <v>0</v>
      </c>
      <c r="Q870">
        <v>15</v>
      </c>
      <c r="R870">
        <v>77</v>
      </c>
      <c r="S870">
        <v>0</v>
      </c>
      <c r="T870">
        <v>1</v>
      </c>
      <c r="U870">
        <v>12</v>
      </c>
      <c r="V870">
        <v>11</v>
      </c>
      <c r="W870">
        <v>0</v>
      </c>
      <c r="X870">
        <v>8</v>
      </c>
      <c r="Y870">
        <v>5</v>
      </c>
      <c r="Z870">
        <v>9</v>
      </c>
      <c r="AA870">
        <v>0</v>
      </c>
      <c r="AB870" s="180" t="s">
        <v>1199</v>
      </c>
      <c r="AC870">
        <v>73</v>
      </c>
      <c r="AD870">
        <v>25</v>
      </c>
      <c r="AE870">
        <v>7</v>
      </c>
      <c r="AF870">
        <v>104</v>
      </c>
      <c r="AG870">
        <v>37</v>
      </c>
      <c r="AH870">
        <v>0</v>
      </c>
      <c r="AI870">
        <v>0</v>
      </c>
      <c r="AJ870">
        <v>0</v>
      </c>
      <c r="AK870">
        <v>0</v>
      </c>
      <c r="AL870">
        <v>287</v>
      </c>
      <c r="AM870">
        <v>20</v>
      </c>
      <c r="AN870">
        <v>0</v>
      </c>
      <c r="AO870">
        <v>10</v>
      </c>
      <c r="AP870">
        <v>2</v>
      </c>
      <c r="AQ870">
        <v>285</v>
      </c>
      <c r="AR870">
        <v>83</v>
      </c>
      <c r="AS870">
        <v>63</v>
      </c>
      <c r="AT870">
        <v>0</v>
      </c>
      <c r="AU870">
        <v>0</v>
      </c>
      <c r="AV870">
        <v>19</v>
      </c>
      <c r="AW870">
        <v>0</v>
      </c>
      <c r="AX870">
        <v>0</v>
      </c>
      <c r="AY870">
        <v>17</v>
      </c>
      <c r="AZ870">
        <v>0</v>
      </c>
      <c r="BA870">
        <v>0</v>
      </c>
      <c r="BB870">
        <v>16</v>
      </c>
      <c r="BC870">
        <v>0</v>
      </c>
      <c r="BD870">
        <v>0</v>
      </c>
      <c r="BE870">
        <v>0</v>
      </c>
      <c r="BF870">
        <v>181</v>
      </c>
      <c r="BG870">
        <v>241</v>
      </c>
      <c r="BH870">
        <v>0</v>
      </c>
      <c r="BI870">
        <v>0</v>
      </c>
      <c r="BJ870">
        <v>1</v>
      </c>
      <c r="BK870">
        <v>0</v>
      </c>
      <c r="BL870">
        <v>0</v>
      </c>
      <c r="BM870">
        <v>0</v>
      </c>
      <c r="BN870">
        <v>1</v>
      </c>
      <c r="BO870">
        <v>12</v>
      </c>
      <c r="BP870">
        <v>14</v>
      </c>
      <c r="BQ870" s="178">
        <v>2022</v>
      </c>
    </row>
    <row r="871" spans="1:69" x14ac:dyDescent="0.25">
      <c r="A871" t="s">
        <v>273</v>
      </c>
      <c r="C871">
        <v>0</v>
      </c>
      <c r="D871">
        <v>0</v>
      </c>
      <c r="E871">
        <v>0</v>
      </c>
      <c r="F871">
        <v>135</v>
      </c>
      <c r="G871">
        <v>0</v>
      </c>
      <c r="H871">
        <v>0</v>
      </c>
      <c r="I871">
        <v>0</v>
      </c>
      <c r="J871">
        <v>0</v>
      </c>
      <c r="K871">
        <v>0</v>
      </c>
      <c r="L871">
        <v>0</v>
      </c>
      <c r="M871">
        <v>0</v>
      </c>
      <c r="N871">
        <v>5</v>
      </c>
      <c r="O871">
        <v>1</v>
      </c>
      <c r="P871">
        <v>0</v>
      </c>
      <c r="Q871">
        <v>15</v>
      </c>
      <c r="R871">
        <v>68</v>
      </c>
      <c r="S871">
        <v>0</v>
      </c>
      <c r="T871">
        <v>0</v>
      </c>
      <c r="U871">
        <v>7</v>
      </c>
      <c r="V871">
        <v>13</v>
      </c>
      <c r="W871">
        <v>0</v>
      </c>
      <c r="X871">
        <v>8</v>
      </c>
      <c r="Y871">
        <v>0</v>
      </c>
      <c r="Z871">
        <v>0</v>
      </c>
      <c r="AA871">
        <v>0</v>
      </c>
      <c r="AB871" s="180" t="s">
        <v>1199</v>
      </c>
      <c r="AC871">
        <v>33</v>
      </c>
      <c r="AD871">
        <v>24</v>
      </c>
      <c r="AE871">
        <v>5</v>
      </c>
      <c r="AF871">
        <v>9</v>
      </c>
      <c r="AG871">
        <v>33</v>
      </c>
      <c r="AH871">
        <v>0</v>
      </c>
      <c r="AI871">
        <v>0</v>
      </c>
      <c r="AJ871">
        <v>0</v>
      </c>
      <c r="AK871">
        <v>0</v>
      </c>
      <c r="AL871">
        <v>15</v>
      </c>
      <c r="AM871">
        <v>9</v>
      </c>
      <c r="AN871">
        <v>0</v>
      </c>
      <c r="AO871">
        <v>0</v>
      </c>
      <c r="AP871">
        <v>0</v>
      </c>
      <c r="AQ871">
        <v>208</v>
      </c>
      <c r="AR871">
        <v>17</v>
      </c>
      <c r="AS871">
        <v>3</v>
      </c>
      <c r="AT871">
        <v>0</v>
      </c>
      <c r="AU871">
        <v>0</v>
      </c>
      <c r="AV871">
        <v>22</v>
      </c>
      <c r="AW871">
        <v>0</v>
      </c>
      <c r="AX871">
        <v>0</v>
      </c>
      <c r="AY871">
        <v>6</v>
      </c>
      <c r="AZ871">
        <v>0</v>
      </c>
      <c r="BA871">
        <v>0</v>
      </c>
      <c r="BB871">
        <v>3</v>
      </c>
      <c r="BC871">
        <v>0</v>
      </c>
      <c r="BD871">
        <v>0</v>
      </c>
      <c r="BE871">
        <v>0</v>
      </c>
      <c r="BF871">
        <v>79</v>
      </c>
      <c r="BG871">
        <v>173</v>
      </c>
      <c r="BH871">
        <v>0</v>
      </c>
      <c r="BI871">
        <v>0</v>
      </c>
      <c r="BJ871">
        <v>1</v>
      </c>
      <c r="BK871">
        <v>0</v>
      </c>
      <c r="BL871">
        <v>0</v>
      </c>
      <c r="BM871">
        <v>0</v>
      </c>
      <c r="BN871">
        <v>0</v>
      </c>
      <c r="BO871">
        <v>0</v>
      </c>
      <c r="BP871">
        <v>14</v>
      </c>
      <c r="BQ871" s="178">
        <v>932</v>
      </c>
    </row>
    <row r="872" spans="1:69" x14ac:dyDescent="0.25">
      <c r="A872" t="s">
        <v>232</v>
      </c>
      <c r="B872">
        <v>1347</v>
      </c>
      <c r="C872">
        <v>0</v>
      </c>
      <c r="D872">
        <v>0</v>
      </c>
      <c r="E872">
        <v>0</v>
      </c>
      <c r="F872">
        <v>0</v>
      </c>
      <c r="G872">
        <v>0</v>
      </c>
      <c r="H872">
        <v>0</v>
      </c>
      <c r="I872">
        <v>0</v>
      </c>
      <c r="J872">
        <v>0</v>
      </c>
      <c r="K872">
        <v>0</v>
      </c>
      <c r="L872">
        <v>0</v>
      </c>
      <c r="M872">
        <v>0</v>
      </c>
      <c r="N872">
        <v>31</v>
      </c>
      <c r="O872">
        <v>6</v>
      </c>
      <c r="P872">
        <v>0</v>
      </c>
      <c r="Q872">
        <v>3</v>
      </c>
      <c r="R872">
        <v>24</v>
      </c>
      <c r="S872">
        <v>0</v>
      </c>
      <c r="T872">
        <v>0</v>
      </c>
      <c r="U872">
        <v>3</v>
      </c>
      <c r="V872">
        <v>0</v>
      </c>
      <c r="W872">
        <v>0</v>
      </c>
      <c r="X872">
        <v>0</v>
      </c>
      <c r="Y872">
        <v>5</v>
      </c>
      <c r="Z872">
        <v>27</v>
      </c>
      <c r="AA872">
        <v>0</v>
      </c>
      <c r="AB872" s="180" t="s">
        <v>1199</v>
      </c>
      <c r="AC872">
        <v>40</v>
      </c>
      <c r="AD872">
        <v>0</v>
      </c>
      <c r="AE872">
        <v>0</v>
      </c>
      <c r="AF872">
        <v>44</v>
      </c>
      <c r="AG872">
        <v>4</v>
      </c>
      <c r="AH872">
        <v>0</v>
      </c>
      <c r="AI872">
        <v>0</v>
      </c>
      <c r="AJ872">
        <v>0</v>
      </c>
      <c r="AK872">
        <v>0</v>
      </c>
      <c r="AL872">
        <v>0</v>
      </c>
      <c r="AM872">
        <v>0</v>
      </c>
      <c r="AN872">
        <v>0</v>
      </c>
      <c r="AO872">
        <v>10</v>
      </c>
      <c r="AP872">
        <v>0</v>
      </c>
      <c r="AQ872">
        <v>196</v>
      </c>
      <c r="AR872">
        <v>47</v>
      </c>
      <c r="AS872">
        <v>0</v>
      </c>
      <c r="AT872">
        <v>0</v>
      </c>
      <c r="AU872">
        <v>0</v>
      </c>
      <c r="AV872">
        <v>0</v>
      </c>
      <c r="AW872">
        <v>0</v>
      </c>
      <c r="AX872">
        <v>0</v>
      </c>
      <c r="AY872">
        <v>0</v>
      </c>
      <c r="AZ872">
        <v>0</v>
      </c>
      <c r="BA872">
        <v>4</v>
      </c>
      <c r="BB872">
        <v>0</v>
      </c>
      <c r="BC872">
        <v>0</v>
      </c>
      <c r="BD872">
        <v>0</v>
      </c>
      <c r="BE872">
        <v>0</v>
      </c>
      <c r="BF872">
        <v>112</v>
      </c>
      <c r="BG872">
        <v>69</v>
      </c>
      <c r="BH872">
        <v>0</v>
      </c>
      <c r="BI872">
        <v>0</v>
      </c>
      <c r="BJ872">
        <v>0</v>
      </c>
      <c r="BK872">
        <v>0</v>
      </c>
      <c r="BL872">
        <v>0</v>
      </c>
      <c r="BM872">
        <v>0</v>
      </c>
      <c r="BN872">
        <v>0</v>
      </c>
      <c r="BO872">
        <v>12</v>
      </c>
      <c r="BP872">
        <v>0</v>
      </c>
      <c r="BQ872" s="178">
        <v>703</v>
      </c>
    </row>
    <row r="873" spans="1:69" x14ac:dyDescent="0.25">
      <c r="A873" t="s">
        <v>233</v>
      </c>
      <c r="B873">
        <v>1181</v>
      </c>
      <c r="C873">
        <v>173</v>
      </c>
      <c r="D873">
        <v>9296</v>
      </c>
      <c r="E873">
        <v>90</v>
      </c>
      <c r="F873">
        <v>435</v>
      </c>
      <c r="G873">
        <v>210</v>
      </c>
      <c r="H873">
        <v>0</v>
      </c>
      <c r="I873">
        <v>0</v>
      </c>
      <c r="J873">
        <v>0</v>
      </c>
      <c r="K873">
        <v>0</v>
      </c>
      <c r="L873">
        <v>0</v>
      </c>
      <c r="M873">
        <v>0</v>
      </c>
      <c r="N873">
        <v>215</v>
      </c>
      <c r="O873">
        <v>95</v>
      </c>
      <c r="P873">
        <v>0</v>
      </c>
      <c r="Q873">
        <v>219</v>
      </c>
      <c r="R873">
        <v>888</v>
      </c>
      <c r="S873">
        <v>0</v>
      </c>
      <c r="T873">
        <v>18</v>
      </c>
      <c r="U873">
        <v>264</v>
      </c>
      <c r="V873">
        <v>71</v>
      </c>
      <c r="W873">
        <v>0</v>
      </c>
      <c r="X873">
        <v>25</v>
      </c>
      <c r="Y873">
        <v>64</v>
      </c>
      <c r="Z873">
        <v>201</v>
      </c>
      <c r="AA873">
        <v>0</v>
      </c>
      <c r="AB873" s="180" t="s">
        <v>1199</v>
      </c>
      <c r="AC873">
        <v>509</v>
      </c>
      <c r="AD873">
        <v>174</v>
      </c>
      <c r="AE873">
        <v>87</v>
      </c>
      <c r="AF873">
        <v>665</v>
      </c>
      <c r="AG873">
        <v>326</v>
      </c>
      <c r="AH873">
        <v>16</v>
      </c>
      <c r="AI873">
        <v>57</v>
      </c>
      <c r="AJ873">
        <v>0</v>
      </c>
      <c r="AK873">
        <v>0</v>
      </c>
      <c r="AL873">
        <v>3009</v>
      </c>
      <c r="AM873">
        <v>159</v>
      </c>
      <c r="AN873">
        <v>0</v>
      </c>
      <c r="AO873">
        <v>28</v>
      </c>
      <c r="AP873">
        <v>561</v>
      </c>
      <c r="AQ873">
        <v>1506</v>
      </c>
      <c r="AR873">
        <v>491</v>
      </c>
      <c r="AS873">
        <v>275</v>
      </c>
      <c r="AT873">
        <v>0</v>
      </c>
      <c r="AU873">
        <v>0</v>
      </c>
      <c r="AV873">
        <v>256</v>
      </c>
      <c r="AW873">
        <v>0</v>
      </c>
      <c r="AX873">
        <v>0</v>
      </c>
      <c r="AY873">
        <v>88</v>
      </c>
      <c r="AZ873">
        <v>0</v>
      </c>
      <c r="BA873">
        <v>166</v>
      </c>
      <c r="BB873">
        <v>470</v>
      </c>
      <c r="BC873">
        <v>0</v>
      </c>
      <c r="BD873">
        <v>0</v>
      </c>
      <c r="BE873">
        <v>0</v>
      </c>
      <c r="BF873">
        <v>898</v>
      </c>
      <c r="BG873">
        <v>2239</v>
      </c>
      <c r="BH873">
        <v>0</v>
      </c>
      <c r="BI873">
        <v>0</v>
      </c>
      <c r="BJ873">
        <v>31</v>
      </c>
      <c r="BK873">
        <v>174</v>
      </c>
      <c r="BL873">
        <v>0</v>
      </c>
      <c r="BM873">
        <v>59</v>
      </c>
      <c r="BN873">
        <v>161</v>
      </c>
      <c r="BO873">
        <v>93</v>
      </c>
      <c r="BP873">
        <v>166</v>
      </c>
      <c r="BQ873" s="178">
        <v>16713</v>
      </c>
    </row>
    <row r="874" spans="1:69" x14ac:dyDescent="0.25">
      <c r="A874" t="s">
        <v>234</v>
      </c>
      <c r="B874">
        <v>73</v>
      </c>
      <c r="C874">
        <v>196</v>
      </c>
      <c r="D874">
        <v>5502</v>
      </c>
      <c r="E874">
        <v>91</v>
      </c>
      <c r="F874">
        <v>610</v>
      </c>
      <c r="G874">
        <v>682</v>
      </c>
      <c r="H874">
        <v>0</v>
      </c>
      <c r="I874">
        <v>0</v>
      </c>
      <c r="J874">
        <v>0</v>
      </c>
      <c r="K874">
        <v>0</v>
      </c>
      <c r="L874">
        <v>0</v>
      </c>
      <c r="M874">
        <v>0</v>
      </c>
      <c r="N874">
        <v>325</v>
      </c>
      <c r="O874">
        <v>254</v>
      </c>
      <c r="P874">
        <v>0</v>
      </c>
      <c r="Q874">
        <v>274</v>
      </c>
      <c r="R874">
        <v>964</v>
      </c>
      <c r="S874">
        <v>0</v>
      </c>
      <c r="T874">
        <v>23</v>
      </c>
      <c r="U874">
        <v>421</v>
      </c>
      <c r="V874">
        <v>85</v>
      </c>
      <c r="W874">
        <v>0</v>
      </c>
      <c r="X874">
        <v>33</v>
      </c>
      <c r="Y874">
        <v>87</v>
      </c>
      <c r="Z874">
        <v>322</v>
      </c>
      <c r="AA874">
        <v>0</v>
      </c>
      <c r="AB874" s="180" t="s">
        <v>1199</v>
      </c>
      <c r="AC874">
        <v>712</v>
      </c>
      <c r="AD874">
        <v>205</v>
      </c>
      <c r="AE874">
        <v>118</v>
      </c>
      <c r="AF874">
        <v>773</v>
      </c>
      <c r="AG874">
        <v>328</v>
      </c>
      <c r="AH874">
        <v>24</v>
      </c>
      <c r="AI874">
        <v>53</v>
      </c>
      <c r="AJ874">
        <v>0</v>
      </c>
      <c r="AK874">
        <v>0</v>
      </c>
      <c r="AL874">
        <v>3311</v>
      </c>
      <c r="AM874">
        <v>225</v>
      </c>
      <c r="AN874">
        <v>0</v>
      </c>
      <c r="AO874">
        <v>38</v>
      </c>
      <c r="AP874">
        <v>632</v>
      </c>
      <c r="AQ874">
        <v>1774</v>
      </c>
      <c r="AR874">
        <v>427</v>
      </c>
      <c r="AS874">
        <v>273</v>
      </c>
      <c r="AT874">
        <v>0</v>
      </c>
      <c r="AU874">
        <v>0</v>
      </c>
      <c r="AV874">
        <v>373</v>
      </c>
      <c r="AW874">
        <v>102</v>
      </c>
      <c r="AX874">
        <v>0</v>
      </c>
      <c r="AY874">
        <v>166</v>
      </c>
      <c r="AZ874">
        <v>0</v>
      </c>
      <c r="BA874">
        <v>174</v>
      </c>
      <c r="BB874">
        <v>680</v>
      </c>
      <c r="BC874">
        <v>0</v>
      </c>
      <c r="BD874">
        <v>0</v>
      </c>
      <c r="BE874">
        <v>0</v>
      </c>
      <c r="BF874">
        <v>697</v>
      </c>
      <c r="BG874">
        <v>2198</v>
      </c>
      <c r="BH874">
        <v>0</v>
      </c>
      <c r="BI874">
        <v>0</v>
      </c>
      <c r="BJ874">
        <v>14</v>
      </c>
      <c r="BK874">
        <v>262</v>
      </c>
      <c r="BL874">
        <v>0</v>
      </c>
      <c r="BM874">
        <v>60</v>
      </c>
      <c r="BN874">
        <v>170</v>
      </c>
      <c r="BO874">
        <v>131</v>
      </c>
      <c r="BP874">
        <v>212</v>
      </c>
      <c r="BQ874" s="178">
        <v>19576</v>
      </c>
    </row>
    <row r="875" spans="1:69" x14ac:dyDescent="0.25">
      <c r="A875" t="s">
        <v>235</v>
      </c>
      <c r="B875">
        <v>44</v>
      </c>
      <c r="C875">
        <v>0</v>
      </c>
      <c r="D875">
        <v>14585</v>
      </c>
      <c r="E875">
        <v>0</v>
      </c>
      <c r="F875">
        <v>610</v>
      </c>
      <c r="G875">
        <v>580</v>
      </c>
      <c r="H875">
        <v>0</v>
      </c>
      <c r="I875">
        <v>0</v>
      </c>
      <c r="J875">
        <v>0</v>
      </c>
      <c r="K875">
        <v>0</v>
      </c>
      <c r="L875">
        <v>0</v>
      </c>
      <c r="M875">
        <v>0</v>
      </c>
      <c r="N875">
        <v>176</v>
      </c>
      <c r="O875">
        <v>254</v>
      </c>
      <c r="P875">
        <v>0</v>
      </c>
      <c r="Q875">
        <v>122</v>
      </c>
      <c r="R875">
        <v>862</v>
      </c>
      <c r="S875">
        <v>0</v>
      </c>
      <c r="T875">
        <v>23</v>
      </c>
      <c r="U875">
        <v>357</v>
      </c>
      <c r="V875">
        <v>66</v>
      </c>
      <c r="W875">
        <v>0</v>
      </c>
      <c r="X875">
        <v>33</v>
      </c>
      <c r="Y875">
        <v>87</v>
      </c>
      <c r="Z875">
        <v>135</v>
      </c>
      <c r="AA875">
        <v>0</v>
      </c>
      <c r="AB875" s="180" t="s">
        <v>1199</v>
      </c>
      <c r="AC875">
        <v>712</v>
      </c>
      <c r="AD875">
        <v>199</v>
      </c>
      <c r="AE875">
        <v>101</v>
      </c>
      <c r="AF875">
        <v>618</v>
      </c>
      <c r="AG875">
        <v>302</v>
      </c>
      <c r="AH875">
        <v>0</v>
      </c>
      <c r="AI875">
        <v>0</v>
      </c>
      <c r="AJ875">
        <v>0</v>
      </c>
      <c r="AK875">
        <v>0</v>
      </c>
      <c r="AL875">
        <v>2571</v>
      </c>
      <c r="AM875">
        <v>225</v>
      </c>
      <c r="AN875">
        <v>0</v>
      </c>
      <c r="AO875">
        <v>25</v>
      </c>
      <c r="AP875">
        <v>73</v>
      </c>
      <c r="AQ875">
        <v>1741</v>
      </c>
      <c r="AR875">
        <v>380</v>
      </c>
      <c r="AS875">
        <v>273</v>
      </c>
      <c r="AT875">
        <v>0</v>
      </c>
      <c r="AU875">
        <v>0</v>
      </c>
      <c r="AV875">
        <v>309</v>
      </c>
      <c r="AW875">
        <v>0</v>
      </c>
      <c r="AX875">
        <v>0</v>
      </c>
      <c r="AY875">
        <v>166</v>
      </c>
      <c r="AZ875">
        <v>0</v>
      </c>
      <c r="BA875">
        <v>97</v>
      </c>
      <c r="BB875">
        <v>65</v>
      </c>
      <c r="BC875">
        <v>0</v>
      </c>
      <c r="BD875">
        <v>0</v>
      </c>
      <c r="BE875">
        <v>0</v>
      </c>
      <c r="BF875">
        <v>690</v>
      </c>
      <c r="BG875">
        <v>236</v>
      </c>
      <c r="BH875">
        <v>0</v>
      </c>
      <c r="BI875">
        <v>0</v>
      </c>
      <c r="BJ875">
        <v>14</v>
      </c>
      <c r="BK875">
        <v>16</v>
      </c>
      <c r="BL875">
        <v>0</v>
      </c>
      <c r="BM875">
        <v>36</v>
      </c>
      <c r="BN875">
        <v>33</v>
      </c>
      <c r="BO875">
        <v>131</v>
      </c>
      <c r="BP875">
        <v>149</v>
      </c>
      <c r="BQ875" s="178">
        <v>13374</v>
      </c>
    </row>
    <row r="876" spans="1:69" x14ac:dyDescent="0.25">
      <c r="A876" t="s">
        <v>236</v>
      </c>
      <c r="B876">
        <v>1</v>
      </c>
      <c r="C876">
        <v>0</v>
      </c>
      <c r="D876">
        <v>12232</v>
      </c>
      <c r="E876">
        <v>0</v>
      </c>
      <c r="F876">
        <v>608</v>
      </c>
      <c r="G876">
        <v>0</v>
      </c>
      <c r="H876">
        <v>0</v>
      </c>
      <c r="I876">
        <v>0</v>
      </c>
      <c r="J876">
        <v>0</v>
      </c>
      <c r="K876">
        <v>0</v>
      </c>
      <c r="L876">
        <v>0</v>
      </c>
      <c r="M876">
        <v>0</v>
      </c>
      <c r="N876">
        <v>17</v>
      </c>
      <c r="O876">
        <v>53</v>
      </c>
      <c r="P876">
        <v>0</v>
      </c>
      <c r="Q876">
        <v>38</v>
      </c>
      <c r="R876">
        <v>515</v>
      </c>
      <c r="S876">
        <v>0</v>
      </c>
      <c r="T876">
        <v>0</v>
      </c>
      <c r="U876">
        <v>163</v>
      </c>
      <c r="V876">
        <v>68</v>
      </c>
      <c r="W876">
        <v>0</v>
      </c>
      <c r="X876">
        <v>33</v>
      </c>
      <c r="Y876">
        <v>5</v>
      </c>
      <c r="Z876">
        <v>0</v>
      </c>
      <c r="AA876">
        <v>0</v>
      </c>
      <c r="AB876" s="180" t="s">
        <v>1199</v>
      </c>
      <c r="AC876">
        <v>239</v>
      </c>
      <c r="AD876">
        <v>141</v>
      </c>
      <c r="AE876">
        <v>73</v>
      </c>
      <c r="AF876">
        <v>48</v>
      </c>
      <c r="AG876">
        <v>254</v>
      </c>
      <c r="AH876">
        <v>0</v>
      </c>
      <c r="AI876">
        <v>0</v>
      </c>
      <c r="AJ876">
        <v>0</v>
      </c>
      <c r="AK876">
        <v>0</v>
      </c>
      <c r="AL876">
        <v>31</v>
      </c>
      <c r="AM876">
        <v>53</v>
      </c>
      <c r="AN876">
        <v>0</v>
      </c>
      <c r="AO876">
        <v>4</v>
      </c>
      <c r="AP876">
        <v>0</v>
      </c>
      <c r="AQ876">
        <v>634</v>
      </c>
      <c r="AR876">
        <v>64</v>
      </c>
      <c r="AS876">
        <v>2</v>
      </c>
      <c r="AT876">
        <v>0</v>
      </c>
      <c r="AU876">
        <v>0</v>
      </c>
      <c r="AV876">
        <v>299</v>
      </c>
      <c r="AW876">
        <v>0</v>
      </c>
      <c r="AX876">
        <v>0</v>
      </c>
      <c r="AY876">
        <v>4</v>
      </c>
      <c r="AZ876">
        <v>0</v>
      </c>
      <c r="BA876">
        <v>0</v>
      </c>
      <c r="BB876">
        <v>64</v>
      </c>
      <c r="BC876">
        <v>0</v>
      </c>
      <c r="BD876">
        <v>0</v>
      </c>
      <c r="BE876">
        <v>0</v>
      </c>
      <c r="BF876">
        <v>212</v>
      </c>
      <c r="BG876">
        <v>150</v>
      </c>
      <c r="BH876">
        <v>0</v>
      </c>
      <c r="BI876">
        <v>0</v>
      </c>
      <c r="BJ876">
        <v>14</v>
      </c>
      <c r="BK876">
        <v>4</v>
      </c>
      <c r="BL876">
        <v>0</v>
      </c>
      <c r="BM876">
        <v>1</v>
      </c>
      <c r="BN876">
        <v>0</v>
      </c>
      <c r="BO876">
        <v>0</v>
      </c>
      <c r="BP876">
        <v>149</v>
      </c>
      <c r="BQ876" s="178">
        <v>4177</v>
      </c>
    </row>
    <row r="877" spans="1:69" x14ac:dyDescent="0.25">
      <c r="A877" t="s">
        <v>237</v>
      </c>
      <c r="B877">
        <v>17</v>
      </c>
      <c r="C877">
        <v>0</v>
      </c>
      <c r="D877">
        <v>819</v>
      </c>
      <c r="E877">
        <v>0</v>
      </c>
      <c r="F877">
        <v>0</v>
      </c>
      <c r="G877">
        <v>0</v>
      </c>
      <c r="H877">
        <v>0</v>
      </c>
      <c r="I877">
        <v>0</v>
      </c>
      <c r="J877">
        <v>0</v>
      </c>
      <c r="K877">
        <v>0</v>
      </c>
      <c r="L877">
        <v>0</v>
      </c>
      <c r="M877">
        <v>0</v>
      </c>
      <c r="N877">
        <v>0</v>
      </c>
      <c r="O877">
        <v>0</v>
      </c>
      <c r="P877">
        <v>0</v>
      </c>
      <c r="Q877">
        <v>0</v>
      </c>
      <c r="R877">
        <v>0</v>
      </c>
      <c r="S877">
        <v>0</v>
      </c>
      <c r="T877">
        <v>0</v>
      </c>
      <c r="U877">
        <v>0</v>
      </c>
      <c r="V877">
        <v>0</v>
      </c>
      <c r="W877">
        <v>0</v>
      </c>
      <c r="X877">
        <v>0</v>
      </c>
      <c r="Y877">
        <v>0</v>
      </c>
      <c r="Z877">
        <v>0</v>
      </c>
      <c r="AA877">
        <v>0</v>
      </c>
      <c r="AB877" s="180" t="s">
        <v>1199</v>
      </c>
      <c r="AC877">
        <v>0</v>
      </c>
      <c r="AD877">
        <v>0</v>
      </c>
      <c r="AE877">
        <v>0</v>
      </c>
      <c r="AF877">
        <v>0</v>
      </c>
      <c r="AG877">
        <v>138</v>
      </c>
      <c r="AH877">
        <v>0</v>
      </c>
      <c r="AI877">
        <v>0</v>
      </c>
      <c r="AJ877">
        <v>0</v>
      </c>
      <c r="AK877">
        <v>0</v>
      </c>
      <c r="AL877">
        <v>19</v>
      </c>
      <c r="AM877">
        <v>92</v>
      </c>
      <c r="AN877">
        <v>0</v>
      </c>
      <c r="AO877">
        <v>0</v>
      </c>
      <c r="AP877">
        <v>0</v>
      </c>
      <c r="AQ877">
        <v>0</v>
      </c>
      <c r="AR877">
        <v>3</v>
      </c>
      <c r="AS877">
        <v>0</v>
      </c>
      <c r="AT877">
        <v>0</v>
      </c>
      <c r="AU877">
        <v>0</v>
      </c>
      <c r="AV877">
        <v>0</v>
      </c>
      <c r="AW877">
        <v>0</v>
      </c>
      <c r="AX877">
        <v>0</v>
      </c>
      <c r="AY877">
        <v>0</v>
      </c>
      <c r="AZ877">
        <v>0</v>
      </c>
      <c r="BA877">
        <v>0</v>
      </c>
      <c r="BB877">
        <v>0</v>
      </c>
      <c r="BC877">
        <v>0</v>
      </c>
      <c r="BD877">
        <v>0</v>
      </c>
      <c r="BE877">
        <v>0</v>
      </c>
      <c r="BF877">
        <v>0</v>
      </c>
      <c r="BG877">
        <v>122</v>
      </c>
      <c r="BH877">
        <v>0</v>
      </c>
      <c r="BI877">
        <v>0</v>
      </c>
      <c r="BJ877">
        <v>0</v>
      </c>
      <c r="BK877">
        <v>0</v>
      </c>
      <c r="BL877">
        <v>0</v>
      </c>
      <c r="BM877">
        <v>0</v>
      </c>
      <c r="BN877">
        <v>0</v>
      </c>
      <c r="BO877">
        <v>0</v>
      </c>
      <c r="BP877">
        <v>0</v>
      </c>
      <c r="BQ877" s="178">
        <v>374</v>
      </c>
    </row>
    <row r="878" spans="1:69" x14ac:dyDescent="0.25">
      <c r="A878" t="s">
        <v>238</v>
      </c>
      <c r="B878">
        <v>1663</v>
      </c>
      <c r="C878">
        <v>0</v>
      </c>
      <c r="D878">
        <v>159657</v>
      </c>
      <c r="E878">
        <v>0</v>
      </c>
      <c r="F878">
        <v>0</v>
      </c>
      <c r="G878">
        <v>0</v>
      </c>
      <c r="H878">
        <v>0</v>
      </c>
      <c r="I878">
        <v>0</v>
      </c>
      <c r="J878">
        <v>0</v>
      </c>
      <c r="K878">
        <v>0</v>
      </c>
      <c r="L878">
        <v>0</v>
      </c>
      <c r="M878">
        <v>0</v>
      </c>
      <c r="N878">
        <v>0</v>
      </c>
      <c r="O878">
        <v>0</v>
      </c>
      <c r="P878">
        <v>0</v>
      </c>
      <c r="Q878">
        <v>0</v>
      </c>
      <c r="R878">
        <v>0</v>
      </c>
      <c r="S878">
        <v>0</v>
      </c>
      <c r="T878">
        <v>0</v>
      </c>
      <c r="U878">
        <v>0</v>
      </c>
      <c r="V878">
        <v>0</v>
      </c>
      <c r="W878">
        <v>0</v>
      </c>
      <c r="X878">
        <v>0</v>
      </c>
      <c r="Y878">
        <v>0</v>
      </c>
      <c r="Z878">
        <v>0</v>
      </c>
      <c r="AA878">
        <v>0</v>
      </c>
      <c r="AB878" s="180" t="s">
        <v>1199</v>
      </c>
      <c r="AC878">
        <v>0</v>
      </c>
      <c r="AD878">
        <v>0</v>
      </c>
      <c r="AE878">
        <v>0</v>
      </c>
      <c r="AF878">
        <v>0</v>
      </c>
      <c r="AG878">
        <v>138</v>
      </c>
      <c r="AH878">
        <v>0</v>
      </c>
      <c r="AI878">
        <v>0</v>
      </c>
      <c r="AJ878">
        <v>0</v>
      </c>
      <c r="AK878">
        <v>0</v>
      </c>
      <c r="AL878">
        <v>9</v>
      </c>
      <c r="AM878">
        <v>92</v>
      </c>
      <c r="AN878">
        <v>0</v>
      </c>
      <c r="AO878">
        <v>0</v>
      </c>
      <c r="AP878">
        <v>0</v>
      </c>
      <c r="AQ878">
        <v>0</v>
      </c>
      <c r="AR878">
        <v>2</v>
      </c>
      <c r="AS878">
        <v>0</v>
      </c>
      <c r="AT878">
        <v>0</v>
      </c>
      <c r="AU878">
        <v>0</v>
      </c>
      <c r="AV878">
        <v>0</v>
      </c>
      <c r="AW878">
        <v>0</v>
      </c>
      <c r="AX878">
        <v>0</v>
      </c>
      <c r="AY878">
        <v>0</v>
      </c>
      <c r="AZ878">
        <v>0</v>
      </c>
      <c r="BA878">
        <v>0</v>
      </c>
      <c r="BB878">
        <v>0</v>
      </c>
      <c r="BC878">
        <v>0</v>
      </c>
      <c r="BD878">
        <v>0</v>
      </c>
      <c r="BE878">
        <v>0</v>
      </c>
      <c r="BF878">
        <v>0</v>
      </c>
      <c r="BG878">
        <v>52</v>
      </c>
      <c r="BH878">
        <v>0</v>
      </c>
      <c r="BI878">
        <v>0</v>
      </c>
      <c r="BJ878">
        <v>0</v>
      </c>
      <c r="BK878">
        <v>0</v>
      </c>
      <c r="BL878">
        <v>0</v>
      </c>
      <c r="BM878">
        <v>0</v>
      </c>
      <c r="BN878">
        <v>0</v>
      </c>
      <c r="BO878">
        <v>0</v>
      </c>
      <c r="BP878">
        <v>0</v>
      </c>
      <c r="BQ878" s="178">
        <v>293</v>
      </c>
    </row>
    <row r="879" spans="1:69" x14ac:dyDescent="0.25">
      <c r="A879" t="s">
        <v>651</v>
      </c>
      <c r="B879">
        <v>1428</v>
      </c>
      <c r="C879">
        <v>0</v>
      </c>
      <c r="E879">
        <v>0</v>
      </c>
      <c r="F879">
        <v>0</v>
      </c>
      <c r="G879">
        <v>0</v>
      </c>
      <c r="H879">
        <v>0</v>
      </c>
      <c r="I879">
        <v>0</v>
      </c>
      <c r="J879">
        <v>0</v>
      </c>
      <c r="K879">
        <v>0</v>
      </c>
      <c r="L879">
        <v>0</v>
      </c>
      <c r="M879">
        <v>0</v>
      </c>
      <c r="N879">
        <v>0</v>
      </c>
      <c r="O879">
        <v>0</v>
      </c>
      <c r="P879">
        <v>0</v>
      </c>
      <c r="Q879">
        <v>0</v>
      </c>
      <c r="R879">
        <v>0</v>
      </c>
      <c r="S879">
        <v>0</v>
      </c>
      <c r="T879">
        <v>0</v>
      </c>
      <c r="U879">
        <v>0</v>
      </c>
      <c r="V879">
        <v>0</v>
      </c>
      <c r="W879">
        <v>0</v>
      </c>
      <c r="X879">
        <v>0</v>
      </c>
      <c r="Y879">
        <v>0</v>
      </c>
      <c r="Z879">
        <v>0</v>
      </c>
      <c r="AA879">
        <v>0</v>
      </c>
      <c r="AB879" s="180" t="s">
        <v>1199</v>
      </c>
      <c r="AC879">
        <v>0</v>
      </c>
      <c r="AD879">
        <v>0</v>
      </c>
      <c r="AE879">
        <v>0</v>
      </c>
      <c r="AF879">
        <v>0</v>
      </c>
      <c r="AG879">
        <v>138</v>
      </c>
      <c r="AH879">
        <v>0</v>
      </c>
      <c r="AI879">
        <v>0</v>
      </c>
      <c r="AJ879">
        <v>0</v>
      </c>
      <c r="AK879">
        <v>0</v>
      </c>
      <c r="AL879">
        <v>8</v>
      </c>
      <c r="AM879">
        <v>92</v>
      </c>
      <c r="AN879">
        <v>0</v>
      </c>
      <c r="AO879">
        <v>0</v>
      </c>
      <c r="AP879">
        <v>0</v>
      </c>
      <c r="AQ879">
        <v>0</v>
      </c>
      <c r="AR879">
        <v>3</v>
      </c>
      <c r="AS879">
        <v>0</v>
      </c>
      <c r="AT879">
        <v>0</v>
      </c>
      <c r="AU879">
        <v>0</v>
      </c>
      <c r="AV879">
        <v>0</v>
      </c>
      <c r="AW879">
        <v>0</v>
      </c>
      <c r="AX879">
        <v>0</v>
      </c>
      <c r="AY879">
        <v>0</v>
      </c>
      <c r="AZ879">
        <v>0</v>
      </c>
      <c r="BA879">
        <v>0</v>
      </c>
      <c r="BB879">
        <v>0</v>
      </c>
      <c r="BC879">
        <v>0</v>
      </c>
      <c r="BD879">
        <v>0</v>
      </c>
      <c r="BE879">
        <v>0</v>
      </c>
      <c r="BF879">
        <v>0</v>
      </c>
      <c r="BG879">
        <v>27</v>
      </c>
      <c r="BH879">
        <v>0</v>
      </c>
      <c r="BI879">
        <v>0</v>
      </c>
      <c r="BJ879">
        <v>0</v>
      </c>
      <c r="BK879">
        <v>0</v>
      </c>
      <c r="BL879">
        <v>0</v>
      </c>
      <c r="BM879">
        <v>0</v>
      </c>
      <c r="BN879">
        <v>0</v>
      </c>
      <c r="BO879">
        <v>0</v>
      </c>
      <c r="BP879">
        <v>0</v>
      </c>
      <c r="BQ879" s="178">
        <v>268</v>
      </c>
    </row>
    <row r="880" spans="1:69" x14ac:dyDescent="0.25">
      <c r="A880" t="s">
        <v>652</v>
      </c>
      <c r="B880">
        <v>41</v>
      </c>
      <c r="C880">
        <v>0</v>
      </c>
      <c r="E880">
        <v>0</v>
      </c>
      <c r="F880">
        <v>1</v>
      </c>
      <c r="G880">
        <v>0</v>
      </c>
      <c r="H880">
        <v>0</v>
      </c>
      <c r="I880">
        <v>0</v>
      </c>
      <c r="J880">
        <v>0</v>
      </c>
      <c r="K880">
        <v>0</v>
      </c>
      <c r="L880">
        <v>0</v>
      </c>
      <c r="M880">
        <v>0</v>
      </c>
      <c r="N880">
        <v>208</v>
      </c>
      <c r="O880">
        <v>212</v>
      </c>
      <c r="P880">
        <v>0</v>
      </c>
      <c r="Q880">
        <v>54</v>
      </c>
      <c r="R880">
        <v>330</v>
      </c>
      <c r="S880">
        <v>0</v>
      </c>
      <c r="T880">
        <v>0</v>
      </c>
      <c r="U880">
        <v>64</v>
      </c>
      <c r="V880">
        <v>14</v>
      </c>
      <c r="W880">
        <v>0</v>
      </c>
      <c r="X880">
        <v>0</v>
      </c>
      <c r="Y880">
        <v>83</v>
      </c>
      <c r="Z880">
        <v>322</v>
      </c>
      <c r="AA880">
        <v>0</v>
      </c>
      <c r="AB880" s="180" t="s">
        <v>1199</v>
      </c>
      <c r="AC880">
        <v>474</v>
      </c>
      <c r="AD880">
        <v>0</v>
      </c>
      <c r="AE880">
        <v>17</v>
      </c>
      <c r="AF880">
        <v>397</v>
      </c>
      <c r="AG880">
        <v>48</v>
      </c>
      <c r="AH880">
        <v>0</v>
      </c>
      <c r="AI880">
        <v>0</v>
      </c>
      <c r="AJ880">
        <v>0</v>
      </c>
      <c r="AK880">
        <v>0</v>
      </c>
      <c r="AL880">
        <v>0</v>
      </c>
      <c r="AM880">
        <v>39</v>
      </c>
      <c r="AN880">
        <v>0</v>
      </c>
      <c r="AO880">
        <v>23</v>
      </c>
      <c r="AP880">
        <v>0</v>
      </c>
      <c r="AQ880">
        <v>1147</v>
      </c>
      <c r="AR880">
        <v>348</v>
      </c>
      <c r="AS880">
        <v>0</v>
      </c>
      <c r="AT880">
        <v>0</v>
      </c>
      <c r="AU880">
        <v>0</v>
      </c>
      <c r="AV880">
        <v>0</v>
      </c>
      <c r="AW880">
        <v>0</v>
      </c>
      <c r="AX880">
        <v>0</v>
      </c>
      <c r="AY880">
        <v>68</v>
      </c>
      <c r="AZ880">
        <v>0</v>
      </c>
      <c r="BA880">
        <v>52</v>
      </c>
      <c r="BB880">
        <v>0</v>
      </c>
      <c r="BC880">
        <v>0</v>
      </c>
      <c r="BD880">
        <v>0</v>
      </c>
      <c r="BE880">
        <v>0</v>
      </c>
      <c r="BF880">
        <v>462</v>
      </c>
      <c r="BG880">
        <v>66</v>
      </c>
      <c r="BH880">
        <v>0</v>
      </c>
      <c r="BI880">
        <v>0</v>
      </c>
      <c r="BJ880">
        <v>0</v>
      </c>
      <c r="BK880">
        <v>12</v>
      </c>
      <c r="BL880">
        <v>0</v>
      </c>
      <c r="BM880">
        <v>20</v>
      </c>
      <c r="BN880">
        <v>0</v>
      </c>
      <c r="BO880">
        <v>131</v>
      </c>
      <c r="BP880">
        <v>0</v>
      </c>
      <c r="BQ880" s="178">
        <v>5153</v>
      </c>
    </row>
    <row r="881" spans="1:69" x14ac:dyDescent="0.25">
      <c r="A881" t="s">
        <v>653</v>
      </c>
      <c r="B881">
        <v>10</v>
      </c>
      <c r="C881">
        <v>0</v>
      </c>
      <c r="D881">
        <v>1063</v>
      </c>
      <c r="E881">
        <v>20</v>
      </c>
      <c r="F881">
        <v>263</v>
      </c>
      <c r="G881">
        <v>0</v>
      </c>
      <c r="H881">
        <v>0</v>
      </c>
      <c r="I881">
        <v>0</v>
      </c>
      <c r="J881">
        <v>0</v>
      </c>
      <c r="K881">
        <v>0</v>
      </c>
      <c r="L881">
        <v>0</v>
      </c>
      <c r="M881">
        <v>0</v>
      </c>
      <c r="N881">
        <v>0</v>
      </c>
      <c r="O881">
        <v>0</v>
      </c>
      <c r="P881">
        <v>0</v>
      </c>
      <c r="Q881">
        <v>0</v>
      </c>
      <c r="R881">
        <v>28</v>
      </c>
      <c r="S881">
        <v>0</v>
      </c>
      <c r="T881">
        <v>0</v>
      </c>
      <c r="U881">
        <v>0</v>
      </c>
      <c r="V881">
        <v>23</v>
      </c>
      <c r="W881">
        <v>0</v>
      </c>
      <c r="X881">
        <v>0</v>
      </c>
      <c r="Y881">
        <v>0</v>
      </c>
      <c r="Z881">
        <v>0</v>
      </c>
      <c r="AA881">
        <v>0</v>
      </c>
      <c r="AB881" s="180" t="s">
        <v>1199</v>
      </c>
      <c r="AC881">
        <v>2</v>
      </c>
      <c r="AD881">
        <v>0</v>
      </c>
      <c r="AE881">
        <v>0</v>
      </c>
      <c r="AF881">
        <v>57</v>
      </c>
      <c r="AG881">
        <v>18</v>
      </c>
      <c r="AH881">
        <v>0</v>
      </c>
      <c r="AI881">
        <v>7</v>
      </c>
      <c r="AJ881">
        <v>0</v>
      </c>
      <c r="AK881">
        <v>0</v>
      </c>
      <c r="AL881">
        <v>341</v>
      </c>
      <c r="AM881">
        <v>0</v>
      </c>
      <c r="AN881">
        <v>0</v>
      </c>
      <c r="AO881">
        <v>0</v>
      </c>
      <c r="AP881">
        <v>0</v>
      </c>
      <c r="AQ881">
        <v>0</v>
      </c>
      <c r="AR881">
        <v>116</v>
      </c>
      <c r="AS881">
        <v>0</v>
      </c>
      <c r="AT881">
        <v>0</v>
      </c>
      <c r="AU881">
        <v>0</v>
      </c>
      <c r="AV881">
        <v>0</v>
      </c>
      <c r="AW881">
        <v>0</v>
      </c>
      <c r="AX881">
        <v>0</v>
      </c>
      <c r="AY881">
        <v>66</v>
      </c>
      <c r="AZ881">
        <v>0</v>
      </c>
      <c r="BA881">
        <v>0</v>
      </c>
      <c r="BB881">
        <v>2</v>
      </c>
      <c r="BC881">
        <v>0</v>
      </c>
      <c r="BD881">
        <v>0</v>
      </c>
      <c r="BE881">
        <v>0</v>
      </c>
      <c r="BF881">
        <v>30</v>
      </c>
      <c r="BG881">
        <v>2</v>
      </c>
      <c r="BH881">
        <v>0</v>
      </c>
      <c r="BI881">
        <v>0</v>
      </c>
      <c r="BJ881">
        <v>0</v>
      </c>
      <c r="BK881">
        <v>0</v>
      </c>
      <c r="BL881">
        <v>0</v>
      </c>
      <c r="BM881">
        <v>15</v>
      </c>
      <c r="BN881">
        <v>0</v>
      </c>
      <c r="BO881">
        <v>0</v>
      </c>
      <c r="BP881">
        <v>0</v>
      </c>
      <c r="BQ881" s="178">
        <v>1007</v>
      </c>
    </row>
    <row r="882" spans="1:69" x14ac:dyDescent="0.25">
      <c r="A882" t="s">
        <v>654</v>
      </c>
      <c r="B882">
        <v>6</v>
      </c>
      <c r="C882">
        <v>1062</v>
      </c>
      <c r="D882">
        <v>999</v>
      </c>
      <c r="E882">
        <v>186</v>
      </c>
      <c r="F882">
        <v>706</v>
      </c>
      <c r="G882">
        <v>548</v>
      </c>
      <c r="H882">
        <v>0</v>
      </c>
      <c r="I882">
        <v>0</v>
      </c>
      <c r="J882">
        <v>0</v>
      </c>
      <c r="K882">
        <v>107</v>
      </c>
      <c r="L882">
        <v>0</v>
      </c>
      <c r="M882">
        <v>0</v>
      </c>
      <c r="N882">
        <v>435</v>
      </c>
      <c r="O882">
        <v>454</v>
      </c>
      <c r="P882">
        <v>1131</v>
      </c>
      <c r="Q882">
        <v>68</v>
      </c>
      <c r="R882">
        <v>2297</v>
      </c>
      <c r="S882">
        <v>0</v>
      </c>
      <c r="T882">
        <v>122</v>
      </c>
      <c r="U882">
        <v>158</v>
      </c>
      <c r="V882">
        <v>900</v>
      </c>
      <c r="W882">
        <v>0</v>
      </c>
      <c r="X882">
        <v>531</v>
      </c>
      <c r="Y882">
        <v>4522</v>
      </c>
      <c r="Z882">
        <v>1258</v>
      </c>
      <c r="AA882">
        <v>0</v>
      </c>
      <c r="AB882" s="180" t="s">
        <v>1199</v>
      </c>
      <c r="AC882">
        <v>840</v>
      </c>
      <c r="AD882">
        <v>544</v>
      </c>
      <c r="AE882">
        <v>1176</v>
      </c>
      <c r="AF882">
        <v>1</v>
      </c>
      <c r="AG882">
        <v>586</v>
      </c>
      <c r="AH882">
        <v>0</v>
      </c>
      <c r="AI882">
        <v>2169</v>
      </c>
      <c r="AJ882">
        <v>0</v>
      </c>
      <c r="AK882">
        <v>0</v>
      </c>
      <c r="AL882">
        <v>1524</v>
      </c>
      <c r="AM882">
        <v>5775</v>
      </c>
      <c r="AN882">
        <v>7</v>
      </c>
      <c r="AO882">
        <v>256</v>
      </c>
      <c r="AP882">
        <v>778</v>
      </c>
      <c r="AQ882">
        <v>310</v>
      </c>
      <c r="AR882">
        <v>2638</v>
      </c>
      <c r="AS882">
        <v>601</v>
      </c>
      <c r="AT882">
        <v>0</v>
      </c>
      <c r="AU882">
        <v>0</v>
      </c>
      <c r="AV882">
        <v>2132</v>
      </c>
      <c r="AW882">
        <v>21</v>
      </c>
      <c r="AX882">
        <v>0</v>
      </c>
      <c r="AY882">
        <v>3</v>
      </c>
      <c r="AZ882">
        <v>0</v>
      </c>
      <c r="BA882">
        <v>757</v>
      </c>
      <c r="BB882">
        <v>8702</v>
      </c>
      <c r="BC882">
        <v>0</v>
      </c>
      <c r="BD882">
        <v>0</v>
      </c>
      <c r="BE882">
        <v>0</v>
      </c>
      <c r="BF882">
        <v>6016</v>
      </c>
      <c r="BG882">
        <v>5876</v>
      </c>
      <c r="BH882">
        <v>0</v>
      </c>
      <c r="BI882">
        <v>0</v>
      </c>
      <c r="BJ882">
        <v>18</v>
      </c>
      <c r="BK882">
        <v>2710</v>
      </c>
      <c r="BL882">
        <v>0</v>
      </c>
      <c r="BM882">
        <v>47</v>
      </c>
      <c r="BN882">
        <v>629</v>
      </c>
      <c r="BO882">
        <v>188</v>
      </c>
      <c r="BP882">
        <v>3532</v>
      </c>
      <c r="BQ882" s="178">
        <v>64934</v>
      </c>
    </row>
    <row r="883" spans="1:69" x14ac:dyDescent="0.25">
      <c r="A883" t="s">
        <v>655</v>
      </c>
      <c r="B883">
        <v>21</v>
      </c>
      <c r="C883">
        <v>554</v>
      </c>
      <c r="D883">
        <v>102</v>
      </c>
      <c r="E883">
        <v>32</v>
      </c>
      <c r="F883">
        <v>48</v>
      </c>
      <c r="G883">
        <v>72</v>
      </c>
      <c r="H883">
        <v>0</v>
      </c>
      <c r="I883">
        <v>0</v>
      </c>
      <c r="J883">
        <v>0</v>
      </c>
      <c r="K883">
        <v>50</v>
      </c>
      <c r="L883">
        <v>0</v>
      </c>
      <c r="M883">
        <v>0</v>
      </c>
      <c r="N883">
        <v>263</v>
      </c>
      <c r="O883">
        <v>148</v>
      </c>
      <c r="P883">
        <v>76</v>
      </c>
      <c r="Q883">
        <v>38</v>
      </c>
      <c r="R883">
        <v>239</v>
      </c>
      <c r="S883">
        <v>0</v>
      </c>
      <c r="T883">
        <v>29</v>
      </c>
      <c r="U883">
        <v>81</v>
      </c>
      <c r="V883">
        <v>123</v>
      </c>
      <c r="W883">
        <v>0</v>
      </c>
      <c r="X883">
        <v>245</v>
      </c>
      <c r="Y883">
        <v>771</v>
      </c>
      <c r="Z883">
        <v>665</v>
      </c>
      <c r="AA883">
        <v>0</v>
      </c>
      <c r="AB883" s="180" t="s">
        <v>1199</v>
      </c>
      <c r="AC883">
        <v>264</v>
      </c>
      <c r="AD883">
        <v>0</v>
      </c>
      <c r="AE883">
        <v>381</v>
      </c>
      <c r="AF883">
        <v>1</v>
      </c>
      <c r="AG883">
        <v>189</v>
      </c>
      <c r="AH883">
        <v>0</v>
      </c>
      <c r="AI883">
        <v>801</v>
      </c>
      <c r="AJ883">
        <v>0</v>
      </c>
      <c r="AK883">
        <v>0</v>
      </c>
      <c r="AL883">
        <v>262</v>
      </c>
      <c r="AM883">
        <v>1335</v>
      </c>
      <c r="AN883">
        <v>3</v>
      </c>
      <c r="AO883">
        <v>80</v>
      </c>
      <c r="AP883">
        <v>206</v>
      </c>
      <c r="AQ883">
        <v>83</v>
      </c>
      <c r="AR883">
        <v>2296</v>
      </c>
      <c r="AS883">
        <v>154</v>
      </c>
      <c r="AT883">
        <v>0</v>
      </c>
      <c r="AU883">
        <v>0</v>
      </c>
      <c r="AV883">
        <v>804</v>
      </c>
      <c r="AW883">
        <v>21</v>
      </c>
      <c r="AX883">
        <v>0</v>
      </c>
      <c r="AY883">
        <v>3</v>
      </c>
      <c r="AZ883">
        <v>0</v>
      </c>
      <c r="BA883">
        <v>355</v>
      </c>
      <c r="BB883">
        <v>3661</v>
      </c>
      <c r="BC883">
        <v>0</v>
      </c>
      <c r="BD883">
        <v>0</v>
      </c>
      <c r="BE883">
        <v>0</v>
      </c>
      <c r="BF883">
        <v>6001</v>
      </c>
      <c r="BG883">
        <v>159</v>
      </c>
      <c r="BH883">
        <v>0</v>
      </c>
      <c r="BI883">
        <v>0</v>
      </c>
      <c r="BJ883">
        <v>14</v>
      </c>
      <c r="BK883">
        <v>1627</v>
      </c>
      <c r="BL883">
        <v>0</v>
      </c>
      <c r="BM883">
        <v>0</v>
      </c>
      <c r="BN883">
        <v>130</v>
      </c>
      <c r="BO883">
        <v>48</v>
      </c>
      <c r="BP883">
        <v>1460</v>
      </c>
      <c r="BQ883" s="178">
        <v>25091</v>
      </c>
    </row>
    <row r="884" spans="1:69" x14ac:dyDescent="0.25">
      <c r="A884" t="s">
        <v>656</v>
      </c>
      <c r="B884">
        <v>1069</v>
      </c>
      <c r="C884">
        <v>132</v>
      </c>
      <c r="D884">
        <v>34</v>
      </c>
      <c r="E884">
        <v>77</v>
      </c>
      <c r="F884">
        <v>9</v>
      </c>
      <c r="G884">
        <v>45</v>
      </c>
      <c r="H884">
        <v>0</v>
      </c>
      <c r="I884">
        <v>0</v>
      </c>
      <c r="J884">
        <v>0</v>
      </c>
      <c r="K884">
        <v>0</v>
      </c>
      <c r="L884">
        <v>0</v>
      </c>
      <c r="M884">
        <v>0</v>
      </c>
      <c r="N884">
        <v>20</v>
      </c>
      <c r="O884">
        <v>117</v>
      </c>
      <c r="P884">
        <v>112</v>
      </c>
      <c r="Q884">
        <v>0</v>
      </c>
      <c r="R884">
        <v>46</v>
      </c>
      <c r="S884">
        <v>0</v>
      </c>
      <c r="T884">
        <v>41</v>
      </c>
      <c r="U884">
        <v>3</v>
      </c>
      <c r="V884">
        <v>86</v>
      </c>
      <c r="W884">
        <v>0</v>
      </c>
      <c r="X884">
        <v>24</v>
      </c>
      <c r="Y884">
        <v>11</v>
      </c>
      <c r="Z884">
        <v>234</v>
      </c>
      <c r="AA884">
        <v>0</v>
      </c>
      <c r="AB884" s="180" t="s">
        <v>1199</v>
      </c>
      <c r="AC884">
        <v>241</v>
      </c>
      <c r="AD884">
        <v>0</v>
      </c>
      <c r="AE884">
        <v>142</v>
      </c>
      <c r="AF884">
        <v>0</v>
      </c>
      <c r="AG884">
        <v>88</v>
      </c>
      <c r="AH884">
        <v>0</v>
      </c>
      <c r="AI884">
        <v>55</v>
      </c>
      <c r="AJ884">
        <v>0</v>
      </c>
      <c r="AK884">
        <v>0</v>
      </c>
      <c r="AL884">
        <v>76</v>
      </c>
      <c r="AM884">
        <v>47</v>
      </c>
      <c r="AN884">
        <v>3</v>
      </c>
      <c r="AO884">
        <v>89</v>
      </c>
      <c r="AP884">
        <v>111</v>
      </c>
      <c r="AQ884">
        <v>50</v>
      </c>
      <c r="AR884">
        <v>200</v>
      </c>
      <c r="AS884">
        <v>21</v>
      </c>
      <c r="AT884">
        <v>0</v>
      </c>
      <c r="AU884">
        <v>0</v>
      </c>
      <c r="AV884">
        <v>135</v>
      </c>
      <c r="AW884">
        <v>21</v>
      </c>
      <c r="AX884">
        <v>0</v>
      </c>
      <c r="AY884">
        <v>0</v>
      </c>
      <c r="AZ884">
        <v>0</v>
      </c>
      <c r="BA884">
        <v>34</v>
      </c>
      <c r="BB884">
        <v>11</v>
      </c>
      <c r="BC884">
        <v>0</v>
      </c>
      <c r="BD884">
        <v>0</v>
      </c>
      <c r="BE884">
        <v>0</v>
      </c>
      <c r="BF884">
        <v>1098</v>
      </c>
      <c r="BG884">
        <v>882</v>
      </c>
      <c r="BH884">
        <v>0</v>
      </c>
      <c r="BI884">
        <v>0</v>
      </c>
      <c r="BJ884">
        <v>4</v>
      </c>
      <c r="BK884">
        <v>73</v>
      </c>
      <c r="BL884">
        <v>0</v>
      </c>
      <c r="BM884">
        <v>2</v>
      </c>
      <c r="BN884">
        <v>84</v>
      </c>
      <c r="BO884">
        <v>69</v>
      </c>
      <c r="BP884">
        <v>174</v>
      </c>
      <c r="BQ884" s="178">
        <v>4800</v>
      </c>
    </row>
    <row r="885" spans="1:69" x14ac:dyDescent="0.25">
      <c r="A885" t="s">
        <v>657</v>
      </c>
      <c r="B885">
        <v>997</v>
      </c>
      <c r="C885">
        <v>97</v>
      </c>
      <c r="D885">
        <v>1</v>
      </c>
      <c r="E885">
        <v>56</v>
      </c>
      <c r="F885">
        <v>13</v>
      </c>
      <c r="G885">
        <v>1</v>
      </c>
      <c r="H885">
        <v>0</v>
      </c>
      <c r="I885">
        <v>0</v>
      </c>
      <c r="J885">
        <v>0</v>
      </c>
      <c r="K885">
        <v>0</v>
      </c>
      <c r="L885">
        <v>0</v>
      </c>
      <c r="M885">
        <v>0</v>
      </c>
      <c r="N885">
        <v>13</v>
      </c>
      <c r="O885">
        <v>120</v>
      </c>
      <c r="P885">
        <v>78</v>
      </c>
      <c r="Q885">
        <v>0</v>
      </c>
      <c r="R885">
        <v>42</v>
      </c>
      <c r="S885">
        <v>0</v>
      </c>
      <c r="T885">
        <v>29</v>
      </c>
      <c r="U885">
        <v>3</v>
      </c>
      <c r="V885">
        <v>71</v>
      </c>
      <c r="W885">
        <v>0</v>
      </c>
      <c r="X885">
        <v>24</v>
      </c>
      <c r="Y885">
        <v>7</v>
      </c>
      <c r="Z885">
        <v>156</v>
      </c>
      <c r="AA885">
        <v>0</v>
      </c>
      <c r="AB885" s="180" t="s">
        <v>1199</v>
      </c>
      <c r="AC885">
        <v>247</v>
      </c>
      <c r="AD885">
        <v>0</v>
      </c>
      <c r="AE885">
        <v>131</v>
      </c>
      <c r="AF885">
        <v>0</v>
      </c>
      <c r="AG885">
        <v>91</v>
      </c>
      <c r="AH885">
        <v>0</v>
      </c>
      <c r="AI885">
        <v>14</v>
      </c>
      <c r="AJ885">
        <v>0</v>
      </c>
      <c r="AK885">
        <v>0</v>
      </c>
      <c r="AL885">
        <v>106</v>
      </c>
      <c r="AM885">
        <v>30</v>
      </c>
      <c r="AN885">
        <v>3</v>
      </c>
      <c r="AO885">
        <v>65</v>
      </c>
      <c r="AP885">
        <v>58</v>
      </c>
      <c r="AQ885">
        <v>76</v>
      </c>
      <c r="AR885">
        <v>125</v>
      </c>
      <c r="AS885">
        <v>19</v>
      </c>
      <c r="AT885">
        <v>0</v>
      </c>
      <c r="AU885">
        <v>0</v>
      </c>
      <c r="AV885">
        <v>64</v>
      </c>
      <c r="AW885">
        <v>0</v>
      </c>
      <c r="AX885">
        <v>0</v>
      </c>
      <c r="AY885">
        <v>0</v>
      </c>
      <c r="AZ885">
        <v>0</v>
      </c>
      <c r="BA885">
        <v>48</v>
      </c>
      <c r="BB885">
        <v>9</v>
      </c>
      <c r="BC885">
        <v>0</v>
      </c>
      <c r="BD885">
        <v>0</v>
      </c>
      <c r="BE885">
        <v>0</v>
      </c>
      <c r="BF885">
        <v>1098</v>
      </c>
      <c r="BG885">
        <v>877</v>
      </c>
      <c r="BH885">
        <v>0</v>
      </c>
      <c r="BI885">
        <v>0</v>
      </c>
      <c r="BJ885">
        <v>4</v>
      </c>
      <c r="BK885">
        <v>75</v>
      </c>
      <c r="BL885">
        <v>0</v>
      </c>
      <c r="BM885">
        <v>9</v>
      </c>
      <c r="BN885">
        <v>85</v>
      </c>
      <c r="BO885">
        <v>76</v>
      </c>
      <c r="BP885">
        <v>218</v>
      </c>
      <c r="BQ885" s="178">
        <v>4323</v>
      </c>
    </row>
    <row r="886" spans="1:69" x14ac:dyDescent="0.25">
      <c r="A886" t="s">
        <v>658</v>
      </c>
      <c r="B886">
        <v>38</v>
      </c>
      <c r="C886">
        <v>21961</v>
      </c>
      <c r="D886">
        <v>69</v>
      </c>
      <c r="E886">
        <v>1290</v>
      </c>
      <c r="F886">
        <v>31577</v>
      </c>
      <c r="G886">
        <v>4854</v>
      </c>
      <c r="H886">
        <v>0</v>
      </c>
      <c r="I886">
        <v>0</v>
      </c>
      <c r="J886">
        <v>0</v>
      </c>
      <c r="K886">
        <v>29674</v>
      </c>
      <c r="L886">
        <v>0</v>
      </c>
      <c r="M886">
        <v>0</v>
      </c>
      <c r="N886">
        <v>1441</v>
      </c>
      <c r="O886">
        <v>5016</v>
      </c>
      <c r="P886">
        <v>8</v>
      </c>
      <c r="Q886">
        <v>5142</v>
      </c>
      <c r="R886">
        <v>18339</v>
      </c>
      <c r="S886">
        <v>0</v>
      </c>
      <c r="T886">
        <v>38</v>
      </c>
      <c r="U886">
        <v>2276</v>
      </c>
      <c r="V886">
        <v>26</v>
      </c>
      <c r="W886">
        <v>0</v>
      </c>
      <c r="X886">
        <v>783</v>
      </c>
      <c r="Y886">
        <v>1464</v>
      </c>
      <c r="Z886">
        <v>1414</v>
      </c>
      <c r="AA886">
        <v>0</v>
      </c>
      <c r="AB886" s="180" t="s">
        <v>1199</v>
      </c>
      <c r="AC886">
        <v>2819</v>
      </c>
      <c r="AD886">
        <v>17859</v>
      </c>
      <c r="AE886">
        <v>588</v>
      </c>
      <c r="AF886">
        <v>3539</v>
      </c>
      <c r="AG886">
        <v>840</v>
      </c>
      <c r="AH886">
        <v>83</v>
      </c>
      <c r="AI886">
        <v>691</v>
      </c>
      <c r="AJ886">
        <v>0</v>
      </c>
      <c r="AK886">
        <v>0</v>
      </c>
      <c r="AL886">
        <v>5900</v>
      </c>
      <c r="AM886">
        <v>992</v>
      </c>
      <c r="AN886">
        <v>19</v>
      </c>
      <c r="AO886">
        <v>178</v>
      </c>
      <c r="AP886">
        <v>13238</v>
      </c>
      <c r="AQ886">
        <v>18401</v>
      </c>
      <c r="AR886">
        <v>7106</v>
      </c>
      <c r="AS886">
        <v>24736</v>
      </c>
      <c r="AT886">
        <v>0</v>
      </c>
      <c r="AU886">
        <v>0</v>
      </c>
      <c r="AV886">
        <v>9187</v>
      </c>
      <c r="AW886">
        <v>3524</v>
      </c>
      <c r="AX886">
        <v>0</v>
      </c>
      <c r="AY886">
        <v>5220</v>
      </c>
      <c r="AZ886">
        <v>0</v>
      </c>
      <c r="BA886">
        <v>3928</v>
      </c>
      <c r="BB886">
        <v>4594</v>
      </c>
      <c r="BC886">
        <v>0</v>
      </c>
      <c r="BD886">
        <v>0</v>
      </c>
      <c r="BE886">
        <v>0</v>
      </c>
      <c r="BF886">
        <v>1586</v>
      </c>
      <c r="BG886">
        <v>49131</v>
      </c>
      <c r="BH886">
        <v>0</v>
      </c>
      <c r="BI886">
        <v>0</v>
      </c>
      <c r="BJ886">
        <v>6512</v>
      </c>
      <c r="BK886">
        <v>2646</v>
      </c>
      <c r="BL886">
        <v>0</v>
      </c>
      <c r="BM886">
        <v>568</v>
      </c>
      <c r="BN886">
        <v>227</v>
      </c>
      <c r="BO886">
        <v>5664</v>
      </c>
      <c r="BP886">
        <v>2284</v>
      </c>
      <c r="BQ886" s="178">
        <v>341403</v>
      </c>
    </row>
    <row r="887" spans="1:69" x14ac:dyDescent="0.25">
      <c r="A887" t="s">
        <v>659</v>
      </c>
      <c r="B887">
        <v>26</v>
      </c>
      <c r="C887">
        <v>0</v>
      </c>
      <c r="D887">
        <v>1049</v>
      </c>
      <c r="E887">
        <v>0</v>
      </c>
      <c r="F887">
        <v>88316</v>
      </c>
      <c r="G887">
        <v>3071</v>
      </c>
      <c r="H887">
        <v>0</v>
      </c>
      <c r="I887">
        <v>0</v>
      </c>
      <c r="J887">
        <v>0</v>
      </c>
      <c r="K887">
        <v>18938</v>
      </c>
      <c r="L887">
        <v>0</v>
      </c>
      <c r="M887">
        <v>0</v>
      </c>
      <c r="N887">
        <v>0</v>
      </c>
      <c r="O887">
        <v>10964</v>
      </c>
      <c r="P887">
        <v>0</v>
      </c>
      <c r="Q887">
        <v>0</v>
      </c>
      <c r="R887">
        <v>0</v>
      </c>
      <c r="S887">
        <v>0</v>
      </c>
      <c r="T887">
        <v>1958</v>
      </c>
      <c r="U887">
        <v>2960</v>
      </c>
      <c r="V887">
        <v>0</v>
      </c>
      <c r="W887">
        <v>0</v>
      </c>
      <c r="X887">
        <v>0</v>
      </c>
      <c r="Y887">
        <v>7183</v>
      </c>
      <c r="Z887">
        <v>1892</v>
      </c>
      <c r="AA887">
        <v>0</v>
      </c>
      <c r="AB887" s="180" t="s">
        <v>1199</v>
      </c>
      <c r="AC887">
        <v>0</v>
      </c>
      <c r="AD887">
        <v>43899</v>
      </c>
      <c r="AE887">
        <v>0</v>
      </c>
      <c r="AF887">
        <v>17826</v>
      </c>
      <c r="AG887">
        <v>8759</v>
      </c>
      <c r="AH887">
        <v>0</v>
      </c>
      <c r="AI887">
        <v>2065</v>
      </c>
      <c r="AJ887">
        <v>0</v>
      </c>
      <c r="AK887">
        <v>0</v>
      </c>
      <c r="AL887">
        <v>20837</v>
      </c>
      <c r="AM887">
        <v>0</v>
      </c>
      <c r="AN887">
        <v>89</v>
      </c>
      <c r="AO887">
        <v>2525</v>
      </c>
      <c r="AP887">
        <v>59078</v>
      </c>
      <c r="AQ887">
        <v>0</v>
      </c>
      <c r="AR887">
        <v>0</v>
      </c>
      <c r="AS887">
        <v>2893</v>
      </c>
      <c r="AT887">
        <v>0</v>
      </c>
      <c r="AU887">
        <v>0</v>
      </c>
      <c r="AV887">
        <v>0</v>
      </c>
      <c r="AW887">
        <v>3021</v>
      </c>
      <c r="AX887">
        <v>0</v>
      </c>
      <c r="AY887">
        <v>0</v>
      </c>
      <c r="AZ887">
        <v>0</v>
      </c>
      <c r="BA887">
        <v>0</v>
      </c>
      <c r="BB887">
        <v>68212</v>
      </c>
      <c r="BC887">
        <v>0</v>
      </c>
      <c r="BD887">
        <v>0</v>
      </c>
      <c r="BE887">
        <v>0</v>
      </c>
      <c r="BF887">
        <v>0</v>
      </c>
      <c r="BG887">
        <v>0</v>
      </c>
      <c r="BH887">
        <v>0</v>
      </c>
      <c r="BI887">
        <v>0</v>
      </c>
      <c r="BJ887">
        <v>2729</v>
      </c>
      <c r="BK887">
        <v>0</v>
      </c>
      <c r="BL887">
        <v>0</v>
      </c>
      <c r="BM887">
        <v>3868</v>
      </c>
      <c r="BN887">
        <v>0</v>
      </c>
      <c r="BO887">
        <v>4766</v>
      </c>
      <c r="BP887">
        <v>0</v>
      </c>
      <c r="BQ887" s="178">
        <v>378763</v>
      </c>
    </row>
    <row r="888" spans="1:69" x14ac:dyDescent="0.25">
      <c r="A888" t="s">
        <v>660</v>
      </c>
      <c r="B888">
        <v>1</v>
      </c>
      <c r="C888">
        <v>0</v>
      </c>
      <c r="D888">
        <v>1019</v>
      </c>
      <c r="E888">
        <v>7897</v>
      </c>
      <c r="F888">
        <v>28065</v>
      </c>
      <c r="G888">
        <v>46085</v>
      </c>
      <c r="H888">
        <v>0</v>
      </c>
      <c r="I888">
        <v>0</v>
      </c>
      <c r="J888">
        <v>0</v>
      </c>
      <c r="K888">
        <v>8390</v>
      </c>
      <c r="L888">
        <v>0</v>
      </c>
      <c r="M888">
        <v>0</v>
      </c>
      <c r="N888">
        <v>2703</v>
      </c>
      <c r="O888">
        <v>0</v>
      </c>
      <c r="P888">
        <v>11123</v>
      </c>
      <c r="Q888">
        <v>9981</v>
      </c>
      <c r="R888">
        <v>22407</v>
      </c>
      <c r="S888">
        <v>0</v>
      </c>
      <c r="T888">
        <v>1430</v>
      </c>
      <c r="U888">
        <v>4081</v>
      </c>
      <c r="V888">
        <v>23486</v>
      </c>
      <c r="W888">
        <v>0</v>
      </c>
      <c r="X888">
        <v>8792</v>
      </c>
      <c r="Y888">
        <v>1</v>
      </c>
      <c r="Z888">
        <v>10684</v>
      </c>
      <c r="AA888">
        <v>0</v>
      </c>
      <c r="AB888" s="180" t="s">
        <v>1199</v>
      </c>
      <c r="AC888">
        <v>35568</v>
      </c>
      <c r="AD888">
        <v>23341</v>
      </c>
      <c r="AE888">
        <v>18324</v>
      </c>
      <c r="AF888">
        <v>62978</v>
      </c>
      <c r="AG888">
        <v>22230</v>
      </c>
      <c r="AH888">
        <v>5467</v>
      </c>
      <c r="AI888">
        <v>5461</v>
      </c>
      <c r="AJ888">
        <v>0</v>
      </c>
      <c r="AK888">
        <v>0</v>
      </c>
      <c r="AL888">
        <v>71781</v>
      </c>
      <c r="AM888">
        <v>17494</v>
      </c>
      <c r="AN888">
        <v>1794</v>
      </c>
      <c r="AO888">
        <v>4507</v>
      </c>
      <c r="AP888">
        <v>14141</v>
      </c>
      <c r="AQ888">
        <v>105117</v>
      </c>
      <c r="AR888">
        <v>47123</v>
      </c>
      <c r="AS888">
        <v>5834</v>
      </c>
      <c r="AT888">
        <v>0</v>
      </c>
      <c r="AU888">
        <v>0</v>
      </c>
      <c r="AV888">
        <v>37422</v>
      </c>
      <c r="AW888">
        <v>8638</v>
      </c>
      <c r="AX888">
        <v>0</v>
      </c>
      <c r="AY888">
        <v>6453</v>
      </c>
      <c r="AZ888">
        <v>0</v>
      </c>
      <c r="BA888">
        <v>20971</v>
      </c>
      <c r="BB888">
        <v>4189</v>
      </c>
      <c r="BC888">
        <v>0</v>
      </c>
      <c r="BD888">
        <v>0</v>
      </c>
      <c r="BE888">
        <v>0</v>
      </c>
      <c r="BF888">
        <v>118539</v>
      </c>
      <c r="BG888">
        <v>215852</v>
      </c>
      <c r="BH888">
        <v>0</v>
      </c>
      <c r="BI888">
        <v>0</v>
      </c>
      <c r="BJ888">
        <v>914</v>
      </c>
      <c r="BK888">
        <v>20298</v>
      </c>
      <c r="BL888">
        <v>0</v>
      </c>
      <c r="BM888">
        <v>4645</v>
      </c>
      <c r="BN888">
        <v>8637</v>
      </c>
      <c r="BO888">
        <v>2200</v>
      </c>
      <c r="BP888">
        <v>9128</v>
      </c>
      <c r="BQ888" s="178">
        <v>1100635</v>
      </c>
    </row>
    <row r="889" spans="1:69" x14ac:dyDescent="0.25">
      <c r="A889" t="s">
        <v>661</v>
      </c>
      <c r="B889">
        <v>7</v>
      </c>
      <c r="C889">
        <v>850</v>
      </c>
      <c r="D889">
        <v>19</v>
      </c>
      <c r="E889">
        <v>60</v>
      </c>
      <c r="F889">
        <v>1907</v>
      </c>
      <c r="G889">
        <v>227</v>
      </c>
      <c r="H889">
        <v>0</v>
      </c>
      <c r="I889">
        <v>0</v>
      </c>
      <c r="J889">
        <v>0</v>
      </c>
      <c r="K889">
        <v>306</v>
      </c>
      <c r="L889">
        <v>0</v>
      </c>
      <c r="M889">
        <v>0</v>
      </c>
      <c r="N889">
        <v>10</v>
      </c>
      <c r="O889">
        <v>8</v>
      </c>
      <c r="P889">
        <v>1</v>
      </c>
      <c r="Q889">
        <v>180</v>
      </c>
      <c r="R889">
        <v>2075</v>
      </c>
      <c r="S889">
        <v>0</v>
      </c>
      <c r="T889">
        <v>10</v>
      </c>
      <c r="U889">
        <v>10</v>
      </c>
      <c r="V889">
        <v>0</v>
      </c>
      <c r="W889">
        <v>0</v>
      </c>
      <c r="X889">
        <v>153</v>
      </c>
      <c r="Y889">
        <v>519</v>
      </c>
      <c r="Z889">
        <v>389</v>
      </c>
      <c r="AA889">
        <v>0</v>
      </c>
      <c r="AB889" s="180" t="s">
        <v>1199</v>
      </c>
      <c r="AC889">
        <v>664</v>
      </c>
      <c r="AD889">
        <v>242</v>
      </c>
      <c r="AE889">
        <v>135</v>
      </c>
      <c r="AF889">
        <v>417</v>
      </c>
      <c r="AG889">
        <v>1544</v>
      </c>
      <c r="AH889">
        <v>85</v>
      </c>
      <c r="AI889">
        <v>14</v>
      </c>
      <c r="AJ889">
        <v>0</v>
      </c>
      <c r="AK889">
        <v>0</v>
      </c>
      <c r="AL889">
        <v>570</v>
      </c>
      <c r="AM889">
        <v>183</v>
      </c>
      <c r="AN889">
        <v>108</v>
      </c>
      <c r="AO889">
        <v>29</v>
      </c>
      <c r="AP889">
        <v>778</v>
      </c>
      <c r="AQ889">
        <v>258</v>
      </c>
      <c r="AR889">
        <v>361</v>
      </c>
      <c r="AS889">
        <v>917</v>
      </c>
      <c r="AT889">
        <v>0</v>
      </c>
      <c r="AU889">
        <v>0</v>
      </c>
      <c r="AV889">
        <v>1349</v>
      </c>
      <c r="AW889">
        <v>23</v>
      </c>
      <c r="AX889">
        <v>0</v>
      </c>
      <c r="AY889">
        <v>43</v>
      </c>
      <c r="AZ889">
        <v>0</v>
      </c>
      <c r="BA889">
        <v>224</v>
      </c>
      <c r="BB889">
        <v>490</v>
      </c>
      <c r="BC889">
        <v>0</v>
      </c>
      <c r="BD889">
        <v>0</v>
      </c>
      <c r="BE889">
        <v>0</v>
      </c>
      <c r="BF889">
        <v>822</v>
      </c>
      <c r="BG889">
        <v>4210</v>
      </c>
      <c r="BH889">
        <v>0</v>
      </c>
      <c r="BI889">
        <v>0</v>
      </c>
      <c r="BJ889">
        <v>43</v>
      </c>
      <c r="BK889">
        <v>249</v>
      </c>
      <c r="BL889">
        <v>0</v>
      </c>
      <c r="BM889">
        <v>0</v>
      </c>
      <c r="BN889">
        <v>1</v>
      </c>
      <c r="BO889">
        <v>132</v>
      </c>
      <c r="BP889">
        <v>0</v>
      </c>
      <c r="BQ889" s="178">
        <v>22882</v>
      </c>
    </row>
    <row r="890" spans="1:69" x14ac:dyDescent="0.25">
      <c r="A890" t="s">
        <v>662</v>
      </c>
      <c r="B890">
        <v>1385</v>
      </c>
      <c r="C890">
        <v>453</v>
      </c>
      <c r="D890">
        <v>6</v>
      </c>
      <c r="E890">
        <v>60</v>
      </c>
      <c r="F890">
        <v>1862</v>
      </c>
      <c r="G890">
        <v>226</v>
      </c>
      <c r="H890">
        <v>0</v>
      </c>
      <c r="I890">
        <v>0</v>
      </c>
      <c r="J890">
        <v>0</v>
      </c>
      <c r="K890">
        <v>306</v>
      </c>
      <c r="L890">
        <v>0</v>
      </c>
      <c r="M890">
        <v>0</v>
      </c>
      <c r="N890">
        <v>8</v>
      </c>
      <c r="O890">
        <v>8</v>
      </c>
      <c r="P890">
        <v>1</v>
      </c>
      <c r="Q890">
        <v>164</v>
      </c>
      <c r="R890">
        <v>1619</v>
      </c>
      <c r="S890">
        <v>0</v>
      </c>
      <c r="T890">
        <v>10</v>
      </c>
      <c r="U890">
        <v>10</v>
      </c>
      <c r="V890">
        <v>0</v>
      </c>
      <c r="W890">
        <v>0</v>
      </c>
      <c r="X890">
        <v>39</v>
      </c>
      <c r="Y890">
        <v>517</v>
      </c>
      <c r="Z890">
        <v>347</v>
      </c>
      <c r="AA890">
        <v>0</v>
      </c>
      <c r="AB890" s="180" t="s">
        <v>1199</v>
      </c>
      <c r="AC890">
        <v>553</v>
      </c>
      <c r="AD890">
        <v>75</v>
      </c>
      <c r="AE890">
        <v>135</v>
      </c>
      <c r="AF890">
        <v>272</v>
      </c>
      <c r="AG890">
        <v>1348</v>
      </c>
      <c r="AH890">
        <v>85</v>
      </c>
      <c r="AI890">
        <v>14</v>
      </c>
      <c r="AJ890">
        <v>0</v>
      </c>
      <c r="AK890">
        <v>0</v>
      </c>
      <c r="AL890">
        <v>400</v>
      </c>
      <c r="AM890">
        <v>188</v>
      </c>
      <c r="AN890">
        <v>108</v>
      </c>
      <c r="AO890">
        <v>29</v>
      </c>
      <c r="AP890">
        <v>778</v>
      </c>
      <c r="AQ890">
        <v>275</v>
      </c>
      <c r="AR890">
        <v>366</v>
      </c>
      <c r="AS890">
        <v>780</v>
      </c>
      <c r="AT890">
        <v>0</v>
      </c>
      <c r="AU890">
        <v>0</v>
      </c>
      <c r="AV890">
        <v>710</v>
      </c>
      <c r="AW890">
        <v>21</v>
      </c>
      <c r="AX890">
        <v>0</v>
      </c>
      <c r="AY890">
        <v>32</v>
      </c>
      <c r="AZ890">
        <v>0</v>
      </c>
      <c r="BA890">
        <v>164</v>
      </c>
      <c r="BB890">
        <v>668</v>
      </c>
      <c r="BC890">
        <v>0</v>
      </c>
      <c r="BD890">
        <v>0</v>
      </c>
      <c r="BE890">
        <v>0</v>
      </c>
      <c r="BF890">
        <v>615</v>
      </c>
      <c r="BG890">
        <v>3682</v>
      </c>
      <c r="BH890">
        <v>0</v>
      </c>
      <c r="BI890">
        <v>0</v>
      </c>
      <c r="BJ890">
        <v>30</v>
      </c>
      <c r="BK890">
        <v>244</v>
      </c>
      <c r="BL890">
        <v>0</v>
      </c>
      <c r="BM890">
        <v>0</v>
      </c>
      <c r="BN890">
        <v>0</v>
      </c>
      <c r="BO890">
        <v>107</v>
      </c>
      <c r="BP890">
        <v>0</v>
      </c>
      <c r="BQ890" s="178">
        <v>19354</v>
      </c>
    </row>
    <row r="891" spans="1:69" x14ac:dyDescent="0.25">
      <c r="A891" t="s">
        <v>663</v>
      </c>
      <c r="B891">
        <v>1376</v>
      </c>
      <c r="C891">
        <v>146</v>
      </c>
      <c r="D891">
        <v>1</v>
      </c>
      <c r="E891">
        <v>2</v>
      </c>
      <c r="F891">
        <v>30</v>
      </c>
      <c r="G891">
        <v>26</v>
      </c>
      <c r="H891">
        <v>0</v>
      </c>
      <c r="I891">
        <v>0</v>
      </c>
      <c r="J891">
        <v>0</v>
      </c>
      <c r="K891">
        <v>219</v>
      </c>
      <c r="L891">
        <v>0</v>
      </c>
      <c r="M891">
        <v>0</v>
      </c>
      <c r="N891">
        <v>3</v>
      </c>
      <c r="O891">
        <v>0</v>
      </c>
      <c r="P891">
        <v>0</v>
      </c>
      <c r="Q891">
        <v>2</v>
      </c>
      <c r="R891">
        <v>558</v>
      </c>
      <c r="S891">
        <v>0</v>
      </c>
      <c r="T891">
        <v>1</v>
      </c>
      <c r="U891">
        <v>3</v>
      </c>
      <c r="V891">
        <v>0</v>
      </c>
      <c r="W891">
        <v>0</v>
      </c>
      <c r="X891">
        <v>166</v>
      </c>
      <c r="Y891">
        <v>15</v>
      </c>
      <c r="Z891">
        <v>0</v>
      </c>
      <c r="AA891">
        <v>0</v>
      </c>
      <c r="AB891" s="180" t="s">
        <v>1199</v>
      </c>
      <c r="AC891">
        <v>93</v>
      </c>
      <c r="AD891">
        <v>109</v>
      </c>
      <c r="AE891">
        <v>0</v>
      </c>
      <c r="AF891">
        <v>158</v>
      </c>
      <c r="AG891">
        <v>0</v>
      </c>
      <c r="AH891">
        <v>2</v>
      </c>
      <c r="AI891">
        <v>0</v>
      </c>
      <c r="AJ891">
        <v>0</v>
      </c>
      <c r="AK891">
        <v>0</v>
      </c>
      <c r="AL891">
        <v>563</v>
      </c>
      <c r="AM891">
        <v>39</v>
      </c>
      <c r="AN891">
        <v>4</v>
      </c>
      <c r="AO891">
        <v>0</v>
      </c>
      <c r="AP891">
        <v>30</v>
      </c>
      <c r="AQ891">
        <v>1828</v>
      </c>
      <c r="AR891">
        <v>26</v>
      </c>
      <c r="AS891">
        <v>4</v>
      </c>
      <c r="AT891">
        <v>0</v>
      </c>
      <c r="AU891">
        <v>0</v>
      </c>
      <c r="AV891">
        <v>60</v>
      </c>
      <c r="AW891">
        <v>0</v>
      </c>
      <c r="AX891">
        <v>0</v>
      </c>
      <c r="AY891">
        <v>1</v>
      </c>
      <c r="AZ891">
        <v>0</v>
      </c>
      <c r="BA891">
        <v>8</v>
      </c>
      <c r="BB891">
        <v>5</v>
      </c>
      <c r="BC891">
        <v>0</v>
      </c>
      <c r="BD891">
        <v>0</v>
      </c>
      <c r="BE891">
        <v>0</v>
      </c>
      <c r="BF891">
        <v>39</v>
      </c>
      <c r="BG891">
        <v>257</v>
      </c>
      <c r="BH891">
        <v>0</v>
      </c>
      <c r="BI891">
        <v>0</v>
      </c>
      <c r="BJ891">
        <v>2</v>
      </c>
      <c r="BK891">
        <v>2</v>
      </c>
      <c r="BL891">
        <v>0</v>
      </c>
      <c r="BM891">
        <v>0</v>
      </c>
      <c r="BN891">
        <v>1</v>
      </c>
      <c r="BO891">
        <v>2</v>
      </c>
      <c r="BP891">
        <v>0</v>
      </c>
      <c r="BQ891" s="178">
        <v>4764</v>
      </c>
    </row>
    <row r="892" spans="1:69" x14ac:dyDescent="0.25">
      <c r="A892" t="s">
        <v>664</v>
      </c>
      <c r="B892">
        <v>614</v>
      </c>
      <c r="C892">
        <v>128</v>
      </c>
      <c r="D892">
        <v>13</v>
      </c>
      <c r="E892">
        <v>3</v>
      </c>
      <c r="F892">
        <v>36</v>
      </c>
      <c r="G892">
        <v>26</v>
      </c>
      <c r="H892">
        <v>0</v>
      </c>
      <c r="I892">
        <v>0</v>
      </c>
      <c r="J892">
        <v>0</v>
      </c>
      <c r="K892">
        <v>323</v>
      </c>
      <c r="L892">
        <v>0</v>
      </c>
      <c r="M892">
        <v>0</v>
      </c>
      <c r="N892">
        <v>6</v>
      </c>
      <c r="O892">
        <v>0</v>
      </c>
      <c r="P892">
        <v>0</v>
      </c>
      <c r="Q892">
        <v>2</v>
      </c>
      <c r="R892">
        <v>2331</v>
      </c>
      <c r="S892">
        <v>0</v>
      </c>
      <c r="T892">
        <v>4</v>
      </c>
      <c r="U892">
        <v>3</v>
      </c>
      <c r="V892">
        <v>0</v>
      </c>
      <c r="W892">
        <v>0</v>
      </c>
      <c r="X892">
        <v>68</v>
      </c>
      <c r="Y892">
        <v>15</v>
      </c>
      <c r="Z892">
        <v>0</v>
      </c>
      <c r="AA892">
        <v>0</v>
      </c>
      <c r="AB892" s="180" t="s">
        <v>1199</v>
      </c>
      <c r="AC892">
        <v>165</v>
      </c>
      <c r="AD892">
        <v>662</v>
      </c>
      <c r="AE892">
        <v>0</v>
      </c>
      <c r="AF892">
        <v>169</v>
      </c>
      <c r="AG892">
        <v>0</v>
      </c>
      <c r="AH892">
        <v>2</v>
      </c>
      <c r="AI892">
        <v>0</v>
      </c>
      <c r="AJ892">
        <v>0</v>
      </c>
      <c r="AK892">
        <v>0</v>
      </c>
      <c r="AL892">
        <v>670</v>
      </c>
      <c r="AM892">
        <v>98</v>
      </c>
      <c r="AN892">
        <v>9</v>
      </c>
      <c r="AO892">
        <v>0</v>
      </c>
      <c r="AP892">
        <v>50</v>
      </c>
      <c r="AQ892">
        <v>1962</v>
      </c>
      <c r="AR892">
        <v>65</v>
      </c>
      <c r="AS892">
        <v>3</v>
      </c>
      <c r="AT892">
        <v>0</v>
      </c>
      <c r="AU892">
        <v>0</v>
      </c>
      <c r="AV892">
        <v>58</v>
      </c>
      <c r="AW892">
        <v>0</v>
      </c>
      <c r="AX892">
        <v>0</v>
      </c>
      <c r="AY892">
        <v>1</v>
      </c>
      <c r="AZ892">
        <v>0</v>
      </c>
      <c r="BA892">
        <v>8</v>
      </c>
      <c r="BB892">
        <v>5</v>
      </c>
      <c r="BC892">
        <v>0</v>
      </c>
      <c r="BD892">
        <v>0</v>
      </c>
      <c r="BE892">
        <v>0</v>
      </c>
      <c r="BF892">
        <v>336</v>
      </c>
      <c r="BG892">
        <v>367</v>
      </c>
      <c r="BH892">
        <v>0</v>
      </c>
      <c r="BI892">
        <v>0</v>
      </c>
      <c r="BJ892">
        <v>2</v>
      </c>
      <c r="BK892">
        <v>11</v>
      </c>
      <c r="BL892">
        <v>0</v>
      </c>
      <c r="BM892">
        <v>0</v>
      </c>
      <c r="BN892">
        <v>7</v>
      </c>
      <c r="BO892">
        <v>9</v>
      </c>
      <c r="BP892">
        <v>0</v>
      </c>
      <c r="BQ892" s="178">
        <v>8297</v>
      </c>
    </row>
    <row r="893" spans="1:69" x14ac:dyDescent="0.25">
      <c r="A893" t="s">
        <v>665</v>
      </c>
      <c r="B893">
        <v>28</v>
      </c>
      <c r="C893">
        <v>10346</v>
      </c>
      <c r="D893">
        <v>962</v>
      </c>
      <c r="E893">
        <v>881</v>
      </c>
      <c r="F893">
        <v>16948</v>
      </c>
      <c r="G893">
        <v>3268</v>
      </c>
      <c r="H893">
        <v>0</v>
      </c>
      <c r="I893">
        <v>0</v>
      </c>
      <c r="J893">
        <v>0</v>
      </c>
      <c r="K893">
        <v>11680</v>
      </c>
      <c r="L893">
        <v>0</v>
      </c>
      <c r="M893">
        <v>0</v>
      </c>
      <c r="N893">
        <v>0</v>
      </c>
      <c r="O893">
        <v>1440</v>
      </c>
      <c r="P893">
        <v>1497</v>
      </c>
      <c r="Q893">
        <v>1235</v>
      </c>
      <c r="R893">
        <v>5743</v>
      </c>
      <c r="S893">
        <v>0</v>
      </c>
      <c r="T893">
        <v>3</v>
      </c>
      <c r="U893">
        <v>1243</v>
      </c>
      <c r="V893">
        <v>832</v>
      </c>
      <c r="W893">
        <v>0</v>
      </c>
      <c r="X893">
        <v>2303</v>
      </c>
      <c r="Y893">
        <v>706</v>
      </c>
      <c r="Z893">
        <v>393</v>
      </c>
      <c r="AA893">
        <v>0</v>
      </c>
      <c r="AB893" s="180" t="s">
        <v>1199</v>
      </c>
      <c r="AC893">
        <v>5577</v>
      </c>
      <c r="AD893">
        <v>8159</v>
      </c>
      <c r="AE893">
        <v>2131</v>
      </c>
      <c r="AF893">
        <v>0</v>
      </c>
      <c r="AG893">
        <v>9442</v>
      </c>
      <c r="AH893">
        <v>600</v>
      </c>
      <c r="AI893">
        <v>0</v>
      </c>
      <c r="AJ893">
        <v>0</v>
      </c>
      <c r="AK893">
        <v>0</v>
      </c>
      <c r="AL893">
        <v>24334</v>
      </c>
      <c r="AM893">
        <v>7237</v>
      </c>
      <c r="AN893">
        <v>74</v>
      </c>
      <c r="AO893">
        <v>231</v>
      </c>
      <c r="AP893">
        <v>5799</v>
      </c>
      <c r="AQ893">
        <v>52207</v>
      </c>
      <c r="AR893">
        <v>5551</v>
      </c>
      <c r="AS893">
        <v>6971</v>
      </c>
      <c r="AT893">
        <v>0</v>
      </c>
      <c r="AU893">
        <v>0</v>
      </c>
      <c r="AV893">
        <v>4223</v>
      </c>
      <c r="AW893">
        <v>811</v>
      </c>
      <c r="AX893">
        <v>0</v>
      </c>
      <c r="AY893">
        <v>641</v>
      </c>
      <c r="AZ893">
        <v>0</v>
      </c>
      <c r="BA893">
        <v>898</v>
      </c>
      <c r="BB893">
        <v>1730</v>
      </c>
      <c r="BC893">
        <v>0</v>
      </c>
      <c r="BD893">
        <v>0</v>
      </c>
      <c r="BE893">
        <v>0</v>
      </c>
      <c r="BF893">
        <v>2</v>
      </c>
      <c r="BG893">
        <v>44140</v>
      </c>
      <c r="BH893">
        <v>0</v>
      </c>
      <c r="BI893">
        <v>0</v>
      </c>
      <c r="BJ893">
        <v>1134</v>
      </c>
      <c r="BK893">
        <v>5159</v>
      </c>
      <c r="BL893">
        <v>0</v>
      </c>
      <c r="BM893">
        <v>1145</v>
      </c>
      <c r="BN893">
        <v>2359</v>
      </c>
      <c r="BO893">
        <v>1428</v>
      </c>
      <c r="BP893">
        <v>2383</v>
      </c>
      <c r="BQ893" s="178">
        <v>268759</v>
      </c>
    </row>
    <row r="894" spans="1:69" x14ac:dyDescent="0.25">
      <c r="A894" t="s">
        <v>666</v>
      </c>
      <c r="B894">
        <v>14</v>
      </c>
      <c r="C894">
        <v>8407</v>
      </c>
      <c r="D894">
        <v>959</v>
      </c>
      <c r="E894">
        <v>6188</v>
      </c>
      <c r="F894">
        <v>52834</v>
      </c>
      <c r="G894">
        <v>4216</v>
      </c>
      <c r="H894">
        <v>0</v>
      </c>
      <c r="I894">
        <v>0</v>
      </c>
      <c r="J894">
        <v>0</v>
      </c>
      <c r="K894">
        <v>16192</v>
      </c>
      <c r="L894">
        <v>0</v>
      </c>
      <c r="M894">
        <v>0</v>
      </c>
      <c r="N894">
        <v>579</v>
      </c>
      <c r="O894">
        <v>3881</v>
      </c>
      <c r="P894">
        <v>2507</v>
      </c>
      <c r="Q894">
        <v>5541</v>
      </c>
      <c r="R894">
        <v>23897</v>
      </c>
      <c r="S894">
        <v>0</v>
      </c>
      <c r="T894">
        <v>657</v>
      </c>
      <c r="U894">
        <v>5280</v>
      </c>
      <c r="V894">
        <v>7041</v>
      </c>
      <c r="W894">
        <v>0</v>
      </c>
      <c r="X894">
        <v>7602</v>
      </c>
      <c r="Y894">
        <v>3455</v>
      </c>
      <c r="Z894">
        <v>4274</v>
      </c>
      <c r="AA894">
        <v>0</v>
      </c>
      <c r="AB894" s="180" t="s">
        <v>1199</v>
      </c>
      <c r="AC894">
        <v>13645</v>
      </c>
      <c r="AD894">
        <v>29343</v>
      </c>
      <c r="AE894">
        <v>10259</v>
      </c>
      <c r="AF894">
        <v>0</v>
      </c>
      <c r="AG894">
        <v>21597</v>
      </c>
      <c r="AH894">
        <v>477</v>
      </c>
      <c r="AI894">
        <v>2737</v>
      </c>
      <c r="AJ894">
        <v>0</v>
      </c>
      <c r="AK894">
        <v>0</v>
      </c>
      <c r="AL894">
        <v>46228</v>
      </c>
      <c r="AM894">
        <v>11924</v>
      </c>
      <c r="AN894">
        <v>1004</v>
      </c>
      <c r="AO894">
        <v>639</v>
      </c>
      <c r="AP894">
        <v>26041</v>
      </c>
      <c r="AQ894">
        <v>77973</v>
      </c>
      <c r="AR894">
        <v>10180</v>
      </c>
      <c r="AS894">
        <v>10556</v>
      </c>
      <c r="AT894">
        <v>0</v>
      </c>
      <c r="AU894">
        <v>0</v>
      </c>
      <c r="AV894">
        <v>26642</v>
      </c>
      <c r="AW894">
        <v>1798</v>
      </c>
      <c r="AX894">
        <v>0</v>
      </c>
      <c r="AY894">
        <v>1408</v>
      </c>
      <c r="AZ894">
        <v>0</v>
      </c>
      <c r="BA894">
        <v>4178</v>
      </c>
      <c r="BB894">
        <v>17271</v>
      </c>
      <c r="BC894">
        <v>0</v>
      </c>
      <c r="BD894">
        <v>0</v>
      </c>
      <c r="BE894">
        <v>0</v>
      </c>
      <c r="BF894">
        <v>12698</v>
      </c>
      <c r="BG894">
        <v>69091</v>
      </c>
      <c r="BH894">
        <v>0</v>
      </c>
      <c r="BI894">
        <v>0</v>
      </c>
      <c r="BJ894">
        <v>2624</v>
      </c>
      <c r="BK894">
        <v>12538</v>
      </c>
      <c r="BL894">
        <v>0</v>
      </c>
      <c r="BM894">
        <v>2250</v>
      </c>
      <c r="BN894">
        <v>8740</v>
      </c>
      <c r="BO894">
        <v>5979</v>
      </c>
      <c r="BP894">
        <v>6074</v>
      </c>
      <c r="BQ894" s="178">
        <v>645177</v>
      </c>
    </row>
    <row r="895" spans="1:69" x14ac:dyDescent="0.25">
      <c r="A895" t="s">
        <v>667</v>
      </c>
      <c r="B895">
        <v>0</v>
      </c>
      <c r="C895">
        <v>3037</v>
      </c>
      <c r="D895">
        <v>29</v>
      </c>
      <c r="E895">
        <v>6440</v>
      </c>
      <c r="F895">
        <v>61360</v>
      </c>
      <c r="G895">
        <v>24824</v>
      </c>
      <c r="H895">
        <v>0</v>
      </c>
      <c r="I895">
        <v>0</v>
      </c>
      <c r="J895">
        <v>0</v>
      </c>
      <c r="K895">
        <v>6861</v>
      </c>
      <c r="L895">
        <v>0</v>
      </c>
      <c r="M895">
        <v>0</v>
      </c>
      <c r="N895">
        <v>220</v>
      </c>
      <c r="O895">
        <v>8594</v>
      </c>
      <c r="P895">
        <v>1315</v>
      </c>
      <c r="Q895">
        <v>1041</v>
      </c>
      <c r="R895">
        <v>8149</v>
      </c>
      <c r="S895">
        <v>0</v>
      </c>
      <c r="T895">
        <v>1217</v>
      </c>
      <c r="U895">
        <v>2915</v>
      </c>
      <c r="V895">
        <v>14505</v>
      </c>
      <c r="W895">
        <v>0</v>
      </c>
      <c r="X895">
        <v>6898</v>
      </c>
      <c r="Y895">
        <v>2062</v>
      </c>
      <c r="Z895">
        <v>6981</v>
      </c>
      <c r="AA895">
        <v>0</v>
      </c>
      <c r="AB895" s="180" t="s">
        <v>1199</v>
      </c>
      <c r="AC895">
        <v>14387</v>
      </c>
      <c r="AD895">
        <v>21002</v>
      </c>
      <c r="AE895">
        <v>9095</v>
      </c>
      <c r="AF895">
        <v>1</v>
      </c>
      <c r="AG895">
        <v>9689</v>
      </c>
      <c r="AH895">
        <v>635</v>
      </c>
      <c r="AI895">
        <v>1156</v>
      </c>
      <c r="AJ895">
        <v>0</v>
      </c>
      <c r="AK895">
        <v>0</v>
      </c>
      <c r="AL895">
        <v>39923</v>
      </c>
      <c r="AM895">
        <v>8773</v>
      </c>
      <c r="AN895">
        <v>401</v>
      </c>
      <c r="AO895">
        <v>5820</v>
      </c>
      <c r="AP895">
        <v>5227</v>
      </c>
      <c r="AQ895">
        <v>51258</v>
      </c>
      <c r="AR895">
        <v>15284</v>
      </c>
      <c r="AS895">
        <v>7581</v>
      </c>
      <c r="AT895">
        <v>0</v>
      </c>
      <c r="AU895">
        <v>0</v>
      </c>
      <c r="AV895">
        <v>5900</v>
      </c>
      <c r="AW895">
        <v>8048</v>
      </c>
      <c r="AX895">
        <v>0</v>
      </c>
      <c r="AY895">
        <v>3325</v>
      </c>
      <c r="AZ895">
        <v>0</v>
      </c>
      <c r="BA895">
        <v>8329</v>
      </c>
      <c r="BB895">
        <v>9945</v>
      </c>
      <c r="BC895">
        <v>0</v>
      </c>
      <c r="BD895">
        <v>0</v>
      </c>
      <c r="BE895">
        <v>0</v>
      </c>
      <c r="BF895">
        <v>37386</v>
      </c>
      <c r="BG895">
        <v>32475</v>
      </c>
      <c r="BH895">
        <v>0</v>
      </c>
      <c r="BI895">
        <v>0</v>
      </c>
      <c r="BJ895">
        <v>5595</v>
      </c>
      <c r="BK895">
        <v>9915</v>
      </c>
      <c r="BL895">
        <v>0</v>
      </c>
      <c r="BM895">
        <v>2320</v>
      </c>
      <c r="BN895">
        <v>3874</v>
      </c>
      <c r="BO895">
        <v>3924</v>
      </c>
      <c r="BP895">
        <v>3376</v>
      </c>
      <c r="BQ895" s="178">
        <v>498101</v>
      </c>
    </row>
    <row r="896" spans="1:69" x14ac:dyDescent="0.25">
      <c r="A896" t="s">
        <v>668</v>
      </c>
      <c r="B896">
        <v>0</v>
      </c>
      <c r="C896">
        <v>96</v>
      </c>
      <c r="D896">
        <v>9</v>
      </c>
      <c r="E896">
        <v>3</v>
      </c>
      <c r="F896">
        <v>67</v>
      </c>
      <c r="G896">
        <v>1</v>
      </c>
      <c r="H896">
        <v>0</v>
      </c>
      <c r="I896">
        <v>0</v>
      </c>
      <c r="J896">
        <v>0</v>
      </c>
      <c r="K896">
        <v>431</v>
      </c>
      <c r="L896">
        <v>0</v>
      </c>
      <c r="M896">
        <v>0</v>
      </c>
      <c r="N896">
        <v>174</v>
      </c>
      <c r="O896">
        <v>31</v>
      </c>
      <c r="P896">
        <v>0</v>
      </c>
      <c r="Q896">
        <v>18</v>
      </c>
      <c r="R896">
        <v>1510</v>
      </c>
      <c r="S896">
        <v>0</v>
      </c>
      <c r="T896">
        <v>11</v>
      </c>
      <c r="U896">
        <v>68</v>
      </c>
      <c r="V896">
        <v>12</v>
      </c>
      <c r="W896">
        <v>0</v>
      </c>
      <c r="X896">
        <v>58</v>
      </c>
      <c r="Y896">
        <v>61</v>
      </c>
      <c r="Z896">
        <v>10</v>
      </c>
      <c r="AA896">
        <v>0</v>
      </c>
      <c r="AB896" s="180" t="s">
        <v>1199</v>
      </c>
      <c r="AC896">
        <v>380</v>
      </c>
      <c r="AD896">
        <v>56</v>
      </c>
      <c r="AE896">
        <v>51</v>
      </c>
      <c r="AF896">
        <v>0</v>
      </c>
      <c r="AG896">
        <v>143</v>
      </c>
      <c r="AH896">
        <v>0</v>
      </c>
      <c r="AI896">
        <v>0</v>
      </c>
      <c r="AJ896">
        <v>0</v>
      </c>
      <c r="AK896">
        <v>0</v>
      </c>
      <c r="AL896">
        <v>358</v>
      </c>
      <c r="AM896">
        <v>202</v>
      </c>
      <c r="AN896">
        <v>313</v>
      </c>
      <c r="AO896">
        <v>17</v>
      </c>
      <c r="AP896">
        <v>309</v>
      </c>
      <c r="AQ896">
        <v>45846</v>
      </c>
      <c r="AR896">
        <v>173</v>
      </c>
      <c r="AS896">
        <v>244</v>
      </c>
      <c r="AT896">
        <v>0</v>
      </c>
      <c r="AU896">
        <v>0</v>
      </c>
      <c r="AV896">
        <v>6</v>
      </c>
      <c r="AW896">
        <v>7</v>
      </c>
      <c r="AX896">
        <v>0</v>
      </c>
      <c r="AY896">
        <v>28</v>
      </c>
      <c r="AZ896">
        <v>0</v>
      </c>
      <c r="BA896">
        <v>12</v>
      </c>
      <c r="BB896">
        <v>8</v>
      </c>
      <c r="BC896">
        <v>0</v>
      </c>
      <c r="BD896">
        <v>0</v>
      </c>
      <c r="BE896">
        <v>0</v>
      </c>
      <c r="BF896">
        <v>3</v>
      </c>
      <c r="BG896">
        <v>1715</v>
      </c>
      <c r="BH896">
        <v>0</v>
      </c>
      <c r="BI896">
        <v>0</v>
      </c>
      <c r="BJ896">
        <v>9</v>
      </c>
      <c r="BK896">
        <v>92</v>
      </c>
      <c r="BL896">
        <v>0</v>
      </c>
      <c r="BM896">
        <v>1</v>
      </c>
      <c r="BN896">
        <v>28</v>
      </c>
      <c r="BO896">
        <v>15</v>
      </c>
      <c r="BP896">
        <v>5</v>
      </c>
      <c r="BQ896" s="178">
        <v>52690</v>
      </c>
    </row>
    <row r="897" spans="1:69" x14ac:dyDescent="0.25">
      <c r="A897" t="s">
        <v>669</v>
      </c>
      <c r="B897">
        <v>206</v>
      </c>
      <c r="C897">
        <v>9718</v>
      </c>
      <c r="D897">
        <v>19</v>
      </c>
      <c r="E897">
        <v>7964</v>
      </c>
      <c r="F897">
        <v>106604</v>
      </c>
      <c r="G897">
        <v>28385</v>
      </c>
      <c r="H897">
        <v>0</v>
      </c>
      <c r="I897">
        <v>0</v>
      </c>
      <c r="J897">
        <v>0</v>
      </c>
      <c r="K897">
        <v>18471</v>
      </c>
      <c r="L897">
        <v>0</v>
      </c>
      <c r="M897">
        <v>0</v>
      </c>
      <c r="N897">
        <v>5070</v>
      </c>
      <c r="O897">
        <v>13450</v>
      </c>
      <c r="P897">
        <v>4351</v>
      </c>
      <c r="Q897">
        <v>15419</v>
      </c>
      <c r="R897">
        <v>59217</v>
      </c>
      <c r="S897">
        <v>0</v>
      </c>
      <c r="T897">
        <v>1703</v>
      </c>
      <c r="U897">
        <v>3754</v>
      </c>
      <c r="V897">
        <v>14399</v>
      </c>
      <c r="W897">
        <v>0</v>
      </c>
      <c r="X897">
        <v>16800</v>
      </c>
      <c r="Y897">
        <v>1676</v>
      </c>
      <c r="Z897">
        <v>23853</v>
      </c>
      <c r="AA897">
        <v>0</v>
      </c>
      <c r="AB897" s="180" t="s">
        <v>1199</v>
      </c>
      <c r="AC897">
        <v>50200</v>
      </c>
      <c r="AD897">
        <v>39968</v>
      </c>
      <c r="AE897">
        <v>5183</v>
      </c>
      <c r="AF897">
        <v>254</v>
      </c>
      <c r="AG897">
        <v>95211</v>
      </c>
      <c r="AH897">
        <v>595</v>
      </c>
      <c r="AI897">
        <v>2409</v>
      </c>
      <c r="AJ897">
        <v>0</v>
      </c>
      <c r="AK897">
        <v>0</v>
      </c>
      <c r="AL897">
        <v>75901</v>
      </c>
      <c r="AM897">
        <v>16762</v>
      </c>
      <c r="AN897">
        <v>447</v>
      </c>
      <c r="AO897">
        <v>3643</v>
      </c>
      <c r="AP897">
        <v>72530</v>
      </c>
      <c r="AQ897">
        <v>66468</v>
      </c>
      <c r="AR897">
        <v>23812</v>
      </c>
      <c r="AS897">
        <v>27480</v>
      </c>
      <c r="AT897">
        <v>0</v>
      </c>
      <c r="AU897">
        <v>0</v>
      </c>
      <c r="AV897">
        <v>12357</v>
      </c>
      <c r="AW897">
        <v>5052</v>
      </c>
      <c r="AX897">
        <v>0</v>
      </c>
      <c r="AY897">
        <v>2626</v>
      </c>
      <c r="AZ897">
        <v>0</v>
      </c>
      <c r="BA897">
        <v>11978</v>
      </c>
      <c r="BB897">
        <v>31123</v>
      </c>
      <c r="BC897">
        <v>0</v>
      </c>
      <c r="BD897">
        <v>0</v>
      </c>
      <c r="BE897">
        <v>0</v>
      </c>
      <c r="BF897">
        <v>23678</v>
      </c>
      <c r="BG897">
        <v>100492</v>
      </c>
      <c r="BH897">
        <v>0</v>
      </c>
      <c r="BI897">
        <v>0</v>
      </c>
      <c r="BJ897">
        <v>5931</v>
      </c>
      <c r="BK897">
        <v>19723</v>
      </c>
      <c r="BL897">
        <v>0</v>
      </c>
      <c r="BM897">
        <v>3553</v>
      </c>
      <c r="BN897">
        <v>3273</v>
      </c>
      <c r="BO897">
        <v>1658</v>
      </c>
      <c r="BP897">
        <v>9742</v>
      </c>
      <c r="BQ897" s="178">
        <v>1075970</v>
      </c>
    </row>
    <row r="898" spans="1:69" x14ac:dyDescent="0.25">
      <c r="A898" t="s">
        <v>670</v>
      </c>
      <c r="B898">
        <v>243</v>
      </c>
      <c r="C898">
        <v>33483</v>
      </c>
      <c r="D898">
        <v>17</v>
      </c>
      <c r="E898">
        <v>0</v>
      </c>
      <c r="F898">
        <v>0</v>
      </c>
      <c r="G898">
        <v>2</v>
      </c>
      <c r="H898">
        <v>0</v>
      </c>
      <c r="I898">
        <v>0</v>
      </c>
      <c r="J898">
        <v>0</v>
      </c>
      <c r="K898">
        <v>0</v>
      </c>
      <c r="L898">
        <v>0</v>
      </c>
      <c r="M898">
        <v>0</v>
      </c>
      <c r="N898">
        <v>0</v>
      </c>
      <c r="O898">
        <v>33</v>
      </c>
      <c r="P898">
        <v>0</v>
      </c>
      <c r="Q898">
        <v>0</v>
      </c>
      <c r="R898">
        <v>12164</v>
      </c>
      <c r="S898">
        <v>0</v>
      </c>
      <c r="T898">
        <v>0</v>
      </c>
      <c r="U898">
        <v>14708</v>
      </c>
      <c r="V898">
        <v>0</v>
      </c>
      <c r="W898">
        <v>0</v>
      </c>
      <c r="X898">
        <v>0</v>
      </c>
      <c r="Y898">
        <v>0</v>
      </c>
      <c r="Z898">
        <v>0</v>
      </c>
      <c r="AA898">
        <v>0</v>
      </c>
      <c r="AB898" s="180" t="s">
        <v>1199</v>
      </c>
      <c r="AC898">
        <v>1174</v>
      </c>
      <c r="AD898">
        <v>0</v>
      </c>
      <c r="AE898">
        <v>0</v>
      </c>
      <c r="AF898">
        <v>1563</v>
      </c>
      <c r="AG898">
        <v>0</v>
      </c>
      <c r="AH898">
        <v>0</v>
      </c>
      <c r="AI898">
        <v>0</v>
      </c>
      <c r="AJ898">
        <v>0</v>
      </c>
      <c r="AK898">
        <v>0</v>
      </c>
      <c r="AL898">
        <v>36174</v>
      </c>
      <c r="AM898">
        <v>0</v>
      </c>
      <c r="AN898">
        <v>0</v>
      </c>
      <c r="AO898">
        <v>0</v>
      </c>
      <c r="AP898">
        <v>0</v>
      </c>
      <c r="AQ898">
        <v>0</v>
      </c>
      <c r="AR898">
        <v>0</v>
      </c>
      <c r="AS898">
        <v>0</v>
      </c>
      <c r="AT898">
        <v>0</v>
      </c>
      <c r="AU898">
        <v>0</v>
      </c>
      <c r="AV898">
        <v>0</v>
      </c>
      <c r="AW898">
        <v>0</v>
      </c>
      <c r="AX898">
        <v>0</v>
      </c>
      <c r="AY898">
        <v>0</v>
      </c>
      <c r="AZ898">
        <v>0</v>
      </c>
      <c r="BA898">
        <v>0</v>
      </c>
      <c r="BB898">
        <v>37</v>
      </c>
      <c r="BC898">
        <v>0</v>
      </c>
      <c r="BD898">
        <v>0</v>
      </c>
      <c r="BE898">
        <v>0</v>
      </c>
      <c r="BF898">
        <v>0</v>
      </c>
      <c r="BG898">
        <v>0</v>
      </c>
      <c r="BH898">
        <v>0</v>
      </c>
      <c r="BI898">
        <v>0</v>
      </c>
      <c r="BJ898">
        <v>0</v>
      </c>
      <c r="BK898">
        <v>2442</v>
      </c>
      <c r="BL898">
        <v>0</v>
      </c>
      <c r="BM898">
        <v>0</v>
      </c>
      <c r="BN898">
        <v>0</v>
      </c>
      <c r="BO898">
        <v>10995</v>
      </c>
      <c r="BP898">
        <v>0</v>
      </c>
      <c r="BQ898" s="178">
        <v>112813</v>
      </c>
    </row>
    <row r="899" spans="1:69" x14ac:dyDescent="0.25">
      <c r="A899" t="s">
        <v>671</v>
      </c>
      <c r="B899">
        <v>134</v>
      </c>
      <c r="C899">
        <v>1072</v>
      </c>
      <c r="D899">
        <v>977</v>
      </c>
      <c r="E899">
        <v>0</v>
      </c>
      <c r="F899">
        <v>0</v>
      </c>
      <c r="G899">
        <v>2</v>
      </c>
      <c r="H899">
        <v>0</v>
      </c>
      <c r="I899">
        <v>0</v>
      </c>
      <c r="J899">
        <v>0</v>
      </c>
      <c r="K899">
        <v>0</v>
      </c>
      <c r="L899">
        <v>0</v>
      </c>
      <c r="M899">
        <v>0</v>
      </c>
      <c r="N899">
        <v>0</v>
      </c>
      <c r="O899">
        <v>33</v>
      </c>
      <c r="P899">
        <v>0</v>
      </c>
      <c r="Q899">
        <v>0</v>
      </c>
      <c r="R899">
        <v>489</v>
      </c>
      <c r="S899">
        <v>0</v>
      </c>
      <c r="T899">
        <v>0</v>
      </c>
      <c r="U899">
        <v>1601</v>
      </c>
      <c r="V899">
        <v>0</v>
      </c>
      <c r="W899">
        <v>0</v>
      </c>
      <c r="X899">
        <v>0</v>
      </c>
      <c r="Y899">
        <v>0</v>
      </c>
      <c r="Z899">
        <v>0</v>
      </c>
      <c r="AA899">
        <v>0</v>
      </c>
      <c r="AB899" s="180" t="s">
        <v>1199</v>
      </c>
      <c r="AC899">
        <v>1173</v>
      </c>
      <c r="AD899">
        <v>0</v>
      </c>
      <c r="AE899">
        <v>0</v>
      </c>
      <c r="AF899">
        <v>1563</v>
      </c>
      <c r="AG899">
        <v>0</v>
      </c>
      <c r="AH899">
        <v>0</v>
      </c>
      <c r="AI899">
        <v>0</v>
      </c>
      <c r="AJ899">
        <v>0</v>
      </c>
      <c r="AK899">
        <v>0</v>
      </c>
      <c r="AL899">
        <v>3339</v>
      </c>
      <c r="AM899">
        <v>0</v>
      </c>
      <c r="AN899">
        <v>0</v>
      </c>
      <c r="AO899">
        <v>0</v>
      </c>
      <c r="AP899">
        <v>0</v>
      </c>
      <c r="AQ899">
        <v>0</v>
      </c>
      <c r="AR899">
        <v>0</v>
      </c>
      <c r="AS899">
        <v>0</v>
      </c>
      <c r="AT899">
        <v>0</v>
      </c>
      <c r="AU899">
        <v>0</v>
      </c>
      <c r="AV899">
        <v>0</v>
      </c>
      <c r="AW899">
        <v>0</v>
      </c>
      <c r="AX899">
        <v>0</v>
      </c>
      <c r="AY899">
        <v>0</v>
      </c>
      <c r="AZ899">
        <v>0</v>
      </c>
      <c r="BA899">
        <v>0</v>
      </c>
      <c r="BB899">
        <v>37</v>
      </c>
      <c r="BC899">
        <v>0</v>
      </c>
      <c r="BD899">
        <v>0</v>
      </c>
      <c r="BE899">
        <v>0</v>
      </c>
      <c r="BF899">
        <v>0</v>
      </c>
      <c r="BG899">
        <v>0</v>
      </c>
      <c r="BH899">
        <v>0</v>
      </c>
      <c r="BI899">
        <v>0</v>
      </c>
      <c r="BJ899">
        <v>0</v>
      </c>
      <c r="BK899">
        <v>85</v>
      </c>
      <c r="BL899">
        <v>0</v>
      </c>
      <c r="BM899">
        <v>0</v>
      </c>
      <c r="BN899">
        <v>0</v>
      </c>
      <c r="BO899">
        <v>471</v>
      </c>
      <c r="BP899">
        <v>0</v>
      </c>
      <c r="BQ899" s="178">
        <v>9903</v>
      </c>
    </row>
    <row r="900" spans="1:69" x14ac:dyDescent="0.25">
      <c r="A900" t="s">
        <v>672</v>
      </c>
      <c r="B900">
        <v>0</v>
      </c>
      <c r="C900">
        <v>281</v>
      </c>
      <c r="D900">
        <v>977</v>
      </c>
      <c r="E900">
        <v>133</v>
      </c>
      <c r="F900">
        <v>0</v>
      </c>
      <c r="G900">
        <v>82</v>
      </c>
      <c r="H900">
        <v>0</v>
      </c>
      <c r="I900">
        <v>0</v>
      </c>
      <c r="J900">
        <v>0</v>
      </c>
      <c r="K900">
        <v>5</v>
      </c>
      <c r="L900">
        <v>0</v>
      </c>
      <c r="M900">
        <v>0</v>
      </c>
      <c r="N900">
        <v>0</v>
      </c>
      <c r="O900">
        <v>20</v>
      </c>
      <c r="P900">
        <v>490</v>
      </c>
      <c r="Q900">
        <v>0</v>
      </c>
      <c r="R900">
        <v>72</v>
      </c>
      <c r="S900">
        <v>0</v>
      </c>
      <c r="T900">
        <v>0</v>
      </c>
      <c r="U900">
        <v>0</v>
      </c>
      <c r="V900">
        <v>723</v>
      </c>
      <c r="W900">
        <v>0</v>
      </c>
      <c r="X900">
        <v>304</v>
      </c>
      <c r="Y900">
        <v>0</v>
      </c>
      <c r="Z900">
        <v>158</v>
      </c>
      <c r="AA900">
        <v>0</v>
      </c>
      <c r="AB900" s="180" t="s">
        <v>1199</v>
      </c>
      <c r="AC900">
        <v>577</v>
      </c>
      <c r="AD900">
        <v>29</v>
      </c>
      <c r="AE900">
        <v>0</v>
      </c>
      <c r="AF900">
        <v>563</v>
      </c>
      <c r="AG900">
        <v>0</v>
      </c>
      <c r="AH900">
        <v>0</v>
      </c>
      <c r="AI900">
        <v>0</v>
      </c>
      <c r="AJ900">
        <v>0</v>
      </c>
      <c r="AK900">
        <v>0</v>
      </c>
      <c r="AL900">
        <v>23</v>
      </c>
      <c r="AM900">
        <v>0</v>
      </c>
      <c r="AN900">
        <v>0</v>
      </c>
      <c r="AO900">
        <v>0</v>
      </c>
      <c r="AP900">
        <v>9</v>
      </c>
      <c r="AQ900">
        <v>0</v>
      </c>
      <c r="AR900">
        <v>11</v>
      </c>
      <c r="AS900">
        <v>165</v>
      </c>
      <c r="AT900">
        <v>0</v>
      </c>
      <c r="AU900">
        <v>0</v>
      </c>
      <c r="AV900">
        <v>0</v>
      </c>
      <c r="AW900">
        <v>0</v>
      </c>
      <c r="AX900">
        <v>0</v>
      </c>
      <c r="AY900">
        <v>6</v>
      </c>
      <c r="AZ900">
        <v>0</v>
      </c>
      <c r="BA900">
        <v>0</v>
      </c>
      <c r="BB900">
        <v>0</v>
      </c>
      <c r="BC900">
        <v>0</v>
      </c>
      <c r="BD900">
        <v>0</v>
      </c>
      <c r="BE900">
        <v>0</v>
      </c>
      <c r="BF900">
        <v>0</v>
      </c>
      <c r="BG900">
        <v>0</v>
      </c>
      <c r="BH900">
        <v>0</v>
      </c>
      <c r="BI900">
        <v>0</v>
      </c>
      <c r="BJ900">
        <v>0</v>
      </c>
      <c r="BK900">
        <v>0</v>
      </c>
      <c r="BL900">
        <v>0</v>
      </c>
      <c r="BM900">
        <v>0</v>
      </c>
      <c r="BN900">
        <v>0</v>
      </c>
      <c r="BO900">
        <v>0</v>
      </c>
      <c r="BP900">
        <v>309</v>
      </c>
      <c r="BQ900" s="178">
        <v>4148</v>
      </c>
    </row>
    <row r="901" spans="1:69" x14ac:dyDescent="0.25">
      <c r="A901" t="s">
        <v>673</v>
      </c>
      <c r="B901">
        <v>0</v>
      </c>
      <c r="C901">
        <v>168</v>
      </c>
      <c r="D901">
        <v>627</v>
      </c>
      <c r="E901">
        <v>133</v>
      </c>
      <c r="F901">
        <v>0</v>
      </c>
      <c r="G901">
        <v>20</v>
      </c>
      <c r="H901">
        <v>0</v>
      </c>
      <c r="I901">
        <v>0</v>
      </c>
      <c r="J901">
        <v>0</v>
      </c>
      <c r="K901">
        <v>5</v>
      </c>
      <c r="L901">
        <v>0</v>
      </c>
      <c r="M901">
        <v>0</v>
      </c>
      <c r="N901">
        <v>0</v>
      </c>
      <c r="O901">
        <v>12</v>
      </c>
      <c r="P901">
        <v>489</v>
      </c>
      <c r="Q901">
        <v>0</v>
      </c>
      <c r="R901">
        <v>72</v>
      </c>
      <c r="S901">
        <v>0</v>
      </c>
      <c r="T901">
        <v>0</v>
      </c>
      <c r="U901">
        <v>0</v>
      </c>
      <c r="V901">
        <v>714</v>
      </c>
      <c r="W901">
        <v>0</v>
      </c>
      <c r="X901">
        <v>250</v>
      </c>
      <c r="Y901">
        <v>0</v>
      </c>
      <c r="Z901">
        <v>158</v>
      </c>
      <c r="AA901">
        <v>0</v>
      </c>
      <c r="AB901" s="180" t="s">
        <v>1199</v>
      </c>
      <c r="AC901">
        <v>574</v>
      </c>
      <c r="AD901">
        <v>29</v>
      </c>
      <c r="AE901">
        <v>0</v>
      </c>
      <c r="AF901">
        <v>563</v>
      </c>
      <c r="AG901">
        <v>0</v>
      </c>
      <c r="AH901">
        <v>0</v>
      </c>
      <c r="AI901">
        <v>0</v>
      </c>
      <c r="AJ901">
        <v>0</v>
      </c>
      <c r="AK901">
        <v>0</v>
      </c>
      <c r="AL901">
        <v>22</v>
      </c>
      <c r="AM901">
        <v>0</v>
      </c>
      <c r="AN901">
        <v>0</v>
      </c>
      <c r="AO901">
        <v>0</v>
      </c>
      <c r="AP901">
        <v>2</v>
      </c>
      <c r="AQ901">
        <v>0</v>
      </c>
      <c r="AR901">
        <v>9</v>
      </c>
      <c r="AS901">
        <v>165</v>
      </c>
      <c r="AT901">
        <v>0</v>
      </c>
      <c r="AU901">
        <v>0</v>
      </c>
      <c r="AV901">
        <v>0</v>
      </c>
      <c r="AW901">
        <v>0</v>
      </c>
      <c r="AX901">
        <v>0</v>
      </c>
      <c r="AY901">
        <v>5</v>
      </c>
      <c r="AZ901">
        <v>0</v>
      </c>
      <c r="BA901">
        <v>0</v>
      </c>
      <c r="BB901">
        <v>0</v>
      </c>
      <c r="BC901">
        <v>0</v>
      </c>
      <c r="BD901">
        <v>0</v>
      </c>
      <c r="BE901">
        <v>0</v>
      </c>
      <c r="BF901">
        <v>0</v>
      </c>
      <c r="BG901">
        <v>0</v>
      </c>
      <c r="BH901">
        <v>0</v>
      </c>
      <c r="BI901">
        <v>0</v>
      </c>
      <c r="BJ901">
        <v>0</v>
      </c>
      <c r="BK901">
        <v>0</v>
      </c>
      <c r="BL901">
        <v>0</v>
      </c>
      <c r="BM901">
        <v>0</v>
      </c>
      <c r="BN901">
        <v>0</v>
      </c>
      <c r="BO901">
        <v>0</v>
      </c>
      <c r="BP901">
        <v>309</v>
      </c>
      <c r="BQ901" s="178">
        <v>3866</v>
      </c>
    </row>
    <row r="902" spans="1:69" x14ac:dyDescent="0.25">
      <c r="A902" t="s">
        <v>674</v>
      </c>
      <c r="B902">
        <v>0</v>
      </c>
      <c r="C902">
        <v>15</v>
      </c>
      <c r="D902">
        <v>20</v>
      </c>
      <c r="E902">
        <v>83</v>
      </c>
      <c r="F902">
        <v>1176</v>
      </c>
      <c r="G902">
        <v>23</v>
      </c>
      <c r="H902">
        <v>0</v>
      </c>
      <c r="I902">
        <v>0</v>
      </c>
      <c r="J902">
        <v>0</v>
      </c>
      <c r="K902">
        <v>17</v>
      </c>
      <c r="L902">
        <v>0</v>
      </c>
      <c r="M902">
        <v>0</v>
      </c>
      <c r="N902">
        <v>267</v>
      </c>
      <c r="O902">
        <v>157</v>
      </c>
      <c r="P902">
        <v>0</v>
      </c>
      <c r="Q902">
        <v>289</v>
      </c>
      <c r="R902">
        <v>1256</v>
      </c>
      <c r="S902">
        <v>0</v>
      </c>
      <c r="T902">
        <v>8</v>
      </c>
      <c r="U902">
        <v>113</v>
      </c>
      <c r="V902">
        <v>0</v>
      </c>
      <c r="W902">
        <v>0</v>
      </c>
      <c r="X902">
        <v>137</v>
      </c>
      <c r="Y902">
        <v>128</v>
      </c>
      <c r="Z902">
        <v>373</v>
      </c>
      <c r="AA902">
        <v>0</v>
      </c>
      <c r="AB902" s="180" t="s">
        <v>1199</v>
      </c>
      <c r="AC902">
        <v>228</v>
      </c>
      <c r="AD902">
        <v>2274</v>
      </c>
      <c r="AE902">
        <v>2524</v>
      </c>
      <c r="AF902">
        <v>735</v>
      </c>
      <c r="AG902">
        <v>54</v>
      </c>
      <c r="AH902">
        <v>25</v>
      </c>
      <c r="AI902">
        <v>39</v>
      </c>
      <c r="AJ902">
        <v>0</v>
      </c>
      <c r="AK902">
        <v>0</v>
      </c>
      <c r="AL902">
        <v>391</v>
      </c>
      <c r="AM902">
        <v>750</v>
      </c>
      <c r="AN902">
        <v>1</v>
      </c>
      <c r="AO902">
        <v>148</v>
      </c>
      <c r="AP902">
        <v>468</v>
      </c>
      <c r="AQ902">
        <v>167</v>
      </c>
      <c r="AR902">
        <v>408</v>
      </c>
      <c r="AS902">
        <v>535</v>
      </c>
      <c r="AT902">
        <v>0</v>
      </c>
      <c r="AU902">
        <v>0</v>
      </c>
      <c r="AV902">
        <v>1022</v>
      </c>
      <c r="AW902">
        <v>2</v>
      </c>
      <c r="AX902">
        <v>0</v>
      </c>
      <c r="AY902">
        <v>245</v>
      </c>
      <c r="AZ902">
        <v>0</v>
      </c>
      <c r="BA902">
        <v>7</v>
      </c>
      <c r="BB902">
        <v>497</v>
      </c>
      <c r="BC902">
        <v>0</v>
      </c>
      <c r="BD902">
        <v>0</v>
      </c>
      <c r="BE902">
        <v>0</v>
      </c>
      <c r="BF902">
        <v>285</v>
      </c>
      <c r="BG902">
        <v>935</v>
      </c>
      <c r="BH902">
        <v>0</v>
      </c>
      <c r="BI902">
        <v>0</v>
      </c>
      <c r="BJ902">
        <v>21</v>
      </c>
      <c r="BK902">
        <v>184</v>
      </c>
      <c r="BL902">
        <v>0</v>
      </c>
      <c r="BM902">
        <v>0</v>
      </c>
      <c r="BN902">
        <v>4</v>
      </c>
      <c r="BO902">
        <v>0</v>
      </c>
      <c r="BP902">
        <v>1113</v>
      </c>
      <c r="BQ902" s="178">
        <v>18498</v>
      </c>
    </row>
    <row r="903" spans="1:69" x14ac:dyDescent="0.25">
      <c r="A903" t="s">
        <v>675</v>
      </c>
      <c r="B903">
        <v>0</v>
      </c>
      <c r="C903">
        <v>258</v>
      </c>
      <c r="D903">
        <v>15</v>
      </c>
      <c r="E903">
        <v>1860</v>
      </c>
      <c r="F903">
        <v>1564</v>
      </c>
      <c r="G903">
        <v>14</v>
      </c>
      <c r="H903">
        <v>0</v>
      </c>
      <c r="I903">
        <v>0</v>
      </c>
      <c r="J903">
        <v>0</v>
      </c>
      <c r="K903">
        <v>567</v>
      </c>
      <c r="L903">
        <v>0</v>
      </c>
      <c r="M903">
        <v>0</v>
      </c>
      <c r="N903">
        <v>6081</v>
      </c>
      <c r="O903">
        <v>157</v>
      </c>
      <c r="P903">
        <v>0</v>
      </c>
      <c r="Q903">
        <v>17836</v>
      </c>
      <c r="R903">
        <v>149889</v>
      </c>
      <c r="S903">
        <v>0</v>
      </c>
      <c r="T903">
        <v>148</v>
      </c>
      <c r="U903">
        <v>2404</v>
      </c>
      <c r="V903">
        <v>0</v>
      </c>
      <c r="W903">
        <v>0</v>
      </c>
      <c r="X903">
        <v>2942</v>
      </c>
      <c r="Y903">
        <v>1251</v>
      </c>
      <c r="Z903">
        <v>4006</v>
      </c>
      <c r="AA903">
        <v>0</v>
      </c>
      <c r="AB903" s="180" t="s">
        <v>1199</v>
      </c>
      <c r="AC903">
        <v>6573</v>
      </c>
      <c r="AD903">
        <v>6136</v>
      </c>
      <c r="AE903">
        <v>2842</v>
      </c>
      <c r="AF903">
        <v>1204</v>
      </c>
      <c r="AG903">
        <v>583</v>
      </c>
      <c r="AH903">
        <v>131</v>
      </c>
      <c r="AI903">
        <v>704</v>
      </c>
      <c r="AJ903">
        <v>0</v>
      </c>
      <c r="AK903">
        <v>0</v>
      </c>
      <c r="AL903">
        <v>4408</v>
      </c>
      <c r="AM903">
        <v>1131</v>
      </c>
      <c r="AN903">
        <v>30</v>
      </c>
      <c r="AO903">
        <v>0</v>
      </c>
      <c r="AP903">
        <v>4454</v>
      </c>
      <c r="AQ903">
        <v>2323</v>
      </c>
      <c r="AR903">
        <v>3181</v>
      </c>
      <c r="AS903">
        <v>460</v>
      </c>
      <c r="AT903">
        <v>0</v>
      </c>
      <c r="AU903">
        <v>0</v>
      </c>
      <c r="AV903">
        <v>1134</v>
      </c>
      <c r="AW903">
        <v>60</v>
      </c>
      <c r="AX903">
        <v>0</v>
      </c>
      <c r="AY903">
        <v>4854</v>
      </c>
      <c r="AZ903">
        <v>0</v>
      </c>
      <c r="BA903">
        <v>16</v>
      </c>
      <c r="BB903">
        <v>560</v>
      </c>
      <c r="BC903">
        <v>0</v>
      </c>
      <c r="BD903">
        <v>0</v>
      </c>
      <c r="BE903">
        <v>0</v>
      </c>
      <c r="BF903">
        <v>8015</v>
      </c>
      <c r="BG903">
        <v>154408</v>
      </c>
      <c r="BH903">
        <v>0</v>
      </c>
      <c r="BI903">
        <v>0</v>
      </c>
      <c r="BJ903">
        <v>389</v>
      </c>
      <c r="BK903">
        <v>6945</v>
      </c>
      <c r="BL903">
        <v>0</v>
      </c>
      <c r="BM903">
        <v>0</v>
      </c>
      <c r="BN903">
        <v>156</v>
      </c>
      <c r="BO903">
        <v>0</v>
      </c>
      <c r="BP903">
        <v>1850</v>
      </c>
      <c r="BQ903" s="178">
        <v>426645</v>
      </c>
    </row>
    <row r="904" spans="1:69" x14ac:dyDescent="0.25">
      <c r="A904" t="s">
        <v>676</v>
      </c>
      <c r="B904">
        <v>0</v>
      </c>
      <c r="C904">
        <v>0</v>
      </c>
      <c r="D904">
        <v>2</v>
      </c>
      <c r="E904">
        <v>0</v>
      </c>
      <c r="F904">
        <v>302</v>
      </c>
      <c r="G904">
        <v>13</v>
      </c>
      <c r="H904">
        <v>0</v>
      </c>
      <c r="I904">
        <v>0</v>
      </c>
      <c r="J904">
        <v>0</v>
      </c>
      <c r="K904">
        <v>0</v>
      </c>
      <c r="L904">
        <v>0</v>
      </c>
      <c r="M904">
        <v>0</v>
      </c>
      <c r="N904">
        <v>525</v>
      </c>
      <c r="O904">
        <v>0</v>
      </c>
      <c r="P904">
        <v>0</v>
      </c>
      <c r="Q904">
        <v>0</v>
      </c>
      <c r="R904">
        <v>0</v>
      </c>
      <c r="S904">
        <v>0</v>
      </c>
      <c r="T904">
        <v>0</v>
      </c>
      <c r="U904">
        <v>0</v>
      </c>
      <c r="V904">
        <v>0</v>
      </c>
      <c r="W904">
        <v>0</v>
      </c>
      <c r="X904">
        <v>0</v>
      </c>
      <c r="Y904">
        <v>223</v>
      </c>
      <c r="Z904">
        <v>0</v>
      </c>
      <c r="AA904">
        <v>0</v>
      </c>
      <c r="AB904" s="180" t="s">
        <v>1199</v>
      </c>
      <c r="AC904">
        <v>0</v>
      </c>
      <c r="AD904">
        <v>0</v>
      </c>
      <c r="AE904">
        <v>0</v>
      </c>
      <c r="AF904">
        <v>884</v>
      </c>
      <c r="AG904">
        <v>0</v>
      </c>
      <c r="AH904">
        <v>456</v>
      </c>
      <c r="AI904">
        <v>0</v>
      </c>
      <c r="AJ904">
        <v>0</v>
      </c>
      <c r="AK904">
        <v>0</v>
      </c>
      <c r="AL904">
        <v>0</v>
      </c>
      <c r="AM904">
        <v>0</v>
      </c>
      <c r="AN904">
        <v>0</v>
      </c>
      <c r="AO904">
        <v>0</v>
      </c>
      <c r="AP904">
        <v>0</v>
      </c>
      <c r="AQ904">
        <v>0</v>
      </c>
      <c r="AR904">
        <v>42</v>
      </c>
      <c r="AS904">
        <v>0</v>
      </c>
      <c r="AT904">
        <v>0</v>
      </c>
      <c r="AU904">
        <v>0</v>
      </c>
      <c r="AV904">
        <v>0</v>
      </c>
      <c r="AW904">
        <v>0</v>
      </c>
      <c r="AX904">
        <v>0</v>
      </c>
      <c r="AY904">
        <v>1</v>
      </c>
      <c r="AZ904">
        <v>0</v>
      </c>
      <c r="BA904">
        <v>0</v>
      </c>
      <c r="BB904">
        <v>0</v>
      </c>
      <c r="BC904">
        <v>0</v>
      </c>
      <c r="BD904">
        <v>0</v>
      </c>
      <c r="BE904">
        <v>0</v>
      </c>
      <c r="BF904">
        <v>0</v>
      </c>
      <c r="BG904">
        <v>0</v>
      </c>
      <c r="BH904">
        <v>0</v>
      </c>
      <c r="BI904">
        <v>0</v>
      </c>
      <c r="BJ904">
        <v>0</v>
      </c>
      <c r="BK904">
        <v>0</v>
      </c>
      <c r="BL904">
        <v>0</v>
      </c>
      <c r="BM904">
        <v>0</v>
      </c>
      <c r="BN904">
        <v>0</v>
      </c>
      <c r="BO904">
        <v>0</v>
      </c>
      <c r="BP904">
        <v>255</v>
      </c>
      <c r="BQ904" s="178">
        <v>2701</v>
      </c>
    </row>
    <row r="905" spans="1:69" x14ac:dyDescent="0.25">
      <c r="A905" t="s">
        <v>677</v>
      </c>
      <c r="B905">
        <v>1</v>
      </c>
      <c r="C905">
        <v>0</v>
      </c>
      <c r="D905">
        <v>18</v>
      </c>
      <c r="E905">
        <v>0</v>
      </c>
      <c r="F905">
        <v>0</v>
      </c>
      <c r="G905">
        <v>0</v>
      </c>
      <c r="H905">
        <v>0</v>
      </c>
      <c r="I905">
        <v>0</v>
      </c>
      <c r="J905">
        <v>0</v>
      </c>
      <c r="K905">
        <v>0</v>
      </c>
      <c r="L905">
        <v>0</v>
      </c>
      <c r="M905">
        <v>0</v>
      </c>
      <c r="N905">
        <v>0</v>
      </c>
      <c r="O905">
        <v>0</v>
      </c>
      <c r="P905">
        <v>0</v>
      </c>
      <c r="Q905">
        <v>0</v>
      </c>
      <c r="R905">
        <v>0</v>
      </c>
      <c r="S905">
        <v>0</v>
      </c>
      <c r="T905">
        <v>0</v>
      </c>
      <c r="U905">
        <v>0</v>
      </c>
      <c r="V905">
        <v>0</v>
      </c>
      <c r="W905">
        <v>0</v>
      </c>
      <c r="X905">
        <v>0</v>
      </c>
      <c r="Y905">
        <v>0</v>
      </c>
      <c r="Z905">
        <v>0</v>
      </c>
      <c r="AA905">
        <v>0</v>
      </c>
      <c r="AB905" s="180" t="s">
        <v>1199</v>
      </c>
      <c r="AC905">
        <v>0</v>
      </c>
      <c r="AD905">
        <v>0</v>
      </c>
      <c r="AE905">
        <v>0</v>
      </c>
      <c r="AF905">
        <v>0</v>
      </c>
      <c r="AG905">
        <v>0</v>
      </c>
      <c r="AH905">
        <v>0</v>
      </c>
      <c r="AI905">
        <v>0</v>
      </c>
      <c r="AJ905">
        <v>0</v>
      </c>
      <c r="AK905">
        <v>0</v>
      </c>
      <c r="AL905">
        <v>0</v>
      </c>
      <c r="AM905">
        <v>0</v>
      </c>
      <c r="AN905">
        <v>0</v>
      </c>
      <c r="AO905">
        <v>0</v>
      </c>
      <c r="AP905">
        <v>0</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s="178">
        <v>0</v>
      </c>
    </row>
    <row r="906" spans="1:69" x14ac:dyDescent="0.25">
      <c r="A906" t="s">
        <v>678</v>
      </c>
      <c r="B906">
        <v>22</v>
      </c>
      <c r="C906">
        <v>1884</v>
      </c>
      <c r="D906">
        <v>135</v>
      </c>
      <c r="E906">
        <v>326</v>
      </c>
      <c r="F906">
        <v>3234</v>
      </c>
      <c r="G906">
        <v>2058</v>
      </c>
      <c r="H906">
        <v>0</v>
      </c>
      <c r="I906">
        <v>0</v>
      </c>
      <c r="J906">
        <v>0</v>
      </c>
      <c r="K906">
        <v>286</v>
      </c>
      <c r="L906">
        <v>0</v>
      </c>
      <c r="M906">
        <v>0</v>
      </c>
      <c r="N906">
        <v>733</v>
      </c>
      <c r="O906">
        <v>3489</v>
      </c>
      <c r="P906">
        <v>83</v>
      </c>
      <c r="Q906">
        <v>5948</v>
      </c>
      <c r="R906">
        <v>5188</v>
      </c>
      <c r="S906">
        <v>0</v>
      </c>
      <c r="T906">
        <v>588</v>
      </c>
      <c r="U906">
        <v>1703</v>
      </c>
      <c r="V906">
        <v>1170</v>
      </c>
      <c r="W906">
        <v>0</v>
      </c>
      <c r="X906">
        <v>808</v>
      </c>
      <c r="Y906">
        <v>544</v>
      </c>
      <c r="Z906">
        <v>2073</v>
      </c>
      <c r="AA906">
        <v>0</v>
      </c>
      <c r="AB906" s="180" t="s">
        <v>1199</v>
      </c>
      <c r="AC906">
        <v>4021</v>
      </c>
      <c r="AD906">
        <v>8134</v>
      </c>
      <c r="AE906">
        <v>576</v>
      </c>
      <c r="AF906">
        <v>1187</v>
      </c>
      <c r="AG906">
        <v>1539</v>
      </c>
      <c r="AH906">
        <v>35</v>
      </c>
      <c r="AI906">
        <v>353</v>
      </c>
      <c r="AJ906">
        <v>0</v>
      </c>
      <c r="AK906">
        <v>0</v>
      </c>
      <c r="AL906">
        <v>483</v>
      </c>
      <c r="AM906">
        <v>899</v>
      </c>
      <c r="AN906">
        <v>0</v>
      </c>
      <c r="AO906">
        <v>609</v>
      </c>
      <c r="AP906">
        <v>3282</v>
      </c>
      <c r="AQ906">
        <v>9112</v>
      </c>
      <c r="AR906">
        <v>1326</v>
      </c>
      <c r="AS906">
        <v>5721</v>
      </c>
      <c r="AT906">
        <v>0</v>
      </c>
      <c r="AU906">
        <v>0</v>
      </c>
      <c r="AV906">
        <v>2365</v>
      </c>
      <c r="AW906">
        <v>3883</v>
      </c>
      <c r="AX906">
        <v>0</v>
      </c>
      <c r="AY906">
        <v>305</v>
      </c>
      <c r="AZ906">
        <v>0</v>
      </c>
      <c r="BA906">
        <v>1030</v>
      </c>
      <c r="BB906">
        <v>4347</v>
      </c>
      <c r="BC906">
        <v>0</v>
      </c>
      <c r="BD906">
        <v>0</v>
      </c>
      <c r="BE906">
        <v>0</v>
      </c>
      <c r="BF906">
        <v>2959</v>
      </c>
      <c r="BG906">
        <v>7343</v>
      </c>
      <c r="BH906">
        <v>0</v>
      </c>
      <c r="BI906">
        <v>0</v>
      </c>
      <c r="BJ906">
        <v>371</v>
      </c>
      <c r="BK906">
        <v>1261</v>
      </c>
      <c r="BL906">
        <v>0</v>
      </c>
      <c r="BM906">
        <v>0</v>
      </c>
      <c r="BN906">
        <v>61</v>
      </c>
      <c r="BO906">
        <v>221</v>
      </c>
      <c r="BP906">
        <v>0</v>
      </c>
      <c r="BQ906" s="178">
        <v>102590</v>
      </c>
    </row>
    <row r="907" spans="1:69" x14ac:dyDescent="0.25">
      <c r="A907" t="s">
        <v>679</v>
      </c>
      <c r="B907">
        <v>16</v>
      </c>
      <c r="C907">
        <v>1057</v>
      </c>
      <c r="D907">
        <v>208</v>
      </c>
      <c r="E907">
        <v>274</v>
      </c>
      <c r="F907">
        <v>457</v>
      </c>
      <c r="G907">
        <v>2061</v>
      </c>
      <c r="H907">
        <v>0</v>
      </c>
      <c r="I907">
        <v>0</v>
      </c>
      <c r="J907">
        <v>0</v>
      </c>
      <c r="K907">
        <v>283</v>
      </c>
      <c r="L907">
        <v>0</v>
      </c>
      <c r="M907">
        <v>0</v>
      </c>
      <c r="N907">
        <v>483</v>
      </c>
      <c r="O907">
        <v>790</v>
      </c>
      <c r="P907">
        <v>83</v>
      </c>
      <c r="Q907">
        <v>1967</v>
      </c>
      <c r="R907">
        <v>3403</v>
      </c>
      <c r="S907">
        <v>0</v>
      </c>
      <c r="T907">
        <v>24</v>
      </c>
      <c r="U907">
        <v>486</v>
      </c>
      <c r="V907">
        <v>576</v>
      </c>
      <c r="W907">
        <v>0</v>
      </c>
      <c r="X907">
        <v>8</v>
      </c>
      <c r="Y907">
        <v>432</v>
      </c>
      <c r="Z907">
        <v>2018</v>
      </c>
      <c r="AA907">
        <v>0</v>
      </c>
      <c r="AB907" s="180" t="s">
        <v>1199</v>
      </c>
      <c r="AC907">
        <v>1846</v>
      </c>
      <c r="AD907">
        <v>5708</v>
      </c>
      <c r="AE907">
        <v>449</v>
      </c>
      <c r="AF907">
        <v>714</v>
      </c>
      <c r="AG907">
        <v>914</v>
      </c>
      <c r="AH907">
        <v>35</v>
      </c>
      <c r="AI907">
        <v>284</v>
      </c>
      <c r="AJ907">
        <v>0</v>
      </c>
      <c r="AK907">
        <v>0</v>
      </c>
      <c r="AL907">
        <v>251</v>
      </c>
      <c r="AM907">
        <v>469</v>
      </c>
      <c r="AN907">
        <v>0</v>
      </c>
      <c r="AO907">
        <v>382</v>
      </c>
      <c r="AP907">
        <v>3284</v>
      </c>
      <c r="AQ907">
        <v>8887</v>
      </c>
      <c r="AR907">
        <v>419</v>
      </c>
      <c r="AS907">
        <v>2761</v>
      </c>
      <c r="AT907">
        <v>0</v>
      </c>
      <c r="AU907">
        <v>0</v>
      </c>
      <c r="AV907">
        <v>1627</v>
      </c>
      <c r="AW907">
        <v>2711</v>
      </c>
      <c r="AX907">
        <v>0</v>
      </c>
      <c r="AY907">
        <v>227</v>
      </c>
      <c r="AZ907">
        <v>0</v>
      </c>
      <c r="BA907">
        <v>530</v>
      </c>
      <c r="BB907">
        <v>3444</v>
      </c>
      <c r="BC907">
        <v>0</v>
      </c>
      <c r="BD907">
        <v>0</v>
      </c>
      <c r="BE907">
        <v>0</v>
      </c>
      <c r="BF907">
        <v>2917</v>
      </c>
      <c r="BG907">
        <v>4843</v>
      </c>
      <c r="BH907">
        <v>0</v>
      </c>
      <c r="BI907">
        <v>0</v>
      </c>
      <c r="BJ907">
        <v>286</v>
      </c>
      <c r="BK907">
        <v>427</v>
      </c>
      <c r="BL907">
        <v>0</v>
      </c>
      <c r="BM907">
        <v>0</v>
      </c>
      <c r="BN907">
        <v>6</v>
      </c>
      <c r="BO907">
        <v>111</v>
      </c>
      <c r="BP907">
        <v>0</v>
      </c>
      <c r="BQ907" s="178">
        <v>64360</v>
      </c>
    </row>
    <row r="908" spans="1:69" x14ac:dyDescent="0.25">
      <c r="A908" t="s">
        <v>680</v>
      </c>
      <c r="B908">
        <v>4</v>
      </c>
      <c r="C908">
        <v>1708</v>
      </c>
      <c r="D908">
        <v>155</v>
      </c>
      <c r="E908">
        <v>1917</v>
      </c>
      <c r="F908">
        <v>956</v>
      </c>
      <c r="G908">
        <v>183</v>
      </c>
      <c r="H908">
        <v>0</v>
      </c>
      <c r="I908">
        <v>0</v>
      </c>
      <c r="J908">
        <v>0</v>
      </c>
      <c r="K908">
        <v>4503</v>
      </c>
      <c r="L908">
        <v>0</v>
      </c>
      <c r="M908">
        <v>0</v>
      </c>
      <c r="N908">
        <v>1331</v>
      </c>
      <c r="O908">
        <v>1603</v>
      </c>
      <c r="P908">
        <v>1010</v>
      </c>
      <c r="Q908">
        <v>5873</v>
      </c>
      <c r="R908">
        <v>11171</v>
      </c>
      <c r="S908">
        <v>0</v>
      </c>
      <c r="T908">
        <v>7</v>
      </c>
      <c r="U908">
        <v>2629</v>
      </c>
      <c r="V908">
        <v>1596</v>
      </c>
      <c r="W908">
        <v>0</v>
      </c>
      <c r="X908">
        <v>2642</v>
      </c>
      <c r="Y908">
        <v>412</v>
      </c>
      <c r="Z908">
        <v>3850</v>
      </c>
      <c r="AA908">
        <v>0</v>
      </c>
      <c r="AB908" s="180" t="s">
        <v>1199</v>
      </c>
      <c r="AC908">
        <v>13914</v>
      </c>
      <c r="AD908">
        <v>3542</v>
      </c>
      <c r="AE908">
        <v>3146</v>
      </c>
      <c r="AF908">
        <v>4593</v>
      </c>
      <c r="AG908">
        <v>3455</v>
      </c>
      <c r="AH908">
        <v>310</v>
      </c>
      <c r="AI908">
        <v>355</v>
      </c>
      <c r="AJ908">
        <v>0</v>
      </c>
      <c r="AK908">
        <v>0</v>
      </c>
      <c r="AL908">
        <v>87056</v>
      </c>
      <c r="AM908">
        <v>1838</v>
      </c>
      <c r="AN908">
        <v>0</v>
      </c>
      <c r="AO908">
        <v>243</v>
      </c>
      <c r="AP908">
        <v>6869</v>
      </c>
      <c r="AQ908">
        <v>9055</v>
      </c>
      <c r="AR908">
        <v>6699</v>
      </c>
      <c r="AS908">
        <v>6732</v>
      </c>
      <c r="AT908">
        <v>0</v>
      </c>
      <c r="AU908">
        <v>0</v>
      </c>
      <c r="AV908">
        <v>6656</v>
      </c>
      <c r="AW908">
        <v>201</v>
      </c>
      <c r="AX908">
        <v>0</v>
      </c>
      <c r="AY908">
        <v>987</v>
      </c>
      <c r="AZ908">
        <v>0</v>
      </c>
      <c r="BA908">
        <v>61</v>
      </c>
      <c r="BB908">
        <v>6367</v>
      </c>
      <c r="BC908">
        <v>0</v>
      </c>
      <c r="BD908">
        <v>0</v>
      </c>
      <c r="BE908">
        <v>0</v>
      </c>
      <c r="BF908">
        <v>4049</v>
      </c>
      <c r="BG908">
        <v>11238</v>
      </c>
      <c r="BH908">
        <v>0</v>
      </c>
      <c r="BI908">
        <v>0</v>
      </c>
      <c r="BJ908">
        <v>1058</v>
      </c>
      <c r="BK908">
        <v>2528</v>
      </c>
      <c r="BL908">
        <v>0</v>
      </c>
      <c r="BM908">
        <v>0</v>
      </c>
      <c r="BN908">
        <v>518</v>
      </c>
      <c r="BO908">
        <v>352</v>
      </c>
      <c r="BP908">
        <v>2581</v>
      </c>
      <c r="BQ908" s="178">
        <v>243810</v>
      </c>
    </row>
    <row r="909" spans="1:69" x14ac:dyDescent="0.25">
      <c r="A909" t="s">
        <v>681</v>
      </c>
      <c r="B909">
        <v>1</v>
      </c>
      <c r="C909">
        <v>1189</v>
      </c>
      <c r="D909">
        <v>22</v>
      </c>
      <c r="E909">
        <v>1843</v>
      </c>
      <c r="F909">
        <v>944</v>
      </c>
      <c r="G909">
        <v>183</v>
      </c>
      <c r="H909">
        <v>0</v>
      </c>
      <c r="I909">
        <v>0</v>
      </c>
      <c r="J909">
        <v>0</v>
      </c>
      <c r="K909">
        <v>4258</v>
      </c>
      <c r="L909">
        <v>0</v>
      </c>
      <c r="M909">
        <v>0</v>
      </c>
      <c r="N909">
        <v>1219</v>
      </c>
      <c r="O909">
        <v>1301</v>
      </c>
      <c r="P909">
        <v>754</v>
      </c>
      <c r="Q909">
        <v>5509</v>
      </c>
      <c r="R909">
        <v>7135</v>
      </c>
      <c r="S909">
        <v>0</v>
      </c>
      <c r="T909">
        <v>7</v>
      </c>
      <c r="U909">
        <v>2363</v>
      </c>
      <c r="V909">
        <v>801</v>
      </c>
      <c r="W909">
        <v>0</v>
      </c>
      <c r="X909">
        <v>1629</v>
      </c>
      <c r="Y909">
        <v>412</v>
      </c>
      <c r="Z909">
        <v>3839</v>
      </c>
      <c r="AA909">
        <v>0</v>
      </c>
      <c r="AB909" s="180" t="s">
        <v>1199</v>
      </c>
      <c r="AC909">
        <v>8142</v>
      </c>
      <c r="AD909">
        <v>2378</v>
      </c>
      <c r="AE909">
        <v>2955</v>
      </c>
      <c r="AF909">
        <v>4491</v>
      </c>
      <c r="AG909">
        <v>3290</v>
      </c>
      <c r="AH909">
        <v>310</v>
      </c>
      <c r="AI909">
        <v>349</v>
      </c>
      <c r="AJ909">
        <v>0</v>
      </c>
      <c r="AK909">
        <v>0</v>
      </c>
      <c r="AL909">
        <v>42740</v>
      </c>
      <c r="AM909">
        <v>1487</v>
      </c>
      <c r="AN909">
        <v>0</v>
      </c>
      <c r="AO909">
        <v>202</v>
      </c>
      <c r="AP909">
        <v>6879</v>
      </c>
      <c r="AQ909">
        <v>7383</v>
      </c>
      <c r="AR909">
        <v>5275</v>
      </c>
      <c r="AS909">
        <v>5751</v>
      </c>
      <c r="AT909">
        <v>0</v>
      </c>
      <c r="AU909">
        <v>0</v>
      </c>
      <c r="AV909">
        <v>4185</v>
      </c>
      <c r="AW909">
        <v>201</v>
      </c>
      <c r="AX909">
        <v>0</v>
      </c>
      <c r="AY909">
        <v>892</v>
      </c>
      <c r="AZ909">
        <v>0</v>
      </c>
      <c r="BA909">
        <v>59</v>
      </c>
      <c r="BB909">
        <v>5856</v>
      </c>
      <c r="BC909">
        <v>0</v>
      </c>
      <c r="BD909">
        <v>0</v>
      </c>
      <c r="BE909">
        <v>0</v>
      </c>
      <c r="BF909">
        <v>3922</v>
      </c>
      <c r="BG909">
        <v>10323</v>
      </c>
      <c r="BH909">
        <v>0</v>
      </c>
      <c r="BI909">
        <v>0</v>
      </c>
      <c r="BJ909">
        <v>186</v>
      </c>
      <c r="BK909">
        <v>2503</v>
      </c>
      <c r="BL909">
        <v>0</v>
      </c>
      <c r="BM909">
        <v>0</v>
      </c>
      <c r="BN909">
        <v>363</v>
      </c>
      <c r="BO909">
        <v>352</v>
      </c>
      <c r="BP909">
        <v>1457</v>
      </c>
      <c r="BQ909" s="178">
        <v>170729</v>
      </c>
    </row>
    <row r="910" spans="1:69" x14ac:dyDescent="0.25">
      <c r="A910" t="s">
        <v>682</v>
      </c>
      <c r="B910">
        <v>19804</v>
      </c>
      <c r="C910">
        <v>829</v>
      </c>
      <c r="D910">
        <v>0</v>
      </c>
      <c r="E910">
        <v>38</v>
      </c>
      <c r="F910">
        <v>8332</v>
      </c>
      <c r="G910">
        <v>2364</v>
      </c>
      <c r="H910">
        <v>0</v>
      </c>
      <c r="I910">
        <v>0</v>
      </c>
      <c r="J910">
        <v>0</v>
      </c>
      <c r="K910">
        <v>37</v>
      </c>
      <c r="L910">
        <v>0</v>
      </c>
      <c r="M910">
        <v>0</v>
      </c>
      <c r="N910">
        <v>464</v>
      </c>
      <c r="O910">
        <v>2</v>
      </c>
      <c r="P910">
        <v>45</v>
      </c>
      <c r="Q910">
        <v>1679</v>
      </c>
      <c r="R910">
        <v>168</v>
      </c>
      <c r="S910">
        <v>0</v>
      </c>
      <c r="T910">
        <v>12</v>
      </c>
      <c r="U910">
        <v>497</v>
      </c>
      <c r="V910">
        <v>1083</v>
      </c>
      <c r="W910">
        <v>0</v>
      </c>
      <c r="X910">
        <v>457</v>
      </c>
      <c r="Y910">
        <v>314</v>
      </c>
      <c r="Z910">
        <v>393</v>
      </c>
      <c r="AA910">
        <v>0</v>
      </c>
      <c r="AB910" s="180" t="s">
        <v>1199</v>
      </c>
      <c r="AC910">
        <v>3170</v>
      </c>
      <c r="AD910">
        <v>1519</v>
      </c>
      <c r="AE910">
        <v>53</v>
      </c>
      <c r="AF910">
        <v>6</v>
      </c>
      <c r="AG910">
        <v>1452</v>
      </c>
      <c r="AH910">
        <v>98</v>
      </c>
      <c r="AI910">
        <v>45</v>
      </c>
      <c r="AJ910">
        <v>0</v>
      </c>
      <c r="AK910">
        <v>0</v>
      </c>
      <c r="AL910">
        <v>2743</v>
      </c>
      <c r="AM910">
        <v>261</v>
      </c>
      <c r="AN910">
        <v>199</v>
      </c>
      <c r="AO910">
        <v>241</v>
      </c>
      <c r="AP910">
        <v>488</v>
      </c>
      <c r="AQ910">
        <v>1631</v>
      </c>
      <c r="AR910">
        <v>340</v>
      </c>
      <c r="AS910">
        <v>349</v>
      </c>
      <c r="AT910">
        <v>0</v>
      </c>
      <c r="AU910">
        <v>0</v>
      </c>
      <c r="AV910">
        <v>207</v>
      </c>
      <c r="AW910">
        <v>145</v>
      </c>
      <c r="AX910">
        <v>0</v>
      </c>
      <c r="AY910">
        <v>1622</v>
      </c>
      <c r="AZ910">
        <v>0</v>
      </c>
      <c r="BA910">
        <v>1970</v>
      </c>
      <c r="BB910">
        <v>19</v>
      </c>
      <c r="BC910">
        <v>0</v>
      </c>
      <c r="BD910">
        <v>0</v>
      </c>
      <c r="BE910">
        <v>0</v>
      </c>
      <c r="BF910">
        <v>898</v>
      </c>
      <c r="BG910">
        <v>1191</v>
      </c>
      <c r="BH910">
        <v>0</v>
      </c>
      <c r="BI910">
        <v>0</v>
      </c>
      <c r="BJ910">
        <v>132</v>
      </c>
      <c r="BK910">
        <v>2</v>
      </c>
      <c r="BL910">
        <v>0</v>
      </c>
      <c r="BM910">
        <v>422</v>
      </c>
      <c r="BN910">
        <v>154</v>
      </c>
      <c r="BO910">
        <v>64</v>
      </c>
      <c r="BP910">
        <v>155</v>
      </c>
      <c r="BQ910" s="178">
        <v>37811</v>
      </c>
    </row>
    <row r="911" spans="1:69" x14ac:dyDescent="0.25">
      <c r="A911" t="s">
        <v>683</v>
      </c>
      <c r="B911">
        <v>2914</v>
      </c>
      <c r="C911">
        <v>99471</v>
      </c>
      <c r="D911">
        <v>0</v>
      </c>
      <c r="E911">
        <v>36375</v>
      </c>
      <c r="F911">
        <v>428913</v>
      </c>
      <c r="G911">
        <v>129627</v>
      </c>
      <c r="H911" t="s">
        <v>1199</v>
      </c>
      <c r="I911" t="s">
        <v>1199</v>
      </c>
      <c r="J911" t="s">
        <v>1199</v>
      </c>
      <c r="K911">
        <v>116557</v>
      </c>
      <c r="L911" t="s">
        <v>1199</v>
      </c>
      <c r="M911" t="s">
        <v>1199</v>
      </c>
      <c r="N911">
        <v>21810</v>
      </c>
      <c r="O911">
        <v>56075</v>
      </c>
      <c r="P911">
        <v>24830</v>
      </c>
      <c r="Q911">
        <v>57542</v>
      </c>
      <c r="R911">
        <v>201681</v>
      </c>
      <c r="S911" t="s">
        <v>1199</v>
      </c>
      <c r="T911">
        <v>8356</v>
      </c>
      <c r="U911">
        <v>49208</v>
      </c>
      <c r="V911">
        <v>68526</v>
      </c>
      <c r="W911" t="s">
        <v>1199</v>
      </c>
      <c r="X911">
        <v>49435</v>
      </c>
      <c r="Y911">
        <v>25349</v>
      </c>
      <c r="Z911">
        <v>62936</v>
      </c>
      <c r="AA911" t="s">
        <v>1199</v>
      </c>
      <c r="AB911" s="180" t="s">
        <v>1199</v>
      </c>
      <c r="AC911">
        <v>163548</v>
      </c>
      <c r="AD911">
        <v>204654</v>
      </c>
      <c r="AE911">
        <v>56520</v>
      </c>
      <c r="AF911">
        <v>114235</v>
      </c>
      <c r="AG911">
        <v>185931</v>
      </c>
      <c r="AH911">
        <v>9393</v>
      </c>
      <c r="AI911">
        <v>19160</v>
      </c>
      <c r="AJ911" t="s">
        <v>1199</v>
      </c>
      <c r="AK911" t="s">
        <v>1199</v>
      </c>
      <c r="AL911">
        <v>456997</v>
      </c>
      <c r="AM911">
        <v>78824</v>
      </c>
      <c r="AN911">
        <v>4460</v>
      </c>
      <c r="AO911">
        <v>20003</v>
      </c>
      <c r="AP911">
        <v>223570</v>
      </c>
      <c r="AQ911">
        <v>486492</v>
      </c>
      <c r="AR911">
        <v>135673</v>
      </c>
      <c r="AS911">
        <v>109720</v>
      </c>
      <c r="AT911" t="s">
        <v>1199</v>
      </c>
      <c r="AU911" t="s">
        <v>1199</v>
      </c>
      <c r="AV911">
        <v>117565</v>
      </c>
      <c r="AW911">
        <v>37161</v>
      </c>
      <c r="AX911" t="s">
        <v>1199</v>
      </c>
      <c r="AY911">
        <v>27496</v>
      </c>
      <c r="AZ911" t="s">
        <v>1199</v>
      </c>
      <c r="BA911">
        <v>56758</v>
      </c>
      <c r="BB911">
        <v>165102</v>
      </c>
      <c r="BC911" t="s">
        <v>1199</v>
      </c>
      <c r="BD911" t="s">
        <v>1199</v>
      </c>
      <c r="BE911" t="s">
        <v>1199</v>
      </c>
      <c r="BF911">
        <v>238447</v>
      </c>
      <c r="BG911">
        <v>594549</v>
      </c>
      <c r="BH911" t="s">
        <v>1199</v>
      </c>
      <c r="BI911" t="s">
        <v>1199</v>
      </c>
      <c r="BJ911">
        <v>28173</v>
      </c>
      <c r="BK911">
        <v>84261</v>
      </c>
      <c r="BL911" t="s">
        <v>1199</v>
      </c>
      <c r="BM911">
        <v>20437</v>
      </c>
      <c r="BN911">
        <v>32513</v>
      </c>
      <c r="BO911">
        <v>39780</v>
      </c>
      <c r="BP911">
        <v>45698</v>
      </c>
      <c r="BQ911" s="178">
        <v>5433270</v>
      </c>
    </row>
    <row r="912" spans="1:69" x14ac:dyDescent="0.25">
      <c r="A912" t="s">
        <v>684</v>
      </c>
      <c r="B912">
        <v>1031</v>
      </c>
      <c r="D912">
        <v>0</v>
      </c>
      <c r="BQ912" s="178"/>
    </row>
    <row r="913" spans="1:69" x14ac:dyDescent="0.25">
      <c r="A913" t="s">
        <v>685</v>
      </c>
      <c r="B913">
        <v>211</v>
      </c>
      <c r="D913">
        <v>186</v>
      </c>
      <c r="BQ913" s="178"/>
    </row>
    <row r="914" spans="1:69" x14ac:dyDescent="0.25">
      <c r="A914" t="s">
        <v>686</v>
      </c>
      <c r="B914">
        <v>192</v>
      </c>
      <c r="C914">
        <v>565</v>
      </c>
      <c r="D914">
        <v>1</v>
      </c>
      <c r="E914">
        <v>307</v>
      </c>
      <c r="F914">
        <v>11384</v>
      </c>
      <c r="G914">
        <v>2017</v>
      </c>
      <c r="H914">
        <v>802</v>
      </c>
      <c r="I914">
        <v>331</v>
      </c>
      <c r="J914">
        <v>5507</v>
      </c>
      <c r="K914">
        <v>3778</v>
      </c>
      <c r="L914">
        <v>4036</v>
      </c>
      <c r="M914">
        <v>855</v>
      </c>
      <c r="N914">
        <v>37</v>
      </c>
      <c r="O914">
        <v>23</v>
      </c>
      <c r="P914">
        <v>369</v>
      </c>
      <c r="Q914">
        <v>1</v>
      </c>
      <c r="R914">
        <v>571</v>
      </c>
      <c r="S914">
        <v>5110</v>
      </c>
      <c r="T914">
        <v>343</v>
      </c>
      <c r="U914">
        <v>5</v>
      </c>
      <c r="V914">
        <v>21</v>
      </c>
      <c r="W914">
        <v>633</v>
      </c>
      <c r="X914">
        <v>365</v>
      </c>
      <c r="Y914">
        <v>0</v>
      </c>
      <c r="Z914">
        <v>664</v>
      </c>
      <c r="AA914">
        <v>2208</v>
      </c>
      <c r="AB914">
        <v>7088</v>
      </c>
      <c r="AC914">
        <v>344</v>
      </c>
      <c r="AD914">
        <v>1559</v>
      </c>
      <c r="AE914">
        <v>243</v>
      </c>
      <c r="AF914">
        <v>0</v>
      </c>
      <c r="AG914">
        <v>109</v>
      </c>
      <c r="AH914">
        <v>264</v>
      </c>
      <c r="AI914">
        <v>0</v>
      </c>
      <c r="AJ914">
        <v>659</v>
      </c>
      <c r="AK914">
        <v>6800</v>
      </c>
      <c r="AL914">
        <v>0</v>
      </c>
      <c r="AM914">
        <v>323</v>
      </c>
      <c r="AN914">
        <v>118</v>
      </c>
      <c r="AO914">
        <v>574</v>
      </c>
      <c r="AP914">
        <v>203</v>
      </c>
      <c r="AQ914">
        <v>18</v>
      </c>
      <c r="AR914">
        <v>0</v>
      </c>
      <c r="AS914">
        <v>311</v>
      </c>
      <c r="AT914">
        <v>369</v>
      </c>
      <c r="AU914">
        <v>0</v>
      </c>
      <c r="AV914">
        <v>2</v>
      </c>
      <c r="AW914">
        <v>1658</v>
      </c>
      <c r="AX914">
        <v>2900</v>
      </c>
      <c r="AY914">
        <v>463</v>
      </c>
      <c r="AZ914">
        <v>1008</v>
      </c>
      <c r="BA914">
        <v>74</v>
      </c>
      <c r="BB914">
        <v>0</v>
      </c>
      <c r="BC914">
        <v>1232</v>
      </c>
      <c r="BD914">
        <v>1691</v>
      </c>
      <c r="BE914">
        <v>1135</v>
      </c>
      <c r="BF914">
        <v>0</v>
      </c>
      <c r="BG914">
        <v>679</v>
      </c>
      <c r="BH914">
        <v>1475</v>
      </c>
      <c r="BI914">
        <v>418</v>
      </c>
      <c r="BJ914">
        <v>0</v>
      </c>
      <c r="BK914">
        <v>0</v>
      </c>
      <c r="BL914">
        <v>545</v>
      </c>
      <c r="BM914">
        <v>1160</v>
      </c>
      <c r="BN914">
        <v>0</v>
      </c>
      <c r="BO914">
        <v>588</v>
      </c>
      <c r="BP914">
        <v>0</v>
      </c>
      <c r="BQ914" s="178">
        <v>75764</v>
      </c>
    </row>
    <row r="915" spans="1:69" x14ac:dyDescent="0.25">
      <c r="A915" t="s">
        <v>687</v>
      </c>
      <c r="B915">
        <v>72</v>
      </c>
      <c r="C915">
        <v>462</v>
      </c>
      <c r="D915">
        <v>12</v>
      </c>
      <c r="E915">
        <v>304</v>
      </c>
      <c r="F915">
        <v>11383</v>
      </c>
      <c r="G915">
        <v>2011</v>
      </c>
      <c r="H915">
        <v>761</v>
      </c>
      <c r="I915">
        <v>316</v>
      </c>
      <c r="J915">
        <v>4987</v>
      </c>
      <c r="K915">
        <v>3262</v>
      </c>
      <c r="L915">
        <v>2487</v>
      </c>
      <c r="M915">
        <v>754</v>
      </c>
      <c r="N915">
        <v>26</v>
      </c>
      <c r="O915">
        <v>12</v>
      </c>
      <c r="P915">
        <v>354</v>
      </c>
      <c r="Q915">
        <v>1</v>
      </c>
      <c r="R915">
        <v>523</v>
      </c>
      <c r="S915">
        <v>4636</v>
      </c>
      <c r="T915">
        <v>329</v>
      </c>
      <c r="U915">
        <v>4</v>
      </c>
      <c r="V915">
        <v>21</v>
      </c>
      <c r="W915">
        <v>557</v>
      </c>
      <c r="X915">
        <v>326</v>
      </c>
      <c r="Y915">
        <v>0</v>
      </c>
      <c r="Z915">
        <v>518</v>
      </c>
      <c r="AA915">
        <v>2208</v>
      </c>
      <c r="AB915">
        <v>6488</v>
      </c>
      <c r="AC915">
        <v>329</v>
      </c>
      <c r="AD915">
        <v>1544</v>
      </c>
      <c r="AE915">
        <v>231</v>
      </c>
      <c r="AF915">
        <v>0</v>
      </c>
      <c r="AG915">
        <v>87</v>
      </c>
      <c r="AH915">
        <v>241</v>
      </c>
      <c r="AI915">
        <v>0</v>
      </c>
      <c r="AJ915">
        <v>550</v>
      </c>
      <c r="AK915">
        <v>6203</v>
      </c>
      <c r="AL915">
        <v>0</v>
      </c>
      <c r="AM915">
        <v>281</v>
      </c>
      <c r="AN915">
        <v>118</v>
      </c>
      <c r="AO915">
        <v>516</v>
      </c>
      <c r="AP915">
        <v>150</v>
      </c>
      <c r="AQ915">
        <v>17</v>
      </c>
      <c r="AR915">
        <v>0</v>
      </c>
      <c r="AS915">
        <v>264</v>
      </c>
      <c r="AT915">
        <v>12</v>
      </c>
      <c r="AU915">
        <v>0</v>
      </c>
      <c r="AV915">
        <v>2</v>
      </c>
      <c r="AW915">
        <v>1332</v>
      </c>
      <c r="AX915">
        <v>2640</v>
      </c>
      <c r="AY915">
        <v>352</v>
      </c>
      <c r="AZ915">
        <v>944</v>
      </c>
      <c r="BA915">
        <v>38</v>
      </c>
      <c r="BB915">
        <v>0</v>
      </c>
      <c r="BC915">
        <v>1232</v>
      </c>
      <c r="BD915">
        <v>844</v>
      </c>
      <c r="BE915">
        <v>1071</v>
      </c>
      <c r="BF915">
        <v>0</v>
      </c>
      <c r="BG915">
        <v>627</v>
      </c>
      <c r="BH915">
        <v>1325</v>
      </c>
      <c r="BI915">
        <v>414</v>
      </c>
      <c r="BJ915">
        <v>0</v>
      </c>
      <c r="BK915">
        <v>0</v>
      </c>
      <c r="BL915">
        <v>515</v>
      </c>
      <c r="BM915">
        <v>1111</v>
      </c>
      <c r="BN915">
        <v>0</v>
      </c>
      <c r="BO915">
        <v>687</v>
      </c>
      <c r="BP915">
        <v>0</v>
      </c>
      <c r="BQ915" s="178">
        <v>68084</v>
      </c>
    </row>
    <row r="916" spans="1:69" x14ac:dyDescent="0.25">
      <c r="A916" t="s">
        <v>688</v>
      </c>
      <c r="B916">
        <v>189</v>
      </c>
      <c r="C916">
        <v>55</v>
      </c>
      <c r="D916">
        <v>3</v>
      </c>
      <c r="E916">
        <v>3</v>
      </c>
      <c r="F916">
        <v>860</v>
      </c>
      <c r="G916">
        <v>214</v>
      </c>
      <c r="H916">
        <v>51</v>
      </c>
      <c r="I916">
        <v>3</v>
      </c>
      <c r="J916">
        <v>289</v>
      </c>
      <c r="K916">
        <v>336</v>
      </c>
      <c r="L916">
        <v>1130</v>
      </c>
      <c r="M916">
        <v>64</v>
      </c>
      <c r="N916">
        <v>10</v>
      </c>
      <c r="O916">
        <v>11</v>
      </c>
      <c r="P916">
        <v>14</v>
      </c>
      <c r="Q916">
        <v>5</v>
      </c>
      <c r="R916">
        <v>41</v>
      </c>
      <c r="S916">
        <v>419</v>
      </c>
      <c r="T916">
        <v>28</v>
      </c>
      <c r="U916">
        <v>1</v>
      </c>
      <c r="V916">
        <v>0</v>
      </c>
      <c r="W916">
        <v>42</v>
      </c>
      <c r="X916">
        <v>23</v>
      </c>
      <c r="Y916">
        <v>0</v>
      </c>
      <c r="Z916">
        <v>87</v>
      </c>
      <c r="AA916">
        <v>75</v>
      </c>
      <c r="AB916">
        <v>267</v>
      </c>
      <c r="AC916">
        <v>52</v>
      </c>
      <c r="AD916">
        <v>31</v>
      </c>
      <c r="AE916">
        <v>7</v>
      </c>
      <c r="AF916">
        <v>0</v>
      </c>
      <c r="AG916">
        <v>22</v>
      </c>
      <c r="AH916">
        <v>30</v>
      </c>
      <c r="AI916">
        <v>0</v>
      </c>
      <c r="AJ916">
        <v>71</v>
      </c>
      <c r="AK916">
        <v>428</v>
      </c>
      <c r="AL916">
        <v>0</v>
      </c>
      <c r="AM916">
        <v>44</v>
      </c>
      <c r="AN916">
        <v>0</v>
      </c>
      <c r="AO916">
        <v>29</v>
      </c>
      <c r="AP916">
        <v>36</v>
      </c>
      <c r="AQ916">
        <v>1</v>
      </c>
      <c r="AR916">
        <v>0</v>
      </c>
      <c r="AS916">
        <v>33</v>
      </c>
      <c r="AT916">
        <v>0</v>
      </c>
      <c r="AU916">
        <v>0</v>
      </c>
      <c r="AV916">
        <v>0</v>
      </c>
      <c r="AW916">
        <v>302</v>
      </c>
      <c r="AX916">
        <v>49</v>
      </c>
      <c r="AY916">
        <v>86</v>
      </c>
      <c r="AZ916">
        <v>49</v>
      </c>
      <c r="BA916">
        <v>29</v>
      </c>
      <c r="BB916">
        <v>0</v>
      </c>
      <c r="BC916">
        <v>194</v>
      </c>
      <c r="BD916">
        <v>59</v>
      </c>
      <c r="BE916">
        <v>33</v>
      </c>
      <c r="BF916">
        <v>0</v>
      </c>
      <c r="BG916">
        <v>45</v>
      </c>
      <c r="BH916">
        <v>112</v>
      </c>
      <c r="BI916">
        <v>49</v>
      </c>
      <c r="BJ916">
        <v>0</v>
      </c>
      <c r="BK916">
        <v>0</v>
      </c>
      <c r="BL916">
        <v>19</v>
      </c>
      <c r="BM916">
        <v>96</v>
      </c>
      <c r="BN916">
        <v>0</v>
      </c>
      <c r="BO916">
        <v>29</v>
      </c>
      <c r="BP916">
        <v>0</v>
      </c>
      <c r="BQ916" s="178">
        <v>6107</v>
      </c>
    </row>
    <row r="917" spans="1:69" x14ac:dyDescent="0.25">
      <c r="A917" t="s">
        <v>689</v>
      </c>
      <c r="B917">
        <v>4093</v>
      </c>
      <c r="C917">
        <v>68</v>
      </c>
      <c r="D917">
        <v>1</v>
      </c>
      <c r="E917">
        <v>2</v>
      </c>
      <c r="F917">
        <v>891</v>
      </c>
      <c r="G917">
        <v>0</v>
      </c>
      <c r="H917">
        <v>40</v>
      </c>
      <c r="I917">
        <v>3</v>
      </c>
      <c r="J917">
        <v>284</v>
      </c>
      <c r="K917">
        <v>246</v>
      </c>
      <c r="L917">
        <v>818</v>
      </c>
      <c r="M917">
        <v>65</v>
      </c>
      <c r="N917">
        <v>0</v>
      </c>
      <c r="O917">
        <v>10</v>
      </c>
      <c r="P917">
        <v>11</v>
      </c>
      <c r="Q917">
        <v>0</v>
      </c>
      <c r="R917">
        <v>34</v>
      </c>
      <c r="S917">
        <v>248</v>
      </c>
      <c r="T917">
        <v>12</v>
      </c>
      <c r="U917">
        <v>0</v>
      </c>
      <c r="V917">
        <v>0</v>
      </c>
      <c r="W917">
        <v>35</v>
      </c>
      <c r="X917">
        <v>21</v>
      </c>
      <c r="Y917">
        <v>0</v>
      </c>
      <c r="Z917">
        <v>61</v>
      </c>
      <c r="AA917">
        <v>43</v>
      </c>
      <c r="AB917">
        <v>222</v>
      </c>
      <c r="AC917">
        <v>42</v>
      </c>
      <c r="AD917">
        <v>6</v>
      </c>
      <c r="AE917">
        <v>3</v>
      </c>
      <c r="AF917">
        <v>0</v>
      </c>
      <c r="AG917">
        <v>22</v>
      </c>
      <c r="AH917">
        <v>25</v>
      </c>
      <c r="AI917">
        <v>0</v>
      </c>
      <c r="AJ917">
        <v>63</v>
      </c>
      <c r="AK917">
        <v>225</v>
      </c>
      <c r="AL917">
        <v>0</v>
      </c>
      <c r="AM917">
        <v>4</v>
      </c>
      <c r="AN917">
        <v>0</v>
      </c>
      <c r="AO917">
        <v>19</v>
      </c>
      <c r="AP917">
        <v>0</v>
      </c>
      <c r="AQ917">
        <v>12</v>
      </c>
      <c r="AR917">
        <v>0</v>
      </c>
      <c r="AS917">
        <v>19</v>
      </c>
      <c r="AT917">
        <v>0</v>
      </c>
      <c r="AU917">
        <v>0</v>
      </c>
      <c r="AV917">
        <v>0</v>
      </c>
      <c r="AW917">
        <v>66</v>
      </c>
      <c r="AX917">
        <v>20</v>
      </c>
      <c r="AY917">
        <v>90</v>
      </c>
      <c r="AZ917">
        <v>49</v>
      </c>
      <c r="BA917">
        <v>49</v>
      </c>
      <c r="BB917">
        <v>0</v>
      </c>
      <c r="BC917">
        <v>75</v>
      </c>
      <c r="BD917">
        <v>0</v>
      </c>
      <c r="BE917">
        <v>23</v>
      </c>
      <c r="BF917">
        <v>0</v>
      </c>
      <c r="BG917">
        <v>33</v>
      </c>
      <c r="BH917">
        <v>110</v>
      </c>
      <c r="BI917">
        <v>4</v>
      </c>
      <c r="BJ917">
        <v>0</v>
      </c>
      <c r="BK917">
        <v>0</v>
      </c>
      <c r="BL917">
        <v>13</v>
      </c>
      <c r="BM917">
        <v>45</v>
      </c>
      <c r="BN917">
        <v>0</v>
      </c>
      <c r="BO917">
        <v>14</v>
      </c>
      <c r="BP917">
        <v>0</v>
      </c>
      <c r="BQ917" s="178">
        <v>4179</v>
      </c>
    </row>
    <row r="918" spans="1:69" x14ac:dyDescent="0.25">
      <c r="A918" t="s">
        <v>690</v>
      </c>
      <c r="B918">
        <v>10918</v>
      </c>
      <c r="C918">
        <v>0</v>
      </c>
      <c r="D918">
        <v>0</v>
      </c>
      <c r="E918">
        <v>8</v>
      </c>
      <c r="F918">
        <v>0</v>
      </c>
      <c r="G918">
        <v>0</v>
      </c>
      <c r="H918">
        <v>0</v>
      </c>
      <c r="I918">
        <v>0</v>
      </c>
      <c r="J918">
        <v>3</v>
      </c>
      <c r="K918">
        <v>10</v>
      </c>
      <c r="L918">
        <v>33</v>
      </c>
      <c r="M918">
        <v>9</v>
      </c>
      <c r="N918">
        <v>0</v>
      </c>
      <c r="O918">
        <v>0</v>
      </c>
      <c r="P918">
        <v>0</v>
      </c>
      <c r="Q918">
        <v>0</v>
      </c>
      <c r="R918">
        <v>0</v>
      </c>
      <c r="S918">
        <v>5</v>
      </c>
      <c r="T918">
        <v>0</v>
      </c>
      <c r="U918">
        <v>0</v>
      </c>
      <c r="V918">
        <v>0</v>
      </c>
      <c r="W918">
        <v>0</v>
      </c>
      <c r="X918">
        <v>0</v>
      </c>
      <c r="Y918">
        <v>0</v>
      </c>
      <c r="Z918">
        <v>0</v>
      </c>
      <c r="AA918">
        <v>0</v>
      </c>
      <c r="AB918">
        <v>339</v>
      </c>
      <c r="AC918">
        <v>0</v>
      </c>
      <c r="AD918">
        <v>0</v>
      </c>
      <c r="AE918">
        <v>0</v>
      </c>
      <c r="AF918">
        <v>0</v>
      </c>
      <c r="AG918">
        <v>0</v>
      </c>
      <c r="AH918">
        <v>1</v>
      </c>
      <c r="AI918">
        <v>0</v>
      </c>
      <c r="AJ918">
        <v>0</v>
      </c>
      <c r="AK918">
        <v>26</v>
      </c>
      <c r="AL918">
        <v>0</v>
      </c>
      <c r="AM918">
        <v>0</v>
      </c>
      <c r="AN918">
        <v>0</v>
      </c>
      <c r="AO918">
        <v>0</v>
      </c>
      <c r="AP918">
        <v>0</v>
      </c>
      <c r="AQ918">
        <v>0</v>
      </c>
      <c r="AR918">
        <v>0</v>
      </c>
      <c r="AS918">
        <v>0</v>
      </c>
      <c r="AT918">
        <v>0</v>
      </c>
      <c r="AU918">
        <v>0</v>
      </c>
      <c r="AV918">
        <v>0</v>
      </c>
      <c r="AW918">
        <v>0</v>
      </c>
      <c r="AX918">
        <v>0</v>
      </c>
      <c r="AY918">
        <v>0</v>
      </c>
      <c r="AZ918">
        <v>1</v>
      </c>
      <c r="BA918">
        <v>0</v>
      </c>
      <c r="BB918">
        <v>0</v>
      </c>
      <c r="BC918">
        <v>296</v>
      </c>
      <c r="BD918">
        <v>5</v>
      </c>
      <c r="BE918">
        <v>0</v>
      </c>
      <c r="BF918">
        <v>0</v>
      </c>
      <c r="BG918">
        <v>0</v>
      </c>
      <c r="BH918">
        <v>0</v>
      </c>
      <c r="BI918">
        <v>0</v>
      </c>
      <c r="BJ918">
        <v>0</v>
      </c>
      <c r="BK918">
        <v>0</v>
      </c>
      <c r="BL918">
        <v>0</v>
      </c>
      <c r="BM918">
        <v>1</v>
      </c>
      <c r="BN918">
        <v>0</v>
      </c>
      <c r="BO918">
        <v>0</v>
      </c>
      <c r="BP918">
        <v>0</v>
      </c>
      <c r="BQ918" s="178">
        <v>739</v>
      </c>
    </row>
    <row r="919" spans="1:69" x14ac:dyDescent="0.25">
      <c r="A919" t="s">
        <v>691</v>
      </c>
      <c r="B919">
        <v>10351</v>
      </c>
      <c r="C919">
        <v>1</v>
      </c>
      <c r="D919">
        <v>624</v>
      </c>
      <c r="E919">
        <v>1</v>
      </c>
      <c r="F919">
        <v>0</v>
      </c>
      <c r="G919">
        <v>0</v>
      </c>
      <c r="H919">
        <v>14</v>
      </c>
      <c r="I919">
        <v>0</v>
      </c>
      <c r="J919">
        <v>9</v>
      </c>
      <c r="K919">
        <v>85</v>
      </c>
      <c r="L919">
        <v>313</v>
      </c>
      <c r="M919">
        <v>13</v>
      </c>
      <c r="N919">
        <v>0</v>
      </c>
      <c r="O919">
        <v>1</v>
      </c>
      <c r="P919">
        <v>5</v>
      </c>
      <c r="Q919">
        <v>0</v>
      </c>
      <c r="R919">
        <v>4</v>
      </c>
      <c r="S919">
        <v>14</v>
      </c>
      <c r="T919">
        <v>1</v>
      </c>
      <c r="U919">
        <v>0</v>
      </c>
      <c r="V919">
        <v>0</v>
      </c>
      <c r="W919">
        <v>5</v>
      </c>
      <c r="X919">
        <v>0</v>
      </c>
      <c r="Y919">
        <v>0</v>
      </c>
      <c r="Z919">
        <v>26</v>
      </c>
      <c r="AA919">
        <v>45</v>
      </c>
      <c r="AB919">
        <v>45</v>
      </c>
      <c r="AC919">
        <v>10</v>
      </c>
      <c r="AD919">
        <v>0</v>
      </c>
      <c r="AE919">
        <v>0</v>
      </c>
      <c r="AF919">
        <v>0</v>
      </c>
      <c r="AG919">
        <v>0</v>
      </c>
      <c r="AH919">
        <v>14</v>
      </c>
      <c r="AI919">
        <v>0</v>
      </c>
      <c r="AJ919">
        <v>11</v>
      </c>
      <c r="AK919">
        <v>21</v>
      </c>
      <c r="AL919">
        <v>8</v>
      </c>
      <c r="AM919">
        <v>1</v>
      </c>
      <c r="AN919">
        <v>0</v>
      </c>
      <c r="AO919">
        <v>4</v>
      </c>
      <c r="AP919">
        <v>0</v>
      </c>
      <c r="AQ919">
        <v>11</v>
      </c>
      <c r="AR919">
        <v>0</v>
      </c>
      <c r="AS919">
        <v>0</v>
      </c>
      <c r="AT919">
        <v>0</v>
      </c>
      <c r="AU919">
        <v>0</v>
      </c>
      <c r="AV919">
        <v>0</v>
      </c>
      <c r="AW919">
        <v>0</v>
      </c>
      <c r="AX919">
        <v>0</v>
      </c>
      <c r="AY919">
        <v>0</v>
      </c>
      <c r="AZ919">
        <v>0</v>
      </c>
      <c r="BA919">
        <v>69</v>
      </c>
      <c r="BB919">
        <v>0</v>
      </c>
      <c r="BC919">
        <v>67</v>
      </c>
      <c r="BD919">
        <v>0</v>
      </c>
      <c r="BE919">
        <v>11</v>
      </c>
      <c r="BF919">
        <v>0</v>
      </c>
      <c r="BG919">
        <v>12</v>
      </c>
      <c r="BH919">
        <v>0</v>
      </c>
      <c r="BI919">
        <v>0</v>
      </c>
      <c r="BJ919">
        <v>0</v>
      </c>
      <c r="BK919">
        <v>0</v>
      </c>
      <c r="BL919">
        <v>6</v>
      </c>
      <c r="BM919">
        <v>20</v>
      </c>
      <c r="BN919">
        <v>0</v>
      </c>
      <c r="BO919">
        <v>18</v>
      </c>
      <c r="BP919">
        <v>0</v>
      </c>
      <c r="BQ919" s="178">
        <v>1039</v>
      </c>
    </row>
    <row r="920" spans="1:69" x14ac:dyDescent="0.25">
      <c r="A920" t="s">
        <v>692</v>
      </c>
      <c r="B920">
        <v>78</v>
      </c>
      <c r="C920">
        <v>497</v>
      </c>
      <c r="D920">
        <v>0</v>
      </c>
      <c r="E920">
        <v>308</v>
      </c>
      <c r="F920">
        <v>8657</v>
      </c>
      <c r="G920">
        <v>1161</v>
      </c>
      <c r="H920">
        <v>581</v>
      </c>
      <c r="I920">
        <v>201</v>
      </c>
      <c r="J920">
        <v>4461</v>
      </c>
      <c r="K920">
        <v>2614</v>
      </c>
      <c r="L920">
        <v>2107</v>
      </c>
      <c r="M920">
        <v>595</v>
      </c>
      <c r="N920">
        <v>1889</v>
      </c>
      <c r="O920">
        <v>0</v>
      </c>
      <c r="P920">
        <v>0</v>
      </c>
      <c r="Q920">
        <v>280</v>
      </c>
      <c r="R920">
        <v>652</v>
      </c>
      <c r="S920">
        <v>3945</v>
      </c>
      <c r="T920">
        <v>245</v>
      </c>
      <c r="U920">
        <v>0</v>
      </c>
      <c r="V920">
        <v>21</v>
      </c>
      <c r="W920">
        <v>619</v>
      </c>
      <c r="X920">
        <v>331</v>
      </c>
      <c r="Y920">
        <v>0</v>
      </c>
      <c r="Z920">
        <v>486</v>
      </c>
      <c r="AA920">
        <v>1684</v>
      </c>
      <c r="AB920">
        <v>5126</v>
      </c>
      <c r="AC920">
        <v>340</v>
      </c>
      <c r="AD920">
        <v>0</v>
      </c>
      <c r="AE920">
        <v>235</v>
      </c>
      <c r="AF920">
        <v>0</v>
      </c>
      <c r="AG920">
        <v>87</v>
      </c>
      <c r="AH920">
        <v>244</v>
      </c>
      <c r="AI920">
        <v>0</v>
      </c>
      <c r="AJ920">
        <v>354</v>
      </c>
      <c r="AK920">
        <v>5715</v>
      </c>
      <c r="AL920">
        <v>0</v>
      </c>
      <c r="AM920">
        <v>264</v>
      </c>
      <c r="AN920">
        <v>86</v>
      </c>
      <c r="AO920">
        <v>407</v>
      </c>
      <c r="AP920">
        <v>325</v>
      </c>
      <c r="AQ920">
        <v>0</v>
      </c>
      <c r="AR920">
        <v>0</v>
      </c>
      <c r="AS920">
        <v>205</v>
      </c>
      <c r="AT920">
        <v>125</v>
      </c>
      <c r="AU920">
        <v>0</v>
      </c>
      <c r="AV920">
        <v>0</v>
      </c>
      <c r="AW920">
        <v>0</v>
      </c>
      <c r="AX920">
        <v>2135</v>
      </c>
      <c r="AY920">
        <v>412</v>
      </c>
      <c r="AZ920">
        <v>584</v>
      </c>
      <c r="BA920">
        <v>22</v>
      </c>
      <c r="BB920">
        <v>0</v>
      </c>
      <c r="BC920">
        <v>1320</v>
      </c>
      <c r="BD920">
        <v>868</v>
      </c>
      <c r="BE920">
        <v>882</v>
      </c>
      <c r="BF920">
        <v>0</v>
      </c>
      <c r="BG920">
        <v>439</v>
      </c>
      <c r="BH920">
        <v>3949</v>
      </c>
      <c r="BI920">
        <v>403</v>
      </c>
      <c r="BJ920">
        <v>0</v>
      </c>
      <c r="BK920">
        <v>0</v>
      </c>
      <c r="BL920">
        <v>363</v>
      </c>
      <c r="BM920">
        <v>897</v>
      </c>
      <c r="BN920">
        <v>2</v>
      </c>
      <c r="BO920">
        <v>588</v>
      </c>
      <c r="BP920">
        <v>0</v>
      </c>
      <c r="BQ920" s="178">
        <v>59413</v>
      </c>
    </row>
    <row r="921" spans="1:69" x14ac:dyDescent="0.25">
      <c r="A921" t="s">
        <v>693</v>
      </c>
      <c r="B921">
        <v>17056</v>
      </c>
      <c r="C921">
        <v>462</v>
      </c>
      <c r="D921">
        <v>151</v>
      </c>
      <c r="E921">
        <v>306</v>
      </c>
      <c r="F921">
        <v>8657</v>
      </c>
      <c r="G921">
        <v>1161</v>
      </c>
      <c r="H921">
        <v>572</v>
      </c>
      <c r="I921">
        <v>198</v>
      </c>
      <c r="J921">
        <v>3632</v>
      </c>
      <c r="K921">
        <v>2557</v>
      </c>
      <c r="L921">
        <v>1960</v>
      </c>
      <c r="M921">
        <v>569</v>
      </c>
      <c r="N921">
        <v>1889</v>
      </c>
      <c r="O921">
        <v>0</v>
      </c>
      <c r="P921">
        <v>0</v>
      </c>
      <c r="Q921">
        <v>266</v>
      </c>
      <c r="R921">
        <v>559</v>
      </c>
      <c r="S921">
        <v>3844</v>
      </c>
      <c r="T921">
        <v>241</v>
      </c>
      <c r="U921">
        <v>0</v>
      </c>
      <c r="V921">
        <v>21</v>
      </c>
      <c r="W921">
        <v>549</v>
      </c>
      <c r="X921">
        <v>321</v>
      </c>
      <c r="Y921">
        <v>0</v>
      </c>
      <c r="Z921">
        <v>462</v>
      </c>
      <c r="AA921">
        <v>1684</v>
      </c>
      <c r="AB921">
        <v>4941</v>
      </c>
      <c r="AC921">
        <v>327</v>
      </c>
      <c r="AD921">
        <v>0</v>
      </c>
      <c r="AE921">
        <v>233</v>
      </c>
      <c r="AF921">
        <v>0</v>
      </c>
      <c r="AG921">
        <v>87</v>
      </c>
      <c r="AH921">
        <v>242</v>
      </c>
      <c r="AI921">
        <v>0</v>
      </c>
      <c r="AJ921">
        <v>322</v>
      </c>
      <c r="AK921">
        <v>5460</v>
      </c>
      <c r="AL921">
        <v>0</v>
      </c>
      <c r="AM921">
        <v>261</v>
      </c>
      <c r="AN921">
        <v>86</v>
      </c>
      <c r="AO921">
        <v>394</v>
      </c>
      <c r="AP921">
        <v>218</v>
      </c>
      <c r="AQ921">
        <v>0</v>
      </c>
      <c r="AR921">
        <v>0</v>
      </c>
      <c r="AS921">
        <v>196</v>
      </c>
      <c r="AT921">
        <v>12</v>
      </c>
      <c r="AU921">
        <v>0</v>
      </c>
      <c r="AV921">
        <v>0</v>
      </c>
      <c r="AW921">
        <v>0</v>
      </c>
      <c r="AX921">
        <v>1588</v>
      </c>
      <c r="AY921">
        <v>307</v>
      </c>
      <c r="AZ921">
        <v>562</v>
      </c>
      <c r="BA921">
        <v>0</v>
      </c>
      <c r="BB921">
        <v>0</v>
      </c>
      <c r="BC921">
        <v>1320</v>
      </c>
      <c r="BD921">
        <v>860</v>
      </c>
      <c r="BE921">
        <v>866</v>
      </c>
      <c r="BF921">
        <v>0</v>
      </c>
      <c r="BG921">
        <v>439</v>
      </c>
      <c r="BH921">
        <v>3556</v>
      </c>
      <c r="BI921">
        <v>402</v>
      </c>
      <c r="BJ921">
        <v>0</v>
      </c>
      <c r="BK921">
        <v>0</v>
      </c>
      <c r="BL921">
        <v>345</v>
      </c>
      <c r="BM921">
        <v>897</v>
      </c>
      <c r="BN921">
        <v>1</v>
      </c>
      <c r="BO921">
        <v>588</v>
      </c>
      <c r="BP921">
        <v>0</v>
      </c>
      <c r="BQ921" s="178">
        <v>56044</v>
      </c>
    </row>
    <row r="922" spans="1:69" x14ac:dyDescent="0.25">
      <c r="A922" t="s">
        <v>694</v>
      </c>
      <c r="B922">
        <v>38</v>
      </c>
      <c r="C922">
        <v>9</v>
      </c>
      <c r="D922">
        <v>134</v>
      </c>
      <c r="E922">
        <v>2</v>
      </c>
      <c r="F922">
        <v>199</v>
      </c>
      <c r="G922">
        <v>22</v>
      </c>
      <c r="H922">
        <v>7</v>
      </c>
      <c r="I922">
        <v>1</v>
      </c>
      <c r="J922">
        <v>53</v>
      </c>
      <c r="K922">
        <v>39</v>
      </c>
      <c r="L922">
        <v>13</v>
      </c>
      <c r="M922">
        <v>12</v>
      </c>
      <c r="N922">
        <v>49</v>
      </c>
      <c r="O922">
        <v>0</v>
      </c>
      <c r="P922">
        <v>0</v>
      </c>
      <c r="Q922">
        <v>28</v>
      </c>
      <c r="R922">
        <v>54</v>
      </c>
      <c r="S922">
        <v>57</v>
      </c>
      <c r="T922">
        <v>3</v>
      </c>
      <c r="U922">
        <v>0</v>
      </c>
      <c r="V922">
        <v>0</v>
      </c>
      <c r="W922">
        <v>23</v>
      </c>
      <c r="X922">
        <v>1</v>
      </c>
      <c r="Y922">
        <v>0</v>
      </c>
      <c r="Z922">
        <v>11</v>
      </c>
      <c r="AA922">
        <v>43</v>
      </c>
      <c r="AB922">
        <v>39</v>
      </c>
      <c r="AC922">
        <v>0</v>
      </c>
      <c r="AD922">
        <v>0</v>
      </c>
      <c r="AE922">
        <v>1</v>
      </c>
      <c r="AF922">
        <v>0</v>
      </c>
      <c r="AG922">
        <v>0</v>
      </c>
      <c r="AH922">
        <v>0</v>
      </c>
      <c r="AI922">
        <v>0</v>
      </c>
      <c r="AJ922">
        <v>16</v>
      </c>
      <c r="AK922">
        <v>42</v>
      </c>
      <c r="AL922">
        <v>0</v>
      </c>
      <c r="AM922">
        <v>3</v>
      </c>
      <c r="AN922">
        <v>0</v>
      </c>
      <c r="AO922">
        <v>5</v>
      </c>
      <c r="AP922">
        <v>12</v>
      </c>
      <c r="AQ922">
        <v>0</v>
      </c>
      <c r="AR922">
        <v>0</v>
      </c>
      <c r="AS922">
        <v>6</v>
      </c>
      <c r="AT922">
        <v>0</v>
      </c>
      <c r="AU922">
        <v>0</v>
      </c>
      <c r="AV922">
        <v>0</v>
      </c>
      <c r="AW922">
        <v>0</v>
      </c>
      <c r="AX922">
        <v>36</v>
      </c>
      <c r="AY922">
        <v>3</v>
      </c>
      <c r="AZ922">
        <v>2</v>
      </c>
      <c r="BA922">
        <v>5</v>
      </c>
      <c r="BB922">
        <v>0</v>
      </c>
      <c r="BC922">
        <v>27</v>
      </c>
      <c r="BD922">
        <v>0</v>
      </c>
      <c r="BE922">
        <v>14</v>
      </c>
      <c r="BF922">
        <v>0</v>
      </c>
      <c r="BG922">
        <v>7</v>
      </c>
      <c r="BH922">
        <v>64</v>
      </c>
      <c r="BI922">
        <v>6</v>
      </c>
      <c r="BJ922">
        <v>0</v>
      </c>
      <c r="BK922">
        <v>0</v>
      </c>
      <c r="BL922">
        <v>8</v>
      </c>
      <c r="BM922">
        <v>51</v>
      </c>
      <c r="BN922">
        <v>0</v>
      </c>
      <c r="BO922">
        <v>2</v>
      </c>
      <c r="BP922">
        <v>0</v>
      </c>
      <c r="BQ922" s="178">
        <v>1000</v>
      </c>
    </row>
    <row r="923" spans="1:69" x14ac:dyDescent="0.25">
      <c r="A923" t="s">
        <v>695</v>
      </c>
      <c r="B923">
        <v>38</v>
      </c>
      <c r="C923">
        <v>8</v>
      </c>
      <c r="D923">
        <v>127</v>
      </c>
      <c r="E923">
        <v>1</v>
      </c>
      <c r="F923">
        <v>226</v>
      </c>
      <c r="G923">
        <v>0</v>
      </c>
      <c r="H923">
        <v>9</v>
      </c>
      <c r="I923">
        <v>1</v>
      </c>
      <c r="J923">
        <v>52</v>
      </c>
      <c r="K923">
        <v>24</v>
      </c>
      <c r="L923">
        <v>6</v>
      </c>
      <c r="M923">
        <v>13</v>
      </c>
      <c r="N923">
        <v>0</v>
      </c>
      <c r="O923">
        <v>0</v>
      </c>
      <c r="P923">
        <v>0</v>
      </c>
      <c r="Q923">
        <v>2</v>
      </c>
      <c r="R923">
        <v>18</v>
      </c>
      <c r="S923">
        <v>31</v>
      </c>
      <c r="T923">
        <v>3</v>
      </c>
      <c r="U923">
        <v>0</v>
      </c>
      <c r="V923">
        <v>0</v>
      </c>
      <c r="W923">
        <v>22</v>
      </c>
      <c r="X923">
        <v>1</v>
      </c>
      <c r="Y923">
        <v>0</v>
      </c>
      <c r="Z923">
        <v>11</v>
      </c>
      <c r="AA923">
        <v>17</v>
      </c>
      <c r="AB923">
        <v>31</v>
      </c>
      <c r="AC923">
        <v>0</v>
      </c>
      <c r="AD923">
        <v>1</v>
      </c>
      <c r="AE923">
        <v>0</v>
      </c>
      <c r="AF923">
        <v>0</v>
      </c>
      <c r="AG923">
        <v>0</v>
      </c>
      <c r="AH923">
        <v>0</v>
      </c>
      <c r="AI923">
        <v>0</v>
      </c>
      <c r="AJ923">
        <v>14</v>
      </c>
      <c r="AK923">
        <v>12</v>
      </c>
      <c r="AL923">
        <v>0</v>
      </c>
      <c r="AM923">
        <v>0</v>
      </c>
      <c r="AN923">
        <v>0</v>
      </c>
      <c r="AO923">
        <v>4</v>
      </c>
      <c r="AP923">
        <v>2</v>
      </c>
      <c r="AQ923">
        <v>0</v>
      </c>
      <c r="AR923">
        <v>0</v>
      </c>
      <c r="AS923">
        <v>3</v>
      </c>
      <c r="AT923">
        <v>0</v>
      </c>
      <c r="AU923">
        <v>0</v>
      </c>
      <c r="AV923">
        <v>0</v>
      </c>
      <c r="AW923">
        <v>0</v>
      </c>
      <c r="AX923">
        <v>22</v>
      </c>
      <c r="AY923">
        <v>4</v>
      </c>
      <c r="AZ923">
        <v>2</v>
      </c>
      <c r="BA923">
        <v>0</v>
      </c>
      <c r="BB923">
        <v>0</v>
      </c>
      <c r="BC923">
        <v>7</v>
      </c>
      <c r="BD923">
        <v>0</v>
      </c>
      <c r="BE923">
        <v>11</v>
      </c>
      <c r="BF923">
        <v>0</v>
      </c>
      <c r="BG923">
        <v>6</v>
      </c>
      <c r="BH923">
        <v>25</v>
      </c>
      <c r="BI923">
        <v>0</v>
      </c>
      <c r="BJ923">
        <v>0</v>
      </c>
      <c r="BK923">
        <v>0</v>
      </c>
      <c r="BL923">
        <v>3</v>
      </c>
      <c r="BM923">
        <v>45</v>
      </c>
      <c r="BN923">
        <v>0</v>
      </c>
      <c r="BO923">
        <v>0</v>
      </c>
      <c r="BP923">
        <v>0</v>
      </c>
      <c r="BQ923" s="178">
        <v>643</v>
      </c>
    </row>
    <row r="924" spans="1:69" x14ac:dyDescent="0.25">
      <c r="A924" t="s">
        <v>696</v>
      </c>
      <c r="B924">
        <v>71</v>
      </c>
      <c r="C924">
        <v>0</v>
      </c>
      <c r="D924">
        <v>30</v>
      </c>
      <c r="E924">
        <v>8</v>
      </c>
      <c r="F924">
        <v>0</v>
      </c>
      <c r="G924">
        <v>0</v>
      </c>
      <c r="H924">
        <v>0</v>
      </c>
      <c r="I924">
        <v>0</v>
      </c>
      <c r="J924">
        <v>0</v>
      </c>
      <c r="K924">
        <v>7</v>
      </c>
      <c r="L924">
        <v>28</v>
      </c>
      <c r="M924">
        <v>9</v>
      </c>
      <c r="N924">
        <v>0</v>
      </c>
      <c r="O924">
        <v>0</v>
      </c>
      <c r="P924">
        <v>0</v>
      </c>
      <c r="Q924">
        <v>0</v>
      </c>
      <c r="R924">
        <v>0</v>
      </c>
      <c r="S924">
        <v>5</v>
      </c>
      <c r="T924">
        <v>0</v>
      </c>
      <c r="U924">
        <v>0</v>
      </c>
      <c r="V924">
        <v>0</v>
      </c>
      <c r="W924">
        <v>0</v>
      </c>
      <c r="X924">
        <v>0</v>
      </c>
      <c r="Y924">
        <v>0</v>
      </c>
      <c r="Z924">
        <v>0</v>
      </c>
      <c r="AA924">
        <v>0</v>
      </c>
      <c r="AB924">
        <v>247</v>
      </c>
      <c r="AC924">
        <v>0</v>
      </c>
      <c r="AD924">
        <v>0</v>
      </c>
      <c r="AE924">
        <v>0</v>
      </c>
      <c r="AF924">
        <v>0</v>
      </c>
      <c r="AG924">
        <v>0</v>
      </c>
      <c r="AH924">
        <v>1</v>
      </c>
      <c r="AI924">
        <v>0</v>
      </c>
      <c r="AJ924">
        <v>0</v>
      </c>
      <c r="AK924">
        <v>28</v>
      </c>
      <c r="AL924">
        <v>0</v>
      </c>
      <c r="AM924">
        <v>0</v>
      </c>
      <c r="AN924">
        <v>0</v>
      </c>
      <c r="AO924">
        <v>0</v>
      </c>
      <c r="AP924">
        <v>0</v>
      </c>
      <c r="AQ924">
        <v>0</v>
      </c>
      <c r="AR924">
        <v>0</v>
      </c>
      <c r="AS924">
        <v>0</v>
      </c>
      <c r="AT924">
        <v>0</v>
      </c>
      <c r="AU924">
        <v>0</v>
      </c>
      <c r="AV924">
        <v>0</v>
      </c>
      <c r="AW924">
        <v>0</v>
      </c>
      <c r="AX924">
        <v>0</v>
      </c>
      <c r="AY924">
        <v>0</v>
      </c>
      <c r="AZ924">
        <v>1</v>
      </c>
      <c r="BA924">
        <v>0</v>
      </c>
      <c r="BB924">
        <v>0</v>
      </c>
      <c r="BC924">
        <v>40</v>
      </c>
      <c r="BD924">
        <v>5</v>
      </c>
      <c r="BE924">
        <v>0</v>
      </c>
      <c r="BF924">
        <v>0</v>
      </c>
      <c r="BG924">
        <v>0</v>
      </c>
      <c r="BH924">
        <v>0</v>
      </c>
      <c r="BI924">
        <v>0</v>
      </c>
      <c r="BJ924">
        <v>0</v>
      </c>
      <c r="BK924">
        <v>0</v>
      </c>
      <c r="BL924">
        <v>0</v>
      </c>
      <c r="BM924">
        <v>1</v>
      </c>
      <c r="BN924">
        <v>0</v>
      </c>
      <c r="BO924">
        <v>0</v>
      </c>
      <c r="BP924">
        <v>0</v>
      </c>
      <c r="BQ924" s="178">
        <v>382</v>
      </c>
    </row>
    <row r="925" spans="1:69" x14ac:dyDescent="0.25">
      <c r="A925" t="s">
        <v>697</v>
      </c>
      <c r="B925">
        <v>50</v>
      </c>
      <c r="C925">
        <v>1</v>
      </c>
      <c r="D925">
        <v>71</v>
      </c>
      <c r="E925">
        <v>1</v>
      </c>
      <c r="F925">
        <v>0</v>
      </c>
      <c r="G925">
        <v>0</v>
      </c>
      <c r="H925">
        <v>3</v>
      </c>
      <c r="I925">
        <v>0</v>
      </c>
      <c r="J925">
        <v>0</v>
      </c>
      <c r="K925">
        <v>13</v>
      </c>
      <c r="L925">
        <v>18</v>
      </c>
      <c r="M925">
        <v>1</v>
      </c>
      <c r="N925">
        <v>0</v>
      </c>
      <c r="O925">
        <v>0</v>
      </c>
      <c r="P925">
        <v>1</v>
      </c>
      <c r="Q925">
        <v>0</v>
      </c>
      <c r="R925">
        <v>0</v>
      </c>
      <c r="S925">
        <v>3</v>
      </c>
      <c r="T925">
        <v>0</v>
      </c>
      <c r="U925">
        <v>0</v>
      </c>
      <c r="V925">
        <v>0</v>
      </c>
      <c r="W925">
        <v>0</v>
      </c>
      <c r="X925">
        <v>0</v>
      </c>
      <c r="Y925">
        <v>0</v>
      </c>
      <c r="Z925">
        <v>0</v>
      </c>
      <c r="AA925">
        <v>29</v>
      </c>
      <c r="AB925">
        <v>8</v>
      </c>
      <c r="AC925">
        <v>0</v>
      </c>
      <c r="AD925">
        <v>0</v>
      </c>
      <c r="AE925">
        <v>0</v>
      </c>
      <c r="AF925">
        <v>0</v>
      </c>
      <c r="AG925">
        <v>0</v>
      </c>
      <c r="AH925">
        <v>4</v>
      </c>
      <c r="AI925">
        <v>0</v>
      </c>
      <c r="AJ925">
        <v>2</v>
      </c>
      <c r="AK925">
        <v>4</v>
      </c>
      <c r="AL925">
        <v>0</v>
      </c>
      <c r="AM925">
        <v>0</v>
      </c>
      <c r="AN925">
        <v>0</v>
      </c>
      <c r="AO925">
        <v>1</v>
      </c>
      <c r="AP925">
        <v>0</v>
      </c>
      <c r="AQ925">
        <v>0</v>
      </c>
      <c r="AR925">
        <v>0</v>
      </c>
      <c r="AS925">
        <v>1</v>
      </c>
      <c r="AT925">
        <v>0</v>
      </c>
      <c r="AU925">
        <v>0</v>
      </c>
      <c r="AV925">
        <v>0</v>
      </c>
      <c r="AW925">
        <v>0</v>
      </c>
      <c r="AX925">
        <v>0</v>
      </c>
      <c r="AY925">
        <v>0</v>
      </c>
      <c r="AZ925">
        <v>0</v>
      </c>
      <c r="BA925">
        <v>0</v>
      </c>
      <c r="BB925">
        <v>0</v>
      </c>
      <c r="BC925">
        <v>1</v>
      </c>
      <c r="BD925">
        <v>0</v>
      </c>
      <c r="BE925">
        <v>4</v>
      </c>
      <c r="BF925">
        <v>0</v>
      </c>
      <c r="BG925">
        <v>1</v>
      </c>
      <c r="BH925">
        <v>0</v>
      </c>
      <c r="BI925">
        <v>0</v>
      </c>
      <c r="BJ925">
        <v>0</v>
      </c>
      <c r="BK925">
        <v>0</v>
      </c>
      <c r="BL925">
        <v>5</v>
      </c>
      <c r="BM925">
        <v>2</v>
      </c>
      <c r="BN925">
        <v>0</v>
      </c>
      <c r="BO925">
        <v>3</v>
      </c>
      <c r="BP925">
        <v>0</v>
      </c>
      <c r="BQ925" s="178">
        <v>132</v>
      </c>
    </row>
    <row r="926" spans="1:69" x14ac:dyDescent="0.25">
      <c r="A926" t="s">
        <v>698</v>
      </c>
      <c r="B926">
        <v>645</v>
      </c>
      <c r="C926">
        <v>0</v>
      </c>
      <c r="D926">
        <v>76</v>
      </c>
      <c r="E926">
        <v>218</v>
      </c>
      <c r="F926">
        <v>3887</v>
      </c>
      <c r="G926">
        <v>171</v>
      </c>
      <c r="H926">
        <v>175</v>
      </c>
      <c r="I926">
        <v>0</v>
      </c>
      <c r="J926">
        <v>1179</v>
      </c>
      <c r="K926">
        <v>742</v>
      </c>
      <c r="L926">
        <v>399</v>
      </c>
      <c r="M926">
        <v>2</v>
      </c>
      <c r="N926">
        <v>0</v>
      </c>
      <c r="O926">
        <v>0</v>
      </c>
      <c r="P926">
        <v>137</v>
      </c>
      <c r="Q926">
        <v>3245</v>
      </c>
      <c r="R926">
        <v>0</v>
      </c>
      <c r="S926">
        <v>1459</v>
      </c>
      <c r="T926">
        <v>53</v>
      </c>
      <c r="U926">
        <v>0</v>
      </c>
      <c r="V926">
        <v>87</v>
      </c>
      <c r="W926">
        <v>126</v>
      </c>
      <c r="X926">
        <v>110</v>
      </c>
      <c r="Y926">
        <v>0</v>
      </c>
      <c r="Z926">
        <v>359</v>
      </c>
      <c r="AA926">
        <v>472</v>
      </c>
      <c r="AB926">
        <v>1668</v>
      </c>
      <c r="AC926">
        <v>0</v>
      </c>
      <c r="AD926">
        <v>119</v>
      </c>
      <c r="AE926">
        <v>53</v>
      </c>
      <c r="AF926">
        <v>0</v>
      </c>
      <c r="AG926">
        <v>1</v>
      </c>
      <c r="AH926">
        <v>0</v>
      </c>
      <c r="AI926">
        <v>0</v>
      </c>
      <c r="AJ926">
        <v>0</v>
      </c>
      <c r="AK926">
        <v>2159</v>
      </c>
      <c r="AL926">
        <v>0</v>
      </c>
      <c r="AM926">
        <v>279</v>
      </c>
      <c r="AN926">
        <v>28</v>
      </c>
      <c r="AO926">
        <v>170</v>
      </c>
      <c r="AP926">
        <v>0</v>
      </c>
      <c r="AQ926">
        <v>15</v>
      </c>
      <c r="AR926">
        <v>0</v>
      </c>
      <c r="AS926">
        <v>86</v>
      </c>
      <c r="AT926">
        <v>0</v>
      </c>
      <c r="AU926">
        <v>0</v>
      </c>
      <c r="AV926">
        <v>0</v>
      </c>
      <c r="AW926">
        <v>66</v>
      </c>
      <c r="AX926">
        <v>625</v>
      </c>
      <c r="AY926">
        <v>3</v>
      </c>
      <c r="AZ926">
        <v>4</v>
      </c>
      <c r="BA926">
        <v>400</v>
      </c>
      <c r="BB926">
        <v>266</v>
      </c>
      <c r="BC926">
        <v>153</v>
      </c>
      <c r="BD926">
        <v>0</v>
      </c>
      <c r="BE926">
        <v>0</v>
      </c>
      <c r="BF926">
        <v>0</v>
      </c>
      <c r="BG926">
        <v>0</v>
      </c>
      <c r="BH926">
        <v>856</v>
      </c>
      <c r="BI926">
        <v>405</v>
      </c>
      <c r="BJ926">
        <v>0</v>
      </c>
      <c r="BK926">
        <v>0</v>
      </c>
      <c r="BL926">
        <v>0</v>
      </c>
      <c r="BM926">
        <v>331</v>
      </c>
      <c r="BN926">
        <v>0</v>
      </c>
      <c r="BO926">
        <v>94</v>
      </c>
      <c r="BP926">
        <v>0</v>
      </c>
      <c r="BQ926" s="178">
        <v>22263</v>
      </c>
    </row>
    <row r="927" spans="1:69" x14ac:dyDescent="0.25">
      <c r="A927" t="s">
        <v>263</v>
      </c>
      <c r="B927">
        <v>2208</v>
      </c>
      <c r="C927">
        <v>0</v>
      </c>
      <c r="D927">
        <v>720</v>
      </c>
      <c r="E927">
        <v>216</v>
      </c>
      <c r="F927">
        <v>3885</v>
      </c>
      <c r="G927">
        <v>171</v>
      </c>
      <c r="H927">
        <v>169</v>
      </c>
      <c r="I927">
        <v>0</v>
      </c>
      <c r="J927">
        <v>1110</v>
      </c>
      <c r="K927">
        <v>744</v>
      </c>
      <c r="L927">
        <v>387</v>
      </c>
      <c r="M927">
        <v>1</v>
      </c>
      <c r="N927">
        <v>0</v>
      </c>
      <c r="O927">
        <v>0</v>
      </c>
      <c r="P927">
        <v>137</v>
      </c>
      <c r="Q927">
        <v>3226</v>
      </c>
      <c r="R927">
        <v>0</v>
      </c>
      <c r="S927">
        <v>1456</v>
      </c>
      <c r="T927">
        <v>49</v>
      </c>
      <c r="U927">
        <v>0</v>
      </c>
      <c r="V927">
        <v>87</v>
      </c>
      <c r="W927">
        <v>124</v>
      </c>
      <c r="X927">
        <v>94</v>
      </c>
      <c r="Y927">
        <v>0</v>
      </c>
      <c r="Z927">
        <v>358</v>
      </c>
      <c r="AA927">
        <v>472</v>
      </c>
      <c r="AB927">
        <v>1639</v>
      </c>
      <c r="AC927">
        <v>0</v>
      </c>
      <c r="AD927">
        <v>119</v>
      </c>
      <c r="AE927">
        <v>53</v>
      </c>
      <c r="AF927">
        <v>0</v>
      </c>
      <c r="AG927">
        <v>1</v>
      </c>
      <c r="AH927">
        <v>0</v>
      </c>
      <c r="AI927">
        <v>0</v>
      </c>
      <c r="AJ927">
        <v>0</v>
      </c>
      <c r="AK927">
        <v>2100</v>
      </c>
      <c r="AL927">
        <v>0</v>
      </c>
      <c r="AM927">
        <v>273</v>
      </c>
      <c r="AN927">
        <v>28</v>
      </c>
      <c r="AO927">
        <v>168</v>
      </c>
      <c r="AP927">
        <v>0</v>
      </c>
      <c r="AQ927">
        <v>15</v>
      </c>
      <c r="AR927">
        <v>0</v>
      </c>
      <c r="AS927">
        <v>86</v>
      </c>
      <c r="AT927">
        <v>0</v>
      </c>
      <c r="AU927">
        <v>0</v>
      </c>
      <c r="AV927">
        <v>0</v>
      </c>
      <c r="AW927">
        <v>36</v>
      </c>
      <c r="AX927">
        <v>599</v>
      </c>
      <c r="AY927">
        <v>0</v>
      </c>
      <c r="AZ927">
        <v>4</v>
      </c>
      <c r="BA927">
        <v>400</v>
      </c>
      <c r="BB927">
        <v>266</v>
      </c>
      <c r="BC927">
        <v>153</v>
      </c>
      <c r="BD927">
        <v>0</v>
      </c>
      <c r="BE927">
        <v>0</v>
      </c>
      <c r="BF927">
        <v>0</v>
      </c>
      <c r="BG927">
        <v>0</v>
      </c>
      <c r="BH927">
        <v>852</v>
      </c>
      <c r="BI927">
        <v>405</v>
      </c>
      <c r="BJ927">
        <v>0</v>
      </c>
      <c r="BK927">
        <v>0</v>
      </c>
      <c r="BL927">
        <v>0</v>
      </c>
      <c r="BM927">
        <v>331</v>
      </c>
      <c r="BN927">
        <v>0</v>
      </c>
      <c r="BO927">
        <v>94</v>
      </c>
      <c r="BP927">
        <v>0</v>
      </c>
      <c r="BQ927" s="178">
        <v>21955</v>
      </c>
    </row>
    <row r="928" spans="1:69" x14ac:dyDescent="0.25">
      <c r="A928" t="s">
        <v>264</v>
      </c>
      <c r="B928">
        <v>0</v>
      </c>
      <c r="C928">
        <v>0</v>
      </c>
      <c r="D928">
        <v>166</v>
      </c>
      <c r="E928">
        <v>2</v>
      </c>
      <c r="F928">
        <v>392</v>
      </c>
      <c r="G928">
        <v>2</v>
      </c>
      <c r="H928">
        <v>13</v>
      </c>
      <c r="I928">
        <v>0</v>
      </c>
      <c r="J928">
        <v>9</v>
      </c>
      <c r="K928">
        <v>5</v>
      </c>
      <c r="L928">
        <v>2</v>
      </c>
      <c r="M928">
        <v>0</v>
      </c>
      <c r="N928">
        <v>0</v>
      </c>
      <c r="O928">
        <v>0</v>
      </c>
      <c r="P928">
        <v>21</v>
      </c>
      <c r="Q928">
        <v>22</v>
      </c>
      <c r="R928">
        <v>0</v>
      </c>
      <c r="S928">
        <v>6</v>
      </c>
      <c r="T928">
        <v>1</v>
      </c>
      <c r="U928">
        <v>0</v>
      </c>
      <c r="V928">
        <v>0</v>
      </c>
      <c r="W928">
        <v>2</v>
      </c>
      <c r="X928">
        <v>9</v>
      </c>
      <c r="Y928">
        <v>0</v>
      </c>
      <c r="Z928">
        <v>1</v>
      </c>
      <c r="AA928">
        <v>3</v>
      </c>
      <c r="AB928">
        <v>7</v>
      </c>
      <c r="AC928">
        <v>0</v>
      </c>
      <c r="AD928">
        <v>0</v>
      </c>
      <c r="AE928">
        <v>0</v>
      </c>
      <c r="AF928">
        <v>0</v>
      </c>
      <c r="AG928">
        <v>0</v>
      </c>
      <c r="AH928">
        <v>0</v>
      </c>
      <c r="AI928">
        <v>0</v>
      </c>
      <c r="AJ928">
        <v>0</v>
      </c>
      <c r="AK928">
        <v>49</v>
      </c>
      <c r="AL928">
        <v>0</v>
      </c>
      <c r="AM928">
        <v>8</v>
      </c>
      <c r="AN928">
        <v>2</v>
      </c>
      <c r="AO928">
        <v>2</v>
      </c>
      <c r="AP928">
        <v>0</v>
      </c>
      <c r="AQ928">
        <v>0</v>
      </c>
      <c r="AR928">
        <v>0</v>
      </c>
      <c r="AS928">
        <v>3</v>
      </c>
      <c r="AT928">
        <v>0</v>
      </c>
      <c r="AU928">
        <v>0</v>
      </c>
      <c r="AV928">
        <v>0</v>
      </c>
      <c r="AW928">
        <v>0</v>
      </c>
      <c r="AX928">
        <v>2</v>
      </c>
      <c r="AY928">
        <v>0</v>
      </c>
      <c r="AZ928">
        <v>0</v>
      </c>
      <c r="BA928">
        <v>11</v>
      </c>
      <c r="BB928">
        <v>2</v>
      </c>
      <c r="BC928">
        <v>1</v>
      </c>
      <c r="BD928">
        <v>0</v>
      </c>
      <c r="BE928">
        <v>0</v>
      </c>
      <c r="BF928">
        <v>0</v>
      </c>
      <c r="BG928">
        <v>0</v>
      </c>
      <c r="BH928">
        <v>19</v>
      </c>
      <c r="BI928">
        <v>28</v>
      </c>
      <c r="BJ928">
        <v>0</v>
      </c>
      <c r="BK928">
        <v>0</v>
      </c>
      <c r="BL928">
        <v>0</v>
      </c>
      <c r="BM928">
        <v>18</v>
      </c>
      <c r="BN928">
        <v>0</v>
      </c>
      <c r="BO928">
        <v>0</v>
      </c>
      <c r="BP928">
        <v>0</v>
      </c>
      <c r="BQ928" s="178">
        <v>681</v>
      </c>
    </row>
    <row r="929" spans="1:69" x14ac:dyDescent="0.25">
      <c r="A929" t="s">
        <v>265</v>
      </c>
      <c r="B929">
        <v>0</v>
      </c>
      <c r="C929">
        <v>0</v>
      </c>
      <c r="D929">
        <v>2</v>
      </c>
      <c r="E929">
        <v>2</v>
      </c>
      <c r="F929">
        <v>422</v>
      </c>
      <c r="G929">
        <v>0</v>
      </c>
      <c r="H929">
        <v>9</v>
      </c>
      <c r="I929">
        <v>0</v>
      </c>
      <c r="J929">
        <v>9</v>
      </c>
      <c r="K929">
        <v>3</v>
      </c>
      <c r="L929">
        <v>1</v>
      </c>
      <c r="M929">
        <v>0</v>
      </c>
      <c r="N929">
        <v>0</v>
      </c>
      <c r="O929">
        <v>0</v>
      </c>
      <c r="P929">
        <v>19</v>
      </c>
      <c r="Q929">
        <v>7</v>
      </c>
      <c r="R929">
        <v>0</v>
      </c>
      <c r="S929">
        <v>6</v>
      </c>
      <c r="T929">
        <v>1</v>
      </c>
      <c r="U929">
        <v>0</v>
      </c>
      <c r="V929">
        <v>0</v>
      </c>
      <c r="W929">
        <v>1</v>
      </c>
      <c r="X929">
        <v>9</v>
      </c>
      <c r="Y929">
        <v>0</v>
      </c>
      <c r="Z929">
        <v>1</v>
      </c>
      <c r="AA929">
        <v>0</v>
      </c>
      <c r="AB929">
        <v>6</v>
      </c>
      <c r="AC929">
        <v>0</v>
      </c>
      <c r="AD929">
        <v>0</v>
      </c>
      <c r="AE929">
        <v>0</v>
      </c>
      <c r="AF929">
        <v>0</v>
      </c>
      <c r="AG929">
        <v>0</v>
      </c>
      <c r="AH929">
        <v>0</v>
      </c>
      <c r="AI929">
        <v>0</v>
      </c>
      <c r="AJ929">
        <v>0</v>
      </c>
      <c r="AK929">
        <v>19</v>
      </c>
      <c r="AL929">
        <v>0</v>
      </c>
      <c r="AM929">
        <v>1</v>
      </c>
      <c r="AN929">
        <v>0</v>
      </c>
      <c r="AO929">
        <v>1</v>
      </c>
      <c r="AP929">
        <v>0</v>
      </c>
      <c r="AQ929">
        <v>6</v>
      </c>
      <c r="AR929">
        <v>0</v>
      </c>
      <c r="AS929">
        <v>1</v>
      </c>
      <c r="AT929">
        <v>0</v>
      </c>
      <c r="AU929">
        <v>0</v>
      </c>
      <c r="AV929">
        <v>0</v>
      </c>
      <c r="AW929">
        <v>0</v>
      </c>
      <c r="AX929">
        <v>1</v>
      </c>
      <c r="AY929">
        <v>3</v>
      </c>
      <c r="AZ929">
        <v>0</v>
      </c>
      <c r="BA929">
        <v>0</v>
      </c>
      <c r="BB929">
        <v>0</v>
      </c>
      <c r="BC929">
        <v>1</v>
      </c>
      <c r="BD929">
        <v>0</v>
      </c>
      <c r="BE929">
        <v>0</v>
      </c>
      <c r="BF929">
        <v>0</v>
      </c>
      <c r="BG929">
        <v>0</v>
      </c>
      <c r="BH929">
        <v>1</v>
      </c>
      <c r="BI929">
        <v>0</v>
      </c>
      <c r="BJ929">
        <v>0</v>
      </c>
      <c r="BK929">
        <v>0</v>
      </c>
      <c r="BL929">
        <v>0</v>
      </c>
      <c r="BM929">
        <v>3</v>
      </c>
      <c r="BN929">
        <v>0</v>
      </c>
      <c r="BO929">
        <v>0</v>
      </c>
      <c r="BP929">
        <v>0</v>
      </c>
      <c r="BQ929" s="178">
        <v>543</v>
      </c>
    </row>
    <row r="930" spans="1:69" x14ac:dyDescent="0.25">
      <c r="A930" t="s">
        <v>266</v>
      </c>
      <c r="B930">
        <v>1756</v>
      </c>
      <c r="C930">
        <v>0</v>
      </c>
      <c r="D930">
        <v>2643</v>
      </c>
      <c r="E930">
        <v>9</v>
      </c>
      <c r="F930">
        <v>30</v>
      </c>
      <c r="G930">
        <v>23</v>
      </c>
      <c r="H930">
        <v>0</v>
      </c>
      <c r="I930">
        <v>0</v>
      </c>
      <c r="J930">
        <v>0</v>
      </c>
      <c r="K930">
        <v>2</v>
      </c>
      <c r="L930">
        <v>7</v>
      </c>
      <c r="M930">
        <v>0</v>
      </c>
      <c r="N930">
        <v>0</v>
      </c>
      <c r="O930">
        <v>0</v>
      </c>
      <c r="P930">
        <v>0</v>
      </c>
      <c r="Q930">
        <v>31</v>
      </c>
      <c r="R930">
        <v>0</v>
      </c>
      <c r="S930">
        <v>3</v>
      </c>
      <c r="T930">
        <v>0</v>
      </c>
      <c r="U930">
        <v>0</v>
      </c>
      <c r="V930">
        <v>12</v>
      </c>
      <c r="W930">
        <v>0</v>
      </c>
      <c r="X930">
        <v>0</v>
      </c>
      <c r="Y930">
        <v>0</v>
      </c>
      <c r="Z930">
        <v>0</v>
      </c>
      <c r="AA930">
        <v>0</v>
      </c>
      <c r="AB930">
        <v>110</v>
      </c>
      <c r="AC930">
        <v>0</v>
      </c>
      <c r="AD930">
        <v>0</v>
      </c>
      <c r="AE930">
        <v>0</v>
      </c>
      <c r="AF930">
        <v>0</v>
      </c>
      <c r="AG930">
        <v>0</v>
      </c>
      <c r="AH930">
        <v>0</v>
      </c>
      <c r="AI930">
        <v>0</v>
      </c>
      <c r="AJ930">
        <v>0</v>
      </c>
      <c r="AK930">
        <v>16</v>
      </c>
      <c r="AL930">
        <v>0</v>
      </c>
      <c r="AM930">
        <v>0</v>
      </c>
      <c r="AN930">
        <v>0</v>
      </c>
      <c r="AO930">
        <v>0</v>
      </c>
      <c r="AP930">
        <v>0</v>
      </c>
      <c r="AQ930">
        <v>0</v>
      </c>
      <c r="AR930">
        <v>0</v>
      </c>
      <c r="AS930">
        <v>0</v>
      </c>
      <c r="AT930">
        <v>0</v>
      </c>
      <c r="AU930">
        <v>0</v>
      </c>
      <c r="AV930">
        <v>0</v>
      </c>
      <c r="AW930">
        <v>0</v>
      </c>
      <c r="AX930">
        <v>0</v>
      </c>
      <c r="AY930">
        <v>0</v>
      </c>
      <c r="AZ930">
        <v>0</v>
      </c>
      <c r="BA930">
        <v>0</v>
      </c>
      <c r="BB930">
        <v>0</v>
      </c>
      <c r="BC930">
        <v>0</v>
      </c>
      <c r="BD930">
        <v>0</v>
      </c>
      <c r="BE930">
        <v>0</v>
      </c>
      <c r="BF930">
        <v>0</v>
      </c>
      <c r="BG930">
        <v>0</v>
      </c>
      <c r="BH930">
        <v>0</v>
      </c>
      <c r="BI930">
        <v>0</v>
      </c>
      <c r="BJ930">
        <v>0</v>
      </c>
      <c r="BK930">
        <v>0</v>
      </c>
      <c r="BL930">
        <v>0</v>
      </c>
      <c r="BM930">
        <v>6</v>
      </c>
      <c r="BN930">
        <v>0</v>
      </c>
      <c r="BO930">
        <v>0</v>
      </c>
      <c r="BP930">
        <v>0</v>
      </c>
      <c r="BQ930" s="178">
        <v>268</v>
      </c>
    </row>
    <row r="931" spans="1:69" x14ac:dyDescent="0.25">
      <c r="A931" t="s">
        <v>267</v>
      </c>
      <c r="B931">
        <v>924</v>
      </c>
      <c r="C931">
        <v>0</v>
      </c>
      <c r="D931">
        <v>0</v>
      </c>
      <c r="E931">
        <v>0</v>
      </c>
      <c r="F931">
        <v>0</v>
      </c>
      <c r="G931">
        <v>33</v>
      </c>
      <c r="H931">
        <v>4</v>
      </c>
      <c r="I931">
        <v>0</v>
      </c>
      <c r="J931">
        <v>0</v>
      </c>
      <c r="K931">
        <v>2</v>
      </c>
      <c r="L931">
        <v>1</v>
      </c>
      <c r="M931">
        <v>0</v>
      </c>
      <c r="N931">
        <v>0</v>
      </c>
      <c r="O931">
        <v>0</v>
      </c>
      <c r="P931">
        <v>2</v>
      </c>
      <c r="Q931">
        <v>0</v>
      </c>
      <c r="R931">
        <v>0</v>
      </c>
      <c r="S931">
        <v>0</v>
      </c>
      <c r="T931">
        <v>0</v>
      </c>
      <c r="U931">
        <v>0</v>
      </c>
      <c r="V931">
        <v>0</v>
      </c>
      <c r="W931">
        <v>0</v>
      </c>
      <c r="X931">
        <v>0</v>
      </c>
      <c r="Y931">
        <v>0</v>
      </c>
      <c r="Z931">
        <v>0</v>
      </c>
      <c r="AA931">
        <v>5</v>
      </c>
      <c r="AB931">
        <v>1</v>
      </c>
      <c r="AC931">
        <v>0</v>
      </c>
      <c r="AD931">
        <v>0</v>
      </c>
      <c r="AE931">
        <v>0</v>
      </c>
      <c r="AF931">
        <v>0</v>
      </c>
      <c r="AG931">
        <v>0</v>
      </c>
      <c r="AH931">
        <v>0</v>
      </c>
      <c r="AI931">
        <v>0</v>
      </c>
      <c r="AJ931">
        <v>0</v>
      </c>
      <c r="AK931">
        <v>5</v>
      </c>
      <c r="AL931">
        <v>3</v>
      </c>
      <c r="AM931">
        <v>0</v>
      </c>
      <c r="AN931">
        <v>0</v>
      </c>
      <c r="AO931">
        <v>1</v>
      </c>
      <c r="AP931">
        <v>0</v>
      </c>
      <c r="AQ931">
        <v>5</v>
      </c>
      <c r="AR931">
        <v>0</v>
      </c>
      <c r="AS931">
        <v>1</v>
      </c>
      <c r="AT931">
        <v>0</v>
      </c>
      <c r="AU931">
        <v>0</v>
      </c>
      <c r="AV931">
        <v>0</v>
      </c>
      <c r="AW931">
        <v>0</v>
      </c>
      <c r="AX931">
        <v>0</v>
      </c>
      <c r="AY931">
        <v>0</v>
      </c>
      <c r="AZ931">
        <v>0</v>
      </c>
      <c r="BA931">
        <v>11</v>
      </c>
      <c r="BB931">
        <v>0</v>
      </c>
      <c r="BC931">
        <v>0</v>
      </c>
      <c r="BD931">
        <v>0</v>
      </c>
      <c r="BE931">
        <v>0</v>
      </c>
      <c r="BF931">
        <v>0</v>
      </c>
      <c r="BG931">
        <v>0</v>
      </c>
      <c r="BH931">
        <v>0</v>
      </c>
      <c r="BI931">
        <v>0</v>
      </c>
      <c r="BJ931">
        <v>0</v>
      </c>
      <c r="BK931">
        <v>0</v>
      </c>
      <c r="BL931">
        <v>0</v>
      </c>
      <c r="BM931">
        <v>6</v>
      </c>
      <c r="BN931">
        <v>0</v>
      </c>
      <c r="BO931">
        <v>0</v>
      </c>
      <c r="BP931">
        <v>0</v>
      </c>
      <c r="BQ931" s="178">
        <v>99</v>
      </c>
    </row>
    <row r="932" spans="1:69" x14ac:dyDescent="0.25">
      <c r="A932" t="s">
        <v>268</v>
      </c>
      <c r="B932">
        <v>3431</v>
      </c>
      <c r="C932">
        <v>456</v>
      </c>
      <c r="D932">
        <v>0</v>
      </c>
      <c r="E932">
        <v>305</v>
      </c>
      <c r="F932">
        <v>11689</v>
      </c>
      <c r="G932">
        <v>729</v>
      </c>
      <c r="H932">
        <v>525</v>
      </c>
      <c r="I932">
        <v>6</v>
      </c>
      <c r="J932">
        <v>133</v>
      </c>
      <c r="K932">
        <v>1250</v>
      </c>
      <c r="L932">
        <v>1609</v>
      </c>
      <c r="M932">
        <v>579</v>
      </c>
      <c r="N932">
        <v>2015</v>
      </c>
      <c r="O932">
        <v>0</v>
      </c>
      <c r="P932">
        <v>11</v>
      </c>
      <c r="Q932">
        <v>3943</v>
      </c>
      <c r="R932">
        <v>368</v>
      </c>
      <c r="S932">
        <v>4348</v>
      </c>
      <c r="T932">
        <v>210</v>
      </c>
      <c r="U932">
        <v>118</v>
      </c>
      <c r="V932">
        <v>21</v>
      </c>
      <c r="W932">
        <v>543</v>
      </c>
      <c r="X932">
        <v>252</v>
      </c>
      <c r="Y932">
        <v>0</v>
      </c>
      <c r="Z932">
        <v>0</v>
      </c>
      <c r="AA932">
        <v>1593</v>
      </c>
      <c r="AB932">
        <v>4554</v>
      </c>
      <c r="AC932">
        <v>305</v>
      </c>
      <c r="AD932">
        <v>1077</v>
      </c>
      <c r="AE932">
        <v>282</v>
      </c>
      <c r="AF932">
        <v>0</v>
      </c>
      <c r="AG932">
        <v>176</v>
      </c>
      <c r="AH932">
        <v>144</v>
      </c>
      <c r="AI932">
        <v>0</v>
      </c>
      <c r="AJ932">
        <v>346</v>
      </c>
      <c r="AK932">
        <v>5719</v>
      </c>
      <c r="AL932">
        <v>0</v>
      </c>
      <c r="AM932">
        <v>276</v>
      </c>
      <c r="AN932">
        <v>82</v>
      </c>
      <c r="AO932">
        <v>381</v>
      </c>
      <c r="AP932">
        <v>147</v>
      </c>
      <c r="AQ932">
        <v>0</v>
      </c>
      <c r="AR932">
        <v>0</v>
      </c>
      <c r="AS932">
        <v>202</v>
      </c>
      <c r="AT932">
        <v>240</v>
      </c>
      <c r="AU932">
        <v>0</v>
      </c>
      <c r="AV932">
        <v>0</v>
      </c>
      <c r="AW932">
        <v>809</v>
      </c>
      <c r="AX932">
        <v>1396</v>
      </c>
      <c r="AY932">
        <v>416</v>
      </c>
      <c r="AZ932">
        <v>517</v>
      </c>
      <c r="BA932">
        <v>0</v>
      </c>
      <c r="BB932">
        <v>1440</v>
      </c>
      <c r="BC932">
        <v>1103</v>
      </c>
      <c r="BD932">
        <v>0</v>
      </c>
      <c r="BE932">
        <v>724</v>
      </c>
      <c r="BF932">
        <v>0</v>
      </c>
      <c r="BG932">
        <v>403</v>
      </c>
      <c r="BH932">
        <v>1945</v>
      </c>
      <c r="BI932">
        <v>398</v>
      </c>
      <c r="BJ932">
        <v>0</v>
      </c>
      <c r="BK932">
        <v>0</v>
      </c>
      <c r="BL932">
        <v>505</v>
      </c>
      <c r="BM932">
        <v>768</v>
      </c>
      <c r="BN932">
        <v>0</v>
      </c>
      <c r="BO932">
        <v>244</v>
      </c>
      <c r="BP932">
        <v>0</v>
      </c>
      <c r="BQ932" s="178">
        <v>56860</v>
      </c>
    </row>
    <row r="933" spans="1:69" x14ac:dyDescent="0.25">
      <c r="A933" t="s">
        <v>269</v>
      </c>
      <c r="B933">
        <v>3180</v>
      </c>
      <c r="C933">
        <v>456</v>
      </c>
      <c r="D933">
        <v>0</v>
      </c>
      <c r="E933">
        <v>305</v>
      </c>
      <c r="F933">
        <v>11680</v>
      </c>
      <c r="G933">
        <v>729</v>
      </c>
      <c r="H933">
        <v>525</v>
      </c>
      <c r="I933">
        <v>1</v>
      </c>
      <c r="J933">
        <v>131</v>
      </c>
      <c r="K933">
        <v>1250</v>
      </c>
      <c r="L933">
        <v>1609</v>
      </c>
      <c r="M933">
        <v>577</v>
      </c>
      <c r="N933">
        <v>1857</v>
      </c>
      <c r="O933">
        <v>0</v>
      </c>
      <c r="P933">
        <v>11</v>
      </c>
      <c r="Q933">
        <v>3115</v>
      </c>
      <c r="R933">
        <v>192</v>
      </c>
      <c r="S933">
        <v>4346</v>
      </c>
      <c r="T933">
        <v>210</v>
      </c>
      <c r="U933">
        <v>86</v>
      </c>
      <c r="V933">
        <v>21</v>
      </c>
      <c r="W933">
        <v>538</v>
      </c>
      <c r="X933">
        <v>247</v>
      </c>
      <c r="Y933">
        <v>0</v>
      </c>
      <c r="Z933">
        <v>0</v>
      </c>
      <c r="AA933">
        <v>1593</v>
      </c>
      <c r="AB933">
        <v>4554</v>
      </c>
      <c r="AC933">
        <v>301</v>
      </c>
      <c r="AD933">
        <v>1077</v>
      </c>
      <c r="AE933">
        <v>282</v>
      </c>
      <c r="AF933">
        <v>0</v>
      </c>
      <c r="AG933">
        <v>4</v>
      </c>
      <c r="AH933">
        <v>144</v>
      </c>
      <c r="AI933">
        <v>0</v>
      </c>
      <c r="AJ933">
        <v>346</v>
      </c>
      <c r="AK933">
        <v>5573</v>
      </c>
      <c r="AL933">
        <v>0</v>
      </c>
      <c r="AM933">
        <v>276</v>
      </c>
      <c r="AN933">
        <v>82</v>
      </c>
      <c r="AO933">
        <v>381</v>
      </c>
      <c r="AP933">
        <v>147</v>
      </c>
      <c r="AQ933">
        <v>0</v>
      </c>
      <c r="AR933">
        <v>0</v>
      </c>
      <c r="AS933">
        <v>202</v>
      </c>
      <c r="AT933">
        <v>0</v>
      </c>
      <c r="AU933">
        <v>0</v>
      </c>
      <c r="AV933">
        <v>0</v>
      </c>
      <c r="AW933">
        <v>770</v>
      </c>
      <c r="AX933">
        <v>1369</v>
      </c>
      <c r="AY933">
        <v>301</v>
      </c>
      <c r="AZ933">
        <v>498</v>
      </c>
      <c r="BA933">
        <v>0</v>
      </c>
      <c r="BB933">
        <v>1440</v>
      </c>
      <c r="BC933">
        <v>1103</v>
      </c>
      <c r="BD933">
        <v>0</v>
      </c>
      <c r="BE933">
        <v>724</v>
      </c>
      <c r="BF933">
        <v>0</v>
      </c>
      <c r="BG933">
        <v>403</v>
      </c>
      <c r="BH933">
        <v>1945</v>
      </c>
      <c r="BI933">
        <v>398</v>
      </c>
      <c r="BJ933">
        <v>0</v>
      </c>
      <c r="BK933">
        <v>0</v>
      </c>
      <c r="BL933">
        <v>368</v>
      </c>
      <c r="BM933">
        <v>768</v>
      </c>
      <c r="BN933">
        <v>0</v>
      </c>
      <c r="BO933">
        <v>244</v>
      </c>
      <c r="BP933">
        <v>0</v>
      </c>
      <c r="BQ933" s="178">
        <v>54737</v>
      </c>
    </row>
    <row r="934" spans="1:69" x14ac:dyDescent="0.25">
      <c r="A934" t="s">
        <v>270</v>
      </c>
      <c r="B934">
        <v>702</v>
      </c>
      <c r="C934">
        <v>211</v>
      </c>
      <c r="D934">
        <v>0</v>
      </c>
      <c r="E934">
        <v>108</v>
      </c>
      <c r="F934">
        <v>7997</v>
      </c>
      <c r="G934">
        <v>525</v>
      </c>
      <c r="H934">
        <v>336</v>
      </c>
      <c r="I934">
        <v>208</v>
      </c>
      <c r="J934">
        <v>2185</v>
      </c>
      <c r="K934">
        <v>1369</v>
      </c>
      <c r="L934">
        <v>803</v>
      </c>
      <c r="M934">
        <v>217</v>
      </c>
      <c r="N934">
        <v>1133</v>
      </c>
      <c r="O934">
        <v>0</v>
      </c>
      <c r="P934">
        <v>280</v>
      </c>
      <c r="Q934">
        <v>2359</v>
      </c>
      <c r="R934">
        <v>265</v>
      </c>
      <c r="S934">
        <v>2842</v>
      </c>
      <c r="T934">
        <v>88</v>
      </c>
      <c r="U934">
        <v>56</v>
      </c>
      <c r="V934">
        <v>0</v>
      </c>
      <c r="W934">
        <v>286</v>
      </c>
      <c r="X934">
        <v>144</v>
      </c>
      <c r="Y934">
        <v>0</v>
      </c>
      <c r="Z934">
        <v>246</v>
      </c>
      <c r="AA934">
        <v>834</v>
      </c>
      <c r="AB934">
        <v>2780</v>
      </c>
      <c r="AC934">
        <v>184</v>
      </c>
      <c r="AD934">
        <v>242</v>
      </c>
      <c r="AE934">
        <v>160</v>
      </c>
      <c r="AF934">
        <v>0</v>
      </c>
      <c r="AG934">
        <v>3</v>
      </c>
      <c r="AH934">
        <v>113</v>
      </c>
      <c r="AI934">
        <v>0</v>
      </c>
      <c r="AJ934">
        <v>282</v>
      </c>
      <c r="AK934">
        <v>3376</v>
      </c>
      <c r="AL934">
        <v>0</v>
      </c>
      <c r="AM934">
        <v>77</v>
      </c>
      <c r="AN934">
        <v>43</v>
      </c>
      <c r="AO934">
        <v>204</v>
      </c>
      <c r="AP934">
        <v>80</v>
      </c>
      <c r="AQ934">
        <v>79</v>
      </c>
      <c r="AR934">
        <v>0</v>
      </c>
      <c r="AS934">
        <v>117</v>
      </c>
      <c r="AT934">
        <v>0</v>
      </c>
      <c r="AU934">
        <v>0</v>
      </c>
      <c r="AV934">
        <v>0</v>
      </c>
      <c r="AW934">
        <v>491</v>
      </c>
      <c r="AX934">
        <v>919</v>
      </c>
      <c r="AY934">
        <v>475</v>
      </c>
      <c r="AZ934">
        <v>256</v>
      </c>
      <c r="BA934">
        <v>291</v>
      </c>
      <c r="BB934">
        <v>816</v>
      </c>
      <c r="BC934">
        <v>615</v>
      </c>
      <c r="BD934">
        <v>320</v>
      </c>
      <c r="BE934">
        <v>432</v>
      </c>
      <c r="BF934">
        <v>0</v>
      </c>
      <c r="BG934">
        <v>233</v>
      </c>
      <c r="BH934">
        <v>893</v>
      </c>
      <c r="BI934">
        <v>194</v>
      </c>
      <c r="BJ934">
        <v>0</v>
      </c>
      <c r="BK934">
        <v>0</v>
      </c>
      <c r="BL934">
        <v>211</v>
      </c>
      <c r="BM934">
        <v>473</v>
      </c>
      <c r="BN934">
        <v>0</v>
      </c>
      <c r="BO934">
        <v>381</v>
      </c>
      <c r="BP934">
        <v>0</v>
      </c>
      <c r="BQ934" s="178">
        <v>38281</v>
      </c>
    </row>
    <row r="935" spans="1:69" x14ac:dyDescent="0.25">
      <c r="A935" t="s">
        <v>271</v>
      </c>
      <c r="B935">
        <v>79802</v>
      </c>
      <c r="C935">
        <v>6</v>
      </c>
      <c r="D935">
        <v>26</v>
      </c>
      <c r="E935">
        <v>0</v>
      </c>
      <c r="F935">
        <v>350</v>
      </c>
      <c r="G935">
        <v>28</v>
      </c>
      <c r="H935">
        <v>10</v>
      </c>
      <c r="I935">
        <v>0</v>
      </c>
      <c r="J935">
        <v>69</v>
      </c>
      <c r="K935">
        <v>92</v>
      </c>
      <c r="L935">
        <v>23</v>
      </c>
      <c r="M935">
        <v>15</v>
      </c>
      <c r="N935">
        <v>39</v>
      </c>
      <c r="O935">
        <v>0</v>
      </c>
      <c r="P935">
        <v>2</v>
      </c>
      <c r="Q935">
        <v>662</v>
      </c>
      <c r="R935">
        <v>15</v>
      </c>
      <c r="S935">
        <v>663</v>
      </c>
      <c r="T935">
        <v>2</v>
      </c>
      <c r="U935">
        <v>1</v>
      </c>
      <c r="V935">
        <v>0</v>
      </c>
      <c r="W935">
        <v>17</v>
      </c>
      <c r="X935">
        <v>3</v>
      </c>
      <c r="Y935">
        <v>0</v>
      </c>
      <c r="Z935">
        <v>16</v>
      </c>
      <c r="AA935">
        <v>22</v>
      </c>
      <c r="AB935">
        <v>108</v>
      </c>
      <c r="AC935">
        <v>2</v>
      </c>
      <c r="AD935">
        <v>22</v>
      </c>
      <c r="AE935">
        <v>0</v>
      </c>
      <c r="AF935">
        <v>0</v>
      </c>
      <c r="AG935">
        <v>0</v>
      </c>
      <c r="AH935">
        <v>16</v>
      </c>
      <c r="AI935">
        <v>0</v>
      </c>
      <c r="AJ935">
        <v>17</v>
      </c>
      <c r="AK935">
        <v>83</v>
      </c>
      <c r="AL935">
        <v>0</v>
      </c>
      <c r="AM935">
        <v>0</v>
      </c>
      <c r="AN935">
        <v>2</v>
      </c>
      <c r="AO935">
        <v>4</v>
      </c>
      <c r="AP935">
        <v>3</v>
      </c>
      <c r="AQ935">
        <v>4</v>
      </c>
      <c r="AR935">
        <v>0</v>
      </c>
      <c r="AS935">
        <v>7</v>
      </c>
      <c r="AT935">
        <v>0</v>
      </c>
      <c r="AU935">
        <v>0</v>
      </c>
      <c r="AV935">
        <v>0</v>
      </c>
      <c r="AW935">
        <v>81</v>
      </c>
      <c r="AX935">
        <v>79</v>
      </c>
      <c r="AY935">
        <v>15</v>
      </c>
      <c r="AZ935">
        <v>32</v>
      </c>
      <c r="BA935">
        <v>32</v>
      </c>
      <c r="BB935">
        <v>25</v>
      </c>
      <c r="BC935">
        <v>73</v>
      </c>
      <c r="BD935">
        <v>17</v>
      </c>
      <c r="BE935">
        <v>9</v>
      </c>
      <c r="BF935">
        <v>0</v>
      </c>
      <c r="BG935">
        <v>6</v>
      </c>
      <c r="BH935">
        <v>37</v>
      </c>
      <c r="BI935">
        <v>6</v>
      </c>
      <c r="BJ935">
        <v>0</v>
      </c>
      <c r="BK935">
        <v>0</v>
      </c>
      <c r="BL935">
        <v>13</v>
      </c>
      <c r="BM935">
        <v>9</v>
      </c>
      <c r="BN935">
        <v>0</v>
      </c>
      <c r="BO935">
        <v>12</v>
      </c>
      <c r="BP935">
        <v>0</v>
      </c>
      <c r="BQ935" s="178">
        <v>2784</v>
      </c>
    </row>
    <row r="936" spans="1:69" x14ac:dyDescent="0.25">
      <c r="C936">
        <v>0</v>
      </c>
      <c r="D936">
        <v>255</v>
      </c>
      <c r="E936">
        <v>0</v>
      </c>
      <c r="F936">
        <v>350</v>
      </c>
      <c r="G936">
        <v>11</v>
      </c>
      <c r="H936">
        <v>7</v>
      </c>
      <c r="I936">
        <v>0</v>
      </c>
      <c r="J936">
        <v>31</v>
      </c>
      <c r="K936">
        <v>72</v>
      </c>
      <c r="L936">
        <v>0</v>
      </c>
      <c r="M936">
        <v>0</v>
      </c>
      <c r="N936">
        <v>29</v>
      </c>
      <c r="O936">
        <v>0</v>
      </c>
      <c r="P936">
        <v>2</v>
      </c>
      <c r="Q936">
        <v>64</v>
      </c>
      <c r="R936">
        <v>7</v>
      </c>
      <c r="S936">
        <v>192</v>
      </c>
      <c r="T936">
        <v>2</v>
      </c>
      <c r="U936">
        <v>0</v>
      </c>
      <c r="V936">
        <v>0</v>
      </c>
      <c r="W936">
        <v>0</v>
      </c>
      <c r="X936">
        <v>2</v>
      </c>
      <c r="Y936">
        <v>0</v>
      </c>
      <c r="Z936">
        <v>10</v>
      </c>
      <c r="AA936">
        <v>20</v>
      </c>
      <c r="AB936">
        <v>108</v>
      </c>
      <c r="AC936">
        <v>2</v>
      </c>
      <c r="AD936">
        <v>4</v>
      </c>
      <c r="AE936">
        <v>0</v>
      </c>
      <c r="AF936">
        <v>0</v>
      </c>
      <c r="AG936">
        <v>0</v>
      </c>
      <c r="AH936">
        <v>0</v>
      </c>
      <c r="AI936">
        <v>0</v>
      </c>
      <c r="AJ936">
        <v>13</v>
      </c>
      <c r="AK936">
        <v>42</v>
      </c>
      <c r="AL936">
        <v>0</v>
      </c>
      <c r="AM936">
        <v>0</v>
      </c>
      <c r="AN936">
        <v>2</v>
      </c>
      <c r="AO936">
        <v>4</v>
      </c>
      <c r="AP936">
        <v>0</v>
      </c>
      <c r="AQ936">
        <v>4</v>
      </c>
      <c r="AR936">
        <v>0</v>
      </c>
      <c r="AS936">
        <v>7</v>
      </c>
      <c r="AT936">
        <v>0</v>
      </c>
      <c r="AU936">
        <v>0</v>
      </c>
      <c r="AV936">
        <v>0</v>
      </c>
      <c r="AW936">
        <v>12</v>
      </c>
      <c r="AX936">
        <v>0</v>
      </c>
      <c r="AY936">
        <v>14</v>
      </c>
      <c r="AZ936">
        <v>6</v>
      </c>
      <c r="BA936">
        <v>32</v>
      </c>
      <c r="BB936">
        <v>7</v>
      </c>
      <c r="BC936">
        <v>41</v>
      </c>
      <c r="BD936">
        <v>16</v>
      </c>
      <c r="BE936">
        <v>8</v>
      </c>
      <c r="BF936">
        <v>0</v>
      </c>
      <c r="BG936">
        <v>6</v>
      </c>
      <c r="BH936">
        <v>0</v>
      </c>
      <c r="BI936">
        <v>5</v>
      </c>
      <c r="BJ936">
        <v>0</v>
      </c>
      <c r="BK936">
        <v>0</v>
      </c>
      <c r="BL936">
        <v>0</v>
      </c>
      <c r="BM936">
        <v>0</v>
      </c>
      <c r="BN936">
        <v>0</v>
      </c>
      <c r="BO936">
        <v>12</v>
      </c>
      <c r="BP936">
        <v>0</v>
      </c>
      <c r="BQ936" s="178">
        <v>1170</v>
      </c>
    </row>
    <row r="937" spans="1:69" x14ac:dyDescent="0.25">
      <c r="A937" t="s">
        <v>274</v>
      </c>
      <c r="C937">
        <v>0</v>
      </c>
      <c r="D937">
        <v>0</v>
      </c>
      <c r="E937">
        <v>0</v>
      </c>
      <c r="F937">
        <v>349</v>
      </c>
      <c r="G937">
        <v>0</v>
      </c>
      <c r="H937">
        <v>4</v>
      </c>
      <c r="I937">
        <v>0</v>
      </c>
      <c r="J937">
        <v>33</v>
      </c>
      <c r="K937">
        <v>17</v>
      </c>
      <c r="L937">
        <v>0</v>
      </c>
      <c r="M937">
        <v>0</v>
      </c>
      <c r="N937">
        <v>8</v>
      </c>
      <c r="O937">
        <v>0</v>
      </c>
      <c r="P937">
        <v>2</v>
      </c>
      <c r="Q937">
        <v>41</v>
      </c>
      <c r="R937">
        <v>2</v>
      </c>
      <c r="S937">
        <v>76</v>
      </c>
      <c r="T937">
        <v>0</v>
      </c>
      <c r="U937">
        <v>1</v>
      </c>
      <c r="V937">
        <v>0</v>
      </c>
      <c r="W937">
        <v>0</v>
      </c>
      <c r="X937">
        <v>2</v>
      </c>
      <c r="Y937">
        <v>0</v>
      </c>
      <c r="Z937">
        <v>0</v>
      </c>
      <c r="AA937">
        <v>0</v>
      </c>
      <c r="AB937">
        <v>29</v>
      </c>
      <c r="AC937">
        <v>0</v>
      </c>
      <c r="AD937">
        <v>4</v>
      </c>
      <c r="AE937">
        <v>0</v>
      </c>
      <c r="AF937">
        <v>0</v>
      </c>
      <c r="AG937">
        <v>0</v>
      </c>
      <c r="AH937">
        <v>0</v>
      </c>
      <c r="AI937">
        <v>0</v>
      </c>
      <c r="AJ937">
        <v>17</v>
      </c>
      <c r="AK937">
        <v>1</v>
      </c>
      <c r="AL937">
        <v>0</v>
      </c>
      <c r="AM937">
        <v>0</v>
      </c>
      <c r="AN937">
        <v>1</v>
      </c>
      <c r="AO937">
        <v>0</v>
      </c>
      <c r="AP937">
        <v>0</v>
      </c>
      <c r="AQ937">
        <v>2</v>
      </c>
      <c r="AR937">
        <v>0</v>
      </c>
      <c r="AS937">
        <v>0</v>
      </c>
      <c r="AT937">
        <v>0</v>
      </c>
      <c r="AU937">
        <v>0</v>
      </c>
      <c r="AV937">
        <v>0</v>
      </c>
      <c r="AW937">
        <v>12</v>
      </c>
      <c r="AX937">
        <v>0</v>
      </c>
      <c r="AY937">
        <v>12</v>
      </c>
      <c r="AZ937">
        <v>4</v>
      </c>
      <c r="BA937">
        <v>0</v>
      </c>
      <c r="BB937">
        <v>2</v>
      </c>
      <c r="BC937">
        <v>0</v>
      </c>
      <c r="BD937">
        <v>16</v>
      </c>
      <c r="BE937">
        <v>0</v>
      </c>
      <c r="BF937">
        <v>0</v>
      </c>
      <c r="BG937">
        <v>5</v>
      </c>
      <c r="BH937">
        <v>0</v>
      </c>
      <c r="BI937">
        <v>0</v>
      </c>
      <c r="BJ937">
        <v>0</v>
      </c>
      <c r="BK937">
        <v>0</v>
      </c>
      <c r="BL937">
        <v>0</v>
      </c>
      <c r="BM937">
        <v>0</v>
      </c>
      <c r="BN937">
        <v>0</v>
      </c>
      <c r="BO937">
        <v>0</v>
      </c>
      <c r="BP937">
        <v>0</v>
      </c>
      <c r="BQ937" s="178">
        <v>642</v>
      </c>
    </row>
    <row r="938" spans="1:69" x14ac:dyDescent="0.25">
      <c r="A938" t="s">
        <v>232</v>
      </c>
      <c r="B938">
        <v>759</v>
      </c>
      <c r="C938">
        <v>0</v>
      </c>
      <c r="D938">
        <v>0</v>
      </c>
      <c r="E938">
        <v>0</v>
      </c>
      <c r="F938">
        <v>1</v>
      </c>
      <c r="G938">
        <v>0</v>
      </c>
      <c r="H938">
        <v>3</v>
      </c>
      <c r="I938">
        <v>0</v>
      </c>
      <c r="J938">
        <v>1</v>
      </c>
      <c r="K938">
        <v>54</v>
      </c>
      <c r="L938">
        <v>0</v>
      </c>
      <c r="M938">
        <v>0</v>
      </c>
      <c r="N938">
        <v>16</v>
      </c>
      <c r="O938">
        <v>0</v>
      </c>
      <c r="P938">
        <v>1</v>
      </c>
      <c r="Q938">
        <v>18</v>
      </c>
      <c r="R938">
        <v>6</v>
      </c>
      <c r="S938">
        <v>99</v>
      </c>
      <c r="T938">
        <v>0</v>
      </c>
      <c r="U938">
        <v>0</v>
      </c>
      <c r="V938">
        <v>0</v>
      </c>
      <c r="W938">
        <v>0</v>
      </c>
      <c r="X938">
        <v>0</v>
      </c>
      <c r="Y938">
        <v>0</v>
      </c>
      <c r="Z938">
        <v>10</v>
      </c>
      <c r="AA938">
        <v>29</v>
      </c>
      <c r="AB938">
        <v>78</v>
      </c>
      <c r="AC938">
        <v>2</v>
      </c>
      <c r="AD938">
        <v>0</v>
      </c>
      <c r="AE938">
        <v>0</v>
      </c>
      <c r="AF938">
        <v>0</v>
      </c>
      <c r="AG938">
        <v>0</v>
      </c>
      <c r="AH938">
        <v>0</v>
      </c>
      <c r="AI938">
        <v>0</v>
      </c>
      <c r="AJ938">
        <v>5</v>
      </c>
      <c r="AK938">
        <v>32</v>
      </c>
      <c r="AL938">
        <v>0</v>
      </c>
      <c r="AM938">
        <v>0</v>
      </c>
      <c r="AN938">
        <v>0</v>
      </c>
      <c r="AO938">
        <v>4</v>
      </c>
      <c r="AP938">
        <v>0</v>
      </c>
      <c r="AQ938">
        <v>2</v>
      </c>
      <c r="AR938">
        <v>0</v>
      </c>
      <c r="AS938">
        <v>0</v>
      </c>
      <c r="AT938">
        <v>0</v>
      </c>
      <c r="AU938">
        <v>0</v>
      </c>
      <c r="AV938">
        <v>0</v>
      </c>
      <c r="AW938">
        <v>0</v>
      </c>
      <c r="AX938">
        <v>0</v>
      </c>
      <c r="AY938">
        <v>0</v>
      </c>
      <c r="AZ938">
        <v>2</v>
      </c>
      <c r="BA938">
        <v>32</v>
      </c>
      <c r="BB938">
        <v>0</v>
      </c>
      <c r="BC938">
        <v>37</v>
      </c>
      <c r="BD938">
        <v>0</v>
      </c>
      <c r="BE938">
        <v>12</v>
      </c>
      <c r="BF938">
        <v>0</v>
      </c>
      <c r="BG938">
        <v>1</v>
      </c>
      <c r="BH938">
        <v>0</v>
      </c>
      <c r="BI938">
        <v>0</v>
      </c>
      <c r="BJ938">
        <v>0</v>
      </c>
      <c r="BK938">
        <v>0</v>
      </c>
      <c r="BL938">
        <v>11</v>
      </c>
      <c r="BM938">
        <v>0</v>
      </c>
      <c r="BN938">
        <v>0</v>
      </c>
      <c r="BO938">
        <v>11</v>
      </c>
      <c r="BP938">
        <v>0</v>
      </c>
      <c r="BQ938" s="178">
        <v>485</v>
      </c>
    </row>
    <row r="939" spans="1:69" x14ac:dyDescent="0.25">
      <c r="A939" t="s">
        <v>233</v>
      </c>
      <c r="B939">
        <v>678</v>
      </c>
      <c r="C939">
        <v>139</v>
      </c>
      <c r="D939">
        <v>1464</v>
      </c>
      <c r="E939">
        <v>28</v>
      </c>
      <c r="F939">
        <v>1414</v>
      </c>
      <c r="G939">
        <v>132</v>
      </c>
      <c r="H939">
        <v>74</v>
      </c>
      <c r="I939">
        <v>10</v>
      </c>
      <c r="J939">
        <v>369</v>
      </c>
      <c r="K939">
        <v>334</v>
      </c>
      <c r="L939">
        <v>302</v>
      </c>
      <c r="M939">
        <v>70</v>
      </c>
      <c r="N939">
        <v>392</v>
      </c>
      <c r="O939">
        <v>0</v>
      </c>
      <c r="P939">
        <v>86</v>
      </c>
      <c r="Q939">
        <v>756</v>
      </c>
      <c r="R939">
        <v>43</v>
      </c>
      <c r="S939">
        <v>632</v>
      </c>
      <c r="T939">
        <v>35</v>
      </c>
      <c r="U939">
        <v>15</v>
      </c>
      <c r="V939">
        <v>0</v>
      </c>
      <c r="W939">
        <v>84</v>
      </c>
      <c r="X939">
        <v>35</v>
      </c>
      <c r="Y939">
        <v>0</v>
      </c>
      <c r="Z939">
        <v>95</v>
      </c>
      <c r="AA939">
        <v>308</v>
      </c>
      <c r="AB939">
        <v>744</v>
      </c>
      <c r="AC939">
        <v>41</v>
      </c>
      <c r="AD939">
        <v>51</v>
      </c>
      <c r="AE939">
        <v>30</v>
      </c>
      <c r="AF939">
        <v>0</v>
      </c>
      <c r="AG939">
        <v>1</v>
      </c>
      <c r="AH939">
        <v>40</v>
      </c>
      <c r="AI939">
        <v>0</v>
      </c>
      <c r="AJ939">
        <v>74</v>
      </c>
      <c r="AK939">
        <v>808</v>
      </c>
      <c r="AL939">
        <v>0</v>
      </c>
      <c r="AM939">
        <v>14</v>
      </c>
      <c r="AN939">
        <v>16</v>
      </c>
      <c r="AO939">
        <v>65</v>
      </c>
      <c r="AP939">
        <v>24</v>
      </c>
      <c r="AQ939">
        <v>25</v>
      </c>
      <c r="AR939">
        <v>0</v>
      </c>
      <c r="AS939">
        <v>35</v>
      </c>
      <c r="AT939">
        <v>0</v>
      </c>
      <c r="AU939">
        <v>0</v>
      </c>
      <c r="AV939">
        <v>0</v>
      </c>
      <c r="AW939">
        <v>275</v>
      </c>
      <c r="AX939">
        <v>264</v>
      </c>
      <c r="AY939">
        <v>168</v>
      </c>
      <c r="AZ939">
        <v>93</v>
      </c>
      <c r="BA939">
        <v>101</v>
      </c>
      <c r="BB939">
        <v>210</v>
      </c>
      <c r="BC939">
        <v>173</v>
      </c>
      <c r="BD939">
        <v>91</v>
      </c>
      <c r="BE939">
        <v>126</v>
      </c>
      <c r="BF939">
        <v>0</v>
      </c>
      <c r="BG939">
        <v>79</v>
      </c>
      <c r="BH939">
        <v>234</v>
      </c>
      <c r="BI939">
        <v>68</v>
      </c>
      <c r="BJ939">
        <v>0</v>
      </c>
      <c r="BK939">
        <v>0</v>
      </c>
      <c r="BL939">
        <v>49</v>
      </c>
      <c r="BM939">
        <v>129</v>
      </c>
      <c r="BN939">
        <v>0</v>
      </c>
      <c r="BO939">
        <v>79</v>
      </c>
      <c r="BP939">
        <v>0</v>
      </c>
      <c r="BQ939" s="178">
        <v>9691</v>
      </c>
    </row>
    <row r="940" spans="1:69" x14ac:dyDescent="0.25">
      <c r="A940" t="s">
        <v>234</v>
      </c>
      <c r="B940">
        <v>42</v>
      </c>
      <c r="C940">
        <v>0</v>
      </c>
      <c r="D940">
        <v>661</v>
      </c>
      <c r="E940">
        <v>53</v>
      </c>
      <c r="F940">
        <v>1772</v>
      </c>
      <c r="G940">
        <v>242</v>
      </c>
      <c r="H940">
        <v>106</v>
      </c>
      <c r="I940">
        <v>0</v>
      </c>
      <c r="J940">
        <v>559</v>
      </c>
      <c r="K940">
        <v>411</v>
      </c>
      <c r="L940">
        <v>610</v>
      </c>
      <c r="M940">
        <v>92</v>
      </c>
      <c r="N940">
        <v>399</v>
      </c>
      <c r="O940">
        <v>0</v>
      </c>
      <c r="P940">
        <v>98</v>
      </c>
      <c r="Q940">
        <v>680</v>
      </c>
      <c r="R940">
        <v>45</v>
      </c>
      <c r="S940">
        <v>1098</v>
      </c>
      <c r="T940">
        <v>55</v>
      </c>
      <c r="U940">
        <v>18</v>
      </c>
      <c r="V940">
        <v>0</v>
      </c>
      <c r="W940">
        <v>147</v>
      </c>
      <c r="X940">
        <v>102</v>
      </c>
      <c r="Y940">
        <v>0</v>
      </c>
      <c r="Z940">
        <v>150</v>
      </c>
      <c r="AA940">
        <v>426</v>
      </c>
      <c r="AB940">
        <v>927</v>
      </c>
      <c r="AC940">
        <v>50</v>
      </c>
      <c r="AD940">
        <v>71</v>
      </c>
      <c r="AE940">
        <v>23</v>
      </c>
      <c r="AF940">
        <v>0</v>
      </c>
      <c r="AG940">
        <v>0</v>
      </c>
      <c r="AH940">
        <v>55</v>
      </c>
      <c r="AI940">
        <v>0</v>
      </c>
      <c r="AJ940">
        <v>94</v>
      </c>
      <c r="AK940">
        <v>735</v>
      </c>
      <c r="AL940">
        <v>0</v>
      </c>
      <c r="AM940">
        <v>21</v>
      </c>
      <c r="AN940">
        <v>23</v>
      </c>
      <c r="AO940">
        <v>109</v>
      </c>
      <c r="AP940">
        <v>40</v>
      </c>
      <c r="AQ940">
        <v>47</v>
      </c>
      <c r="AR940">
        <v>0</v>
      </c>
      <c r="AS940">
        <v>23</v>
      </c>
      <c r="AT940">
        <v>0</v>
      </c>
      <c r="AU940">
        <v>0</v>
      </c>
      <c r="AV940">
        <v>0</v>
      </c>
      <c r="AW940">
        <v>260</v>
      </c>
      <c r="AX940">
        <v>227</v>
      </c>
      <c r="AY940">
        <v>107</v>
      </c>
      <c r="AZ940">
        <v>101</v>
      </c>
      <c r="BA940">
        <v>90</v>
      </c>
      <c r="BB940">
        <v>353</v>
      </c>
      <c r="BC940">
        <v>479</v>
      </c>
      <c r="BD940">
        <v>111</v>
      </c>
      <c r="BE940">
        <v>157</v>
      </c>
      <c r="BF940">
        <v>0</v>
      </c>
      <c r="BG940">
        <v>85</v>
      </c>
      <c r="BH940">
        <v>283</v>
      </c>
      <c r="BI940">
        <v>111</v>
      </c>
      <c r="BJ940">
        <v>0</v>
      </c>
      <c r="BK940">
        <v>0</v>
      </c>
      <c r="BL940">
        <v>55</v>
      </c>
      <c r="BM940">
        <v>155</v>
      </c>
      <c r="BN940">
        <v>0</v>
      </c>
      <c r="BO940">
        <v>103</v>
      </c>
      <c r="BP940">
        <v>0</v>
      </c>
      <c r="BQ940" s="178">
        <v>12318</v>
      </c>
    </row>
    <row r="941" spans="1:69" x14ac:dyDescent="0.25">
      <c r="A941" t="s">
        <v>235</v>
      </c>
      <c r="B941">
        <v>0</v>
      </c>
      <c r="C941">
        <v>0</v>
      </c>
      <c r="D941">
        <v>1029</v>
      </c>
      <c r="E941">
        <v>0</v>
      </c>
      <c r="F941">
        <v>1772</v>
      </c>
      <c r="G941">
        <v>151</v>
      </c>
      <c r="H941">
        <v>106</v>
      </c>
      <c r="I941">
        <v>0</v>
      </c>
      <c r="J941">
        <v>275</v>
      </c>
      <c r="K941">
        <v>411</v>
      </c>
      <c r="L941">
        <v>0</v>
      </c>
      <c r="M941">
        <v>1</v>
      </c>
      <c r="N941">
        <v>180</v>
      </c>
      <c r="O941">
        <v>0</v>
      </c>
      <c r="P941">
        <v>93</v>
      </c>
      <c r="Q941">
        <v>277</v>
      </c>
      <c r="R941">
        <v>25</v>
      </c>
      <c r="S941">
        <v>627</v>
      </c>
      <c r="T941">
        <v>55</v>
      </c>
      <c r="U941">
        <v>18</v>
      </c>
      <c r="V941">
        <v>0</v>
      </c>
      <c r="W941">
        <v>0</v>
      </c>
      <c r="X941">
        <v>66</v>
      </c>
      <c r="Y941">
        <v>0</v>
      </c>
      <c r="Z941">
        <v>106</v>
      </c>
      <c r="AA941">
        <v>4</v>
      </c>
      <c r="AB941">
        <v>927</v>
      </c>
      <c r="AC941">
        <v>50</v>
      </c>
      <c r="AD941">
        <v>59</v>
      </c>
      <c r="AE941">
        <v>0</v>
      </c>
      <c r="AF941">
        <v>0</v>
      </c>
      <c r="AG941">
        <v>0</v>
      </c>
      <c r="AH941">
        <v>0</v>
      </c>
      <c r="AI941">
        <v>0</v>
      </c>
      <c r="AJ941">
        <v>43</v>
      </c>
      <c r="AK941">
        <v>110</v>
      </c>
      <c r="AL941">
        <v>0</v>
      </c>
      <c r="AM941">
        <v>21</v>
      </c>
      <c r="AN941">
        <v>23</v>
      </c>
      <c r="AO941">
        <v>109</v>
      </c>
      <c r="AP941">
        <v>0</v>
      </c>
      <c r="AQ941">
        <v>47</v>
      </c>
      <c r="AR941">
        <v>0</v>
      </c>
      <c r="AS941">
        <v>23</v>
      </c>
      <c r="AT941">
        <v>0</v>
      </c>
      <c r="AU941">
        <v>0</v>
      </c>
      <c r="AV941">
        <v>0</v>
      </c>
      <c r="AW941">
        <v>96</v>
      </c>
      <c r="AX941">
        <v>0</v>
      </c>
      <c r="AY941">
        <v>108</v>
      </c>
      <c r="AZ941">
        <v>20</v>
      </c>
      <c r="BA941">
        <v>90</v>
      </c>
      <c r="BB941">
        <v>93</v>
      </c>
      <c r="BC941">
        <v>145</v>
      </c>
      <c r="BD941">
        <v>89</v>
      </c>
      <c r="BE941">
        <v>156</v>
      </c>
      <c r="BF941">
        <v>0</v>
      </c>
      <c r="BG941">
        <v>9</v>
      </c>
      <c r="BH941">
        <v>0</v>
      </c>
      <c r="BI941">
        <v>107</v>
      </c>
      <c r="BJ941">
        <v>0</v>
      </c>
      <c r="BK941">
        <v>0</v>
      </c>
      <c r="BL941">
        <v>0</v>
      </c>
      <c r="BM941">
        <v>117</v>
      </c>
      <c r="BN941">
        <v>0</v>
      </c>
      <c r="BO941">
        <v>72</v>
      </c>
      <c r="BP941">
        <v>0</v>
      </c>
      <c r="BQ941" s="178">
        <v>6888</v>
      </c>
    </row>
    <row r="942" spans="1:69" x14ac:dyDescent="0.25">
      <c r="A942" t="s">
        <v>236</v>
      </c>
      <c r="B942">
        <v>1</v>
      </c>
      <c r="C942">
        <v>0</v>
      </c>
      <c r="D942">
        <v>237</v>
      </c>
      <c r="E942">
        <v>0</v>
      </c>
      <c r="F942">
        <v>1769</v>
      </c>
      <c r="G942">
        <v>0</v>
      </c>
      <c r="H942">
        <v>19</v>
      </c>
      <c r="I942">
        <v>0</v>
      </c>
      <c r="J942">
        <v>300</v>
      </c>
      <c r="K942">
        <v>47</v>
      </c>
      <c r="L942">
        <v>0</v>
      </c>
      <c r="M942">
        <v>0</v>
      </c>
      <c r="N942">
        <v>60</v>
      </c>
      <c r="O942">
        <v>0</v>
      </c>
      <c r="P942">
        <v>61</v>
      </c>
      <c r="Q942">
        <v>96</v>
      </c>
      <c r="R942">
        <v>6</v>
      </c>
      <c r="S942">
        <v>207</v>
      </c>
      <c r="T942">
        <v>0</v>
      </c>
      <c r="U942">
        <v>17</v>
      </c>
      <c r="V942">
        <v>0</v>
      </c>
      <c r="W942">
        <v>0</v>
      </c>
      <c r="X942">
        <v>66</v>
      </c>
      <c r="Y942">
        <v>0</v>
      </c>
      <c r="Z942">
        <v>0</v>
      </c>
      <c r="AA942">
        <v>1</v>
      </c>
      <c r="AB942">
        <v>204</v>
      </c>
      <c r="AC942">
        <v>0</v>
      </c>
      <c r="AD942">
        <v>59</v>
      </c>
      <c r="AE942">
        <v>0</v>
      </c>
      <c r="AF942">
        <v>0</v>
      </c>
      <c r="AG942">
        <v>0</v>
      </c>
      <c r="AH942">
        <v>0</v>
      </c>
      <c r="AI942">
        <v>0</v>
      </c>
      <c r="AJ942">
        <v>25</v>
      </c>
      <c r="AK942">
        <v>7</v>
      </c>
      <c r="AL942">
        <v>0</v>
      </c>
      <c r="AM942">
        <v>0</v>
      </c>
      <c r="AN942">
        <v>9</v>
      </c>
      <c r="AO942">
        <v>2</v>
      </c>
      <c r="AP942">
        <v>0</v>
      </c>
      <c r="AQ942">
        <v>49</v>
      </c>
      <c r="AR942">
        <v>0</v>
      </c>
      <c r="AS942">
        <v>0</v>
      </c>
      <c r="AT942">
        <v>0</v>
      </c>
      <c r="AU942">
        <v>0</v>
      </c>
      <c r="AV942">
        <v>0</v>
      </c>
      <c r="AW942">
        <v>96</v>
      </c>
      <c r="AX942">
        <v>0</v>
      </c>
      <c r="AY942">
        <v>28</v>
      </c>
      <c r="AZ942">
        <v>16</v>
      </c>
      <c r="BA942">
        <v>0</v>
      </c>
      <c r="BB942">
        <v>13</v>
      </c>
      <c r="BC942">
        <v>0</v>
      </c>
      <c r="BD942">
        <v>89</v>
      </c>
      <c r="BE942">
        <v>41</v>
      </c>
      <c r="BF942">
        <v>0</v>
      </c>
      <c r="BG942">
        <v>3</v>
      </c>
      <c r="BH942">
        <v>1</v>
      </c>
      <c r="BI942">
        <v>0</v>
      </c>
      <c r="BJ942">
        <v>0</v>
      </c>
      <c r="BK942">
        <v>0</v>
      </c>
      <c r="BL942">
        <v>0</v>
      </c>
      <c r="BM942">
        <v>8</v>
      </c>
      <c r="BN942">
        <v>0</v>
      </c>
      <c r="BO942">
        <v>0</v>
      </c>
      <c r="BP942">
        <v>0</v>
      </c>
      <c r="BQ942" s="178">
        <v>3321</v>
      </c>
    </row>
    <row r="943" spans="1:69" x14ac:dyDescent="0.25">
      <c r="A943" t="s">
        <v>237</v>
      </c>
      <c r="B943">
        <v>105</v>
      </c>
      <c r="C943">
        <v>0</v>
      </c>
      <c r="D943">
        <v>48</v>
      </c>
      <c r="E943">
        <v>0</v>
      </c>
      <c r="F943">
        <v>0</v>
      </c>
      <c r="G943">
        <v>1</v>
      </c>
      <c r="H943">
        <v>0</v>
      </c>
      <c r="I943">
        <v>0</v>
      </c>
      <c r="J943">
        <v>1</v>
      </c>
      <c r="K943">
        <v>0</v>
      </c>
      <c r="L943">
        <v>0</v>
      </c>
      <c r="M943">
        <v>0</v>
      </c>
      <c r="N943">
        <v>0</v>
      </c>
      <c r="O943">
        <v>0</v>
      </c>
      <c r="P943">
        <v>0</v>
      </c>
      <c r="Q943">
        <v>2</v>
      </c>
      <c r="R943">
        <v>0</v>
      </c>
      <c r="S943">
        <v>0</v>
      </c>
      <c r="T943">
        <v>0</v>
      </c>
      <c r="U943">
        <v>0</v>
      </c>
      <c r="V943">
        <v>0</v>
      </c>
      <c r="W943">
        <v>0</v>
      </c>
      <c r="X943">
        <v>0</v>
      </c>
      <c r="Y943">
        <v>0</v>
      </c>
      <c r="Z943">
        <v>0</v>
      </c>
      <c r="AA943">
        <v>0</v>
      </c>
      <c r="AB943">
        <v>0</v>
      </c>
      <c r="AC943">
        <v>0</v>
      </c>
      <c r="AD943">
        <v>0</v>
      </c>
      <c r="AE943">
        <v>0</v>
      </c>
      <c r="AF943">
        <v>0</v>
      </c>
      <c r="AG943">
        <v>0</v>
      </c>
      <c r="AH943">
        <v>0</v>
      </c>
      <c r="AI943">
        <v>0</v>
      </c>
      <c r="AJ943">
        <v>0</v>
      </c>
      <c r="AK943">
        <v>0</v>
      </c>
      <c r="AL943">
        <v>0</v>
      </c>
      <c r="AM943">
        <v>56</v>
      </c>
      <c r="AN943">
        <v>0</v>
      </c>
      <c r="AO943">
        <v>2</v>
      </c>
      <c r="AP943">
        <v>0</v>
      </c>
      <c r="AQ943">
        <v>0</v>
      </c>
      <c r="AR943">
        <v>0</v>
      </c>
      <c r="AS943">
        <v>0</v>
      </c>
      <c r="AT943">
        <v>0</v>
      </c>
      <c r="AU943">
        <v>0</v>
      </c>
      <c r="AV943">
        <v>0</v>
      </c>
      <c r="AW943">
        <v>0</v>
      </c>
      <c r="AX943">
        <v>0</v>
      </c>
      <c r="AY943">
        <v>0</v>
      </c>
      <c r="AZ943">
        <v>0</v>
      </c>
      <c r="BA943">
        <v>0</v>
      </c>
      <c r="BB943">
        <v>0</v>
      </c>
      <c r="BC943">
        <v>0</v>
      </c>
      <c r="BD943">
        <v>0</v>
      </c>
      <c r="BE943">
        <v>0</v>
      </c>
      <c r="BF943">
        <v>0</v>
      </c>
      <c r="BG943">
        <v>7</v>
      </c>
      <c r="BH943">
        <v>0</v>
      </c>
      <c r="BI943">
        <v>0</v>
      </c>
      <c r="BJ943">
        <v>11</v>
      </c>
      <c r="BK943">
        <v>0</v>
      </c>
      <c r="BL943">
        <v>0</v>
      </c>
      <c r="BM943">
        <v>0</v>
      </c>
      <c r="BN943">
        <v>0</v>
      </c>
      <c r="BO943">
        <v>5</v>
      </c>
      <c r="BP943">
        <v>0</v>
      </c>
      <c r="BQ943" s="178">
        <v>85</v>
      </c>
    </row>
    <row r="944" spans="1:69" x14ac:dyDescent="0.25">
      <c r="A944" t="s">
        <v>238</v>
      </c>
      <c r="B944">
        <v>653</v>
      </c>
      <c r="C944">
        <v>0</v>
      </c>
      <c r="D944">
        <v>12491</v>
      </c>
      <c r="E944">
        <v>0</v>
      </c>
      <c r="F944">
        <v>0</v>
      </c>
      <c r="G944">
        <v>1</v>
      </c>
      <c r="H944">
        <v>0</v>
      </c>
      <c r="I944">
        <v>0</v>
      </c>
      <c r="J944">
        <v>1</v>
      </c>
      <c r="K944">
        <v>0</v>
      </c>
      <c r="L944">
        <v>0</v>
      </c>
      <c r="M944">
        <v>0</v>
      </c>
      <c r="N944">
        <v>0</v>
      </c>
      <c r="O944">
        <v>0</v>
      </c>
      <c r="P944">
        <v>0</v>
      </c>
      <c r="Q944">
        <v>0</v>
      </c>
      <c r="R944">
        <v>0</v>
      </c>
      <c r="S944">
        <v>0</v>
      </c>
      <c r="T944">
        <v>0</v>
      </c>
      <c r="U944">
        <v>0</v>
      </c>
      <c r="V944">
        <v>0</v>
      </c>
      <c r="W944">
        <v>0</v>
      </c>
      <c r="X944">
        <v>0</v>
      </c>
      <c r="Y944">
        <v>0</v>
      </c>
      <c r="Z944">
        <v>0</v>
      </c>
      <c r="AA944">
        <v>0</v>
      </c>
      <c r="AB944">
        <v>0</v>
      </c>
      <c r="AC944">
        <v>0</v>
      </c>
      <c r="AD944">
        <v>0</v>
      </c>
      <c r="AE944">
        <v>0</v>
      </c>
      <c r="AF944">
        <v>0</v>
      </c>
      <c r="AG944">
        <v>0</v>
      </c>
      <c r="AH944">
        <v>0</v>
      </c>
      <c r="AI944">
        <v>0</v>
      </c>
      <c r="AJ944">
        <v>0</v>
      </c>
      <c r="AK944">
        <v>0</v>
      </c>
      <c r="AL944">
        <v>0</v>
      </c>
      <c r="AM944">
        <v>56</v>
      </c>
      <c r="AN944">
        <v>0</v>
      </c>
      <c r="AO944">
        <v>2</v>
      </c>
      <c r="AP944">
        <v>0</v>
      </c>
      <c r="AQ944">
        <v>0</v>
      </c>
      <c r="AR944">
        <v>0</v>
      </c>
      <c r="AS944">
        <v>0</v>
      </c>
      <c r="AT944">
        <v>0</v>
      </c>
      <c r="AU944">
        <v>0</v>
      </c>
      <c r="AV944">
        <v>0</v>
      </c>
      <c r="AW944">
        <v>0</v>
      </c>
      <c r="AX944">
        <v>0</v>
      </c>
      <c r="AY944">
        <v>0</v>
      </c>
      <c r="AZ944">
        <v>0</v>
      </c>
      <c r="BA944">
        <v>0</v>
      </c>
      <c r="BB944">
        <v>0</v>
      </c>
      <c r="BC944">
        <v>0</v>
      </c>
      <c r="BD944">
        <v>0</v>
      </c>
      <c r="BE944">
        <v>0</v>
      </c>
      <c r="BF944">
        <v>0</v>
      </c>
      <c r="BG944">
        <v>1</v>
      </c>
      <c r="BH944">
        <v>0</v>
      </c>
      <c r="BI944">
        <v>0</v>
      </c>
      <c r="BJ944">
        <v>0</v>
      </c>
      <c r="BK944">
        <v>0</v>
      </c>
      <c r="BL944">
        <v>0</v>
      </c>
      <c r="BM944">
        <v>0</v>
      </c>
      <c r="BN944">
        <v>0</v>
      </c>
      <c r="BO944">
        <v>1</v>
      </c>
      <c r="BP944">
        <v>0</v>
      </c>
      <c r="BQ944" s="178">
        <v>62</v>
      </c>
    </row>
    <row r="945" spans="1:69" x14ac:dyDescent="0.25">
      <c r="A945" t="s">
        <v>651</v>
      </c>
      <c r="B945">
        <v>605</v>
      </c>
      <c r="C945">
        <v>0</v>
      </c>
      <c r="E945">
        <v>0</v>
      </c>
      <c r="F945">
        <v>0</v>
      </c>
      <c r="G945">
        <v>0</v>
      </c>
      <c r="H945">
        <v>0</v>
      </c>
      <c r="I945">
        <v>0</v>
      </c>
      <c r="J945">
        <v>1</v>
      </c>
      <c r="K945">
        <v>0</v>
      </c>
      <c r="L945">
        <v>0</v>
      </c>
      <c r="M945">
        <v>0</v>
      </c>
      <c r="N945">
        <v>0</v>
      </c>
      <c r="O945">
        <v>0</v>
      </c>
      <c r="P945">
        <v>0</v>
      </c>
      <c r="Q945">
        <v>0</v>
      </c>
      <c r="R945">
        <v>0</v>
      </c>
      <c r="S945">
        <v>0</v>
      </c>
      <c r="T945">
        <v>0</v>
      </c>
      <c r="U945">
        <v>0</v>
      </c>
      <c r="V945">
        <v>0</v>
      </c>
      <c r="W945">
        <v>0</v>
      </c>
      <c r="X945">
        <v>0</v>
      </c>
      <c r="Y945">
        <v>0</v>
      </c>
      <c r="Z945">
        <v>0</v>
      </c>
      <c r="AA945">
        <v>0</v>
      </c>
      <c r="AB945">
        <v>0</v>
      </c>
      <c r="AC945">
        <v>0</v>
      </c>
      <c r="AD945">
        <v>0</v>
      </c>
      <c r="AE945">
        <v>0</v>
      </c>
      <c r="AF945">
        <v>0</v>
      </c>
      <c r="AG945">
        <v>0</v>
      </c>
      <c r="AH945">
        <v>0</v>
      </c>
      <c r="AI945">
        <v>0</v>
      </c>
      <c r="AJ945">
        <v>0</v>
      </c>
      <c r="AK945">
        <v>0</v>
      </c>
      <c r="AL945">
        <v>0</v>
      </c>
      <c r="AM945">
        <v>53</v>
      </c>
      <c r="AN945">
        <v>0</v>
      </c>
      <c r="AO945">
        <v>0</v>
      </c>
      <c r="AP945">
        <v>0</v>
      </c>
      <c r="AQ945">
        <v>0</v>
      </c>
      <c r="AR945">
        <v>0</v>
      </c>
      <c r="AS945">
        <v>0</v>
      </c>
      <c r="AT945">
        <v>0</v>
      </c>
      <c r="AU945">
        <v>0</v>
      </c>
      <c r="AV945">
        <v>0</v>
      </c>
      <c r="AW945">
        <v>0</v>
      </c>
      <c r="AX945">
        <v>0</v>
      </c>
      <c r="AY945">
        <v>0</v>
      </c>
      <c r="AZ945">
        <v>0</v>
      </c>
      <c r="BA945">
        <v>0</v>
      </c>
      <c r="BB945">
        <v>0</v>
      </c>
      <c r="BC945">
        <v>0</v>
      </c>
      <c r="BD945">
        <v>0</v>
      </c>
      <c r="BE945">
        <v>0</v>
      </c>
      <c r="BF945">
        <v>0</v>
      </c>
      <c r="BG945">
        <v>1</v>
      </c>
      <c r="BH945">
        <v>0</v>
      </c>
      <c r="BI945">
        <v>0</v>
      </c>
      <c r="BJ945">
        <v>11</v>
      </c>
      <c r="BK945">
        <v>0</v>
      </c>
      <c r="BL945">
        <v>0</v>
      </c>
      <c r="BM945">
        <v>0</v>
      </c>
      <c r="BN945">
        <v>0</v>
      </c>
      <c r="BO945">
        <v>1</v>
      </c>
      <c r="BP945">
        <v>0</v>
      </c>
      <c r="BQ945" s="178">
        <v>67</v>
      </c>
    </row>
    <row r="946" spans="1:69" x14ac:dyDescent="0.25">
      <c r="A946" t="s">
        <v>652</v>
      </c>
      <c r="B946">
        <v>6</v>
      </c>
      <c r="C946">
        <v>0</v>
      </c>
      <c r="E946">
        <v>0</v>
      </c>
      <c r="F946">
        <v>3</v>
      </c>
      <c r="G946">
        <v>0</v>
      </c>
      <c r="H946">
        <v>69</v>
      </c>
      <c r="I946">
        <v>0</v>
      </c>
      <c r="J946">
        <v>0</v>
      </c>
      <c r="K946">
        <v>364</v>
      </c>
      <c r="L946">
        <v>0</v>
      </c>
      <c r="M946">
        <v>0</v>
      </c>
      <c r="N946">
        <v>139</v>
      </c>
      <c r="O946">
        <v>0</v>
      </c>
      <c r="P946">
        <v>34</v>
      </c>
      <c r="Q946">
        <v>142</v>
      </c>
      <c r="R946">
        <v>17</v>
      </c>
      <c r="S946">
        <v>303</v>
      </c>
      <c r="T946">
        <v>0</v>
      </c>
      <c r="U946">
        <v>1</v>
      </c>
      <c r="V946">
        <v>0</v>
      </c>
      <c r="W946">
        <v>0</v>
      </c>
      <c r="X946">
        <v>0</v>
      </c>
      <c r="Y946">
        <v>0</v>
      </c>
      <c r="Z946">
        <v>106</v>
      </c>
      <c r="AA946">
        <v>4</v>
      </c>
      <c r="AB946">
        <v>668</v>
      </c>
      <c r="AC946">
        <v>50</v>
      </c>
      <c r="AD946">
        <v>0</v>
      </c>
      <c r="AE946">
        <v>23</v>
      </c>
      <c r="AF946">
        <v>0</v>
      </c>
      <c r="AG946">
        <v>0</v>
      </c>
      <c r="AH946">
        <v>5</v>
      </c>
      <c r="AI946">
        <v>0</v>
      </c>
      <c r="AJ946">
        <v>18</v>
      </c>
      <c r="AK946">
        <v>65</v>
      </c>
      <c r="AL946">
        <v>0</v>
      </c>
      <c r="AM946">
        <v>3</v>
      </c>
      <c r="AN946">
        <v>0</v>
      </c>
      <c r="AO946">
        <v>107</v>
      </c>
      <c r="AP946">
        <v>0</v>
      </c>
      <c r="AQ946">
        <v>67</v>
      </c>
      <c r="AR946">
        <v>0</v>
      </c>
      <c r="AS946">
        <v>0</v>
      </c>
      <c r="AT946">
        <v>0</v>
      </c>
      <c r="AU946">
        <v>0</v>
      </c>
      <c r="AV946">
        <v>0</v>
      </c>
      <c r="AW946">
        <v>0</v>
      </c>
      <c r="AX946">
        <v>0</v>
      </c>
      <c r="AY946">
        <v>0</v>
      </c>
      <c r="AZ946">
        <v>4</v>
      </c>
      <c r="BA946">
        <v>90</v>
      </c>
      <c r="BB946">
        <v>0</v>
      </c>
      <c r="BC946">
        <v>242</v>
      </c>
      <c r="BD946">
        <v>0</v>
      </c>
      <c r="BE946">
        <v>132</v>
      </c>
      <c r="BF946">
        <v>0</v>
      </c>
      <c r="BG946">
        <v>7</v>
      </c>
      <c r="BH946">
        <v>0</v>
      </c>
      <c r="BI946">
        <v>0</v>
      </c>
      <c r="BJ946">
        <v>0</v>
      </c>
      <c r="BK946">
        <v>0</v>
      </c>
      <c r="BL946">
        <v>57</v>
      </c>
      <c r="BM946">
        <v>15</v>
      </c>
      <c r="BN946">
        <v>0</v>
      </c>
      <c r="BO946">
        <v>99</v>
      </c>
      <c r="BP946">
        <v>0</v>
      </c>
      <c r="BQ946" s="178">
        <v>3020</v>
      </c>
    </row>
    <row r="947" spans="1:69" x14ac:dyDescent="0.25">
      <c r="A947" t="s">
        <v>653</v>
      </c>
      <c r="B947">
        <v>0</v>
      </c>
      <c r="C947">
        <v>0</v>
      </c>
      <c r="D947">
        <v>90313</v>
      </c>
      <c r="E947">
        <v>8</v>
      </c>
      <c r="F947">
        <v>529</v>
      </c>
      <c r="G947">
        <v>0</v>
      </c>
      <c r="H947">
        <v>0</v>
      </c>
      <c r="I947">
        <v>0</v>
      </c>
      <c r="J947">
        <v>0</v>
      </c>
      <c r="K947">
        <v>8</v>
      </c>
      <c r="L947">
        <v>24</v>
      </c>
      <c r="M947">
        <v>9</v>
      </c>
      <c r="N947">
        <v>0</v>
      </c>
      <c r="O947">
        <v>0</v>
      </c>
      <c r="P947">
        <v>0</v>
      </c>
      <c r="Q947">
        <v>0</v>
      </c>
      <c r="R947">
        <v>0</v>
      </c>
      <c r="S947">
        <v>6</v>
      </c>
      <c r="T947">
        <v>0</v>
      </c>
      <c r="U947">
        <v>0</v>
      </c>
      <c r="V947">
        <v>0</v>
      </c>
      <c r="W947">
        <v>0</v>
      </c>
      <c r="X947">
        <v>0</v>
      </c>
      <c r="Y947">
        <v>0</v>
      </c>
      <c r="Z947">
        <v>0</v>
      </c>
      <c r="AA947">
        <v>0</v>
      </c>
      <c r="AB947">
        <v>266</v>
      </c>
      <c r="AC947">
        <v>0</v>
      </c>
      <c r="AD947">
        <v>0</v>
      </c>
      <c r="AE947">
        <v>0</v>
      </c>
      <c r="AF947">
        <v>0</v>
      </c>
      <c r="AG947">
        <v>0</v>
      </c>
      <c r="AH947">
        <v>1</v>
      </c>
      <c r="AI947">
        <v>0</v>
      </c>
      <c r="AJ947">
        <v>0</v>
      </c>
      <c r="AK947">
        <v>22</v>
      </c>
      <c r="AL947">
        <v>0</v>
      </c>
      <c r="AM947">
        <v>0</v>
      </c>
      <c r="AN947">
        <v>0</v>
      </c>
      <c r="AO947">
        <v>0</v>
      </c>
      <c r="AP947">
        <v>0</v>
      </c>
      <c r="AQ947">
        <v>0</v>
      </c>
      <c r="AR947">
        <v>0</v>
      </c>
      <c r="AS947">
        <v>0</v>
      </c>
      <c r="AT947">
        <v>0</v>
      </c>
      <c r="AU947">
        <v>0</v>
      </c>
      <c r="AV947">
        <v>0</v>
      </c>
      <c r="AW947">
        <v>0</v>
      </c>
      <c r="AX947">
        <v>0</v>
      </c>
      <c r="AY947">
        <v>0</v>
      </c>
      <c r="AZ947">
        <v>1</v>
      </c>
      <c r="BA947">
        <v>0</v>
      </c>
      <c r="BB947">
        <v>0</v>
      </c>
      <c r="BC947">
        <v>261</v>
      </c>
      <c r="BD947">
        <v>4</v>
      </c>
      <c r="BE947">
        <v>0</v>
      </c>
      <c r="BF947">
        <v>0</v>
      </c>
      <c r="BG947">
        <v>0</v>
      </c>
      <c r="BH947">
        <v>3</v>
      </c>
      <c r="BI947">
        <v>0</v>
      </c>
      <c r="BJ947">
        <v>0</v>
      </c>
      <c r="BK947">
        <v>0</v>
      </c>
      <c r="BL947">
        <v>0</v>
      </c>
      <c r="BM947">
        <v>41</v>
      </c>
      <c r="BN947">
        <v>0</v>
      </c>
      <c r="BO947">
        <v>0</v>
      </c>
      <c r="BP947">
        <v>0</v>
      </c>
      <c r="BQ947" s="178">
        <v>1185</v>
      </c>
    </row>
    <row r="948" spans="1:69" x14ac:dyDescent="0.25">
      <c r="A948" t="s">
        <v>654</v>
      </c>
      <c r="B948">
        <v>1</v>
      </c>
      <c r="C948">
        <v>69</v>
      </c>
      <c r="D948">
        <v>36151</v>
      </c>
      <c r="E948">
        <v>90</v>
      </c>
      <c r="F948">
        <v>2823</v>
      </c>
      <c r="G948">
        <v>771</v>
      </c>
      <c r="H948">
        <v>420</v>
      </c>
      <c r="I948">
        <v>349</v>
      </c>
      <c r="J948">
        <v>7091</v>
      </c>
      <c r="K948">
        <v>5384</v>
      </c>
      <c r="L948">
        <v>585</v>
      </c>
      <c r="M948">
        <v>541</v>
      </c>
      <c r="N948">
        <v>43</v>
      </c>
      <c r="O948">
        <v>2</v>
      </c>
      <c r="P948">
        <v>64</v>
      </c>
      <c r="Q948">
        <v>372</v>
      </c>
      <c r="R948">
        <v>194</v>
      </c>
      <c r="S948">
        <v>9526</v>
      </c>
      <c r="T948">
        <v>245</v>
      </c>
      <c r="U948">
        <v>0</v>
      </c>
      <c r="V948">
        <v>0</v>
      </c>
      <c r="W948">
        <v>264</v>
      </c>
      <c r="X948">
        <v>2</v>
      </c>
      <c r="Y948">
        <v>0</v>
      </c>
      <c r="Z948">
        <v>35</v>
      </c>
      <c r="AA948">
        <v>455</v>
      </c>
      <c r="AB948">
        <v>5513</v>
      </c>
      <c r="AC948">
        <v>30</v>
      </c>
      <c r="AD948">
        <v>685</v>
      </c>
      <c r="AE948">
        <v>105</v>
      </c>
      <c r="AF948">
        <v>0</v>
      </c>
      <c r="AG948">
        <v>92</v>
      </c>
      <c r="AH948">
        <v>17</v>
      </c>
      <c r="AI948">
        <v>0</v>
      </c>
      <c r="AJ948">
        <v>66</v>
      </c>
      <c r="AK948">
        <v>811</v>
      </c>
      <c r="AL948">
        <v>0</v>
      </c>
      <c r="AM948">
        <v>2</v>
      </c>
      <c r="AN948">
        <v>103</v>
      </c>
      <c r="AO948">
        <v>24</v>
      </c>
      <c r="AP948">
        <v>0</v>
      </c>
      <c r="AQ948">
        <v>0</v>
      </c>
      <c r="AR948">
        <v>0</v>
      </c>
      <c r="AS948">
        <v>98</v>
      </c>
      <c r="AT948">
        <v>1678</v>
      </c>
      <c r="AU948">
        <v>0</v>
      </c>
      <c r="AV948">
        <v>42</v>
      </c>
      <c r="AW948">
        <v>160</v>
      </c>
      <c r="AX948">
        <v>7366</v>
      </c>
      <c r="AY948">
        <v>0</v>
      </c>
      <c r="AZ948">
        <v>103</v>
      </c>
      <c r="BA948">
        <v>518</v>
      </c>
      <c r="BB948">
        <v>2803</v>
      </c>
      <c r="BC948">
        <v>559</v>
      </c>
      <c r="BD948">
        <v>367</v>
      </c>
      <c r="BE948">
        <v>453</v>
      </c>
      <c r="BF948">
        <v>0</v>
      </c>
      <c r="BG948">
        <v>46</v>
      </c>
      <c r="BH948">
        <v>238</v>
      </c>
      <c r="BI948">
        <v>28</v>
      </c>
      <c r="BJ948">
        <v>0</v>
      </c>
      <c r="BK948">
        <v>0</v>
      </c>
      <c r="BL948">
        <v>644</v>
      </c>
      <c r="BM948">
        <v>176</v>
      </c>
      <c r="BN948">
        <v>1</v>
      </c>
      <c r="BO948">
        <v>253</v>
      </c>
      <c r="BP948">
        <v>0</v>
      </c>
      <c r="BQ948" s="178">
        <v>52358</v>
      </c>
    </row>
    <row r="949" spans="1:69" x14ac:dyDescent="0.25">
      <c r="A949" t="s">
        <v>655</v>
      </c>
      <c r="B949">
        <v>13</v>
      </c>
      <c r="C949">
        <v>33</v>
      </c>
      <c r="D949">
        <v>298554</v>
      </c>
      <c r="E949">
        <v>0</v>
      </c>
      <c r="F949">
        <v>180</v>
      </c>
      <c r="G949">
        <v>435</v>
      </c>
      <c r="H949">
        <v>30</v>
      </c>
      <c r="I949">
        <v>39</v>
      </c>
      <c r="J949">
        <v>3214</v>
      </c>
      <c r="K949">
        <v>1411</v>
      </c>
      <c r="L949">
        <v>100</v>
      </c>
      <c r="M949">
        <v>98</v>
      </c>
      <c r="N949">
        <v>0</v>
      </c>
      <c r="O949">
        <v>2</v>
      </c>
      <c r="P949">
        <v>8</v>
      </c>
      <c r="Q949">
        <v>32</v>
      </c>
      <c r="R949">
        <v>1</v>
      </c>
      <c r="S949">
        <v>3993</v>
      </c>
      <c r="T949">
        <v>52</v>
      </c>
      <c r="U949">
        <v>0</v>
      </c>
      <c r="V949">
        <v>0</v>
      </c>
      <c r="W949">
        <v>66</v>
      </c>
      <c r="X949">
        <v>1</v>
      </c>
      <c r="Y949">
        <v>0</v>
      </c>
      <c r="Z949">
        <v>17</v>
      </c>
      <c r="AA949">
        <v>91</v>
      </c>
      <c r="AB949">
        <v>3838</v>
      </c>
      <c r="AC949">
        <v>21</v>
      </c>
      <c r="AD949">
        <v>0</v>
      </c>
      <c r="AE949">
        <v>29</v>
      </c>
      <c r="AF949">
        <v>0</v>
      </c>
      <c r="AG949">
        <v>78</v>
      </c>
      <c r="AH949">
        <v>4</v>
      </c>
      <c r="AI949">
        <v>0</v>
      </c>
      <c r="AJ949">
        <v>25</v>
      </c>
      <c r="AK949">
        <v>344</v>
      </c>
      <c r="AL949">
        <v>0</v>
      </c>
      <c r="AM949">
        <v>1</v>
      </c>
      <c r="AN949">
        <v>11</v>
      </c>
      <c r="AO949">
        <v>24</v>
      </c>
      <c r="AP949">
        <v>0</v>
      </c>
      <c r="AQ949">
        <v>0</v>
      </c>
      <c r="AR949">
        <v>0</v>
      </c>
      <c r="AS949">
        <v>42</v>
      </c>
      <c r="AT949">
        <v>4</v>
      </c>
      <c r="AU949">
        <v>0</v>
      </c>
      <c r="AV949">
        <v>43</v>
      </c>
      <c r="AW949">
        <v>63</v>
      </c>
      <c r="AX949">
        <v>23</v>
      </c>
      <c r="AY949">
        <v>0</v>
      </c>
      <c r="AZ949">
        <v>0</v>
      </c>
      <c r="BA949">
        <v>327</v>
      </c>
      <c r="BB949">
        <v>2530</v>
      </c>
      <c r="BC949">
        <v>511</v>
      </c>
      <c r="BD949">
        <v>2</v>
      </c>
      <c r="BE949">
        <v>283</v>
      </c>
      <c r="BF949">
        <v>0</v>
      </c>
      <c r="BG949">
        <v>0</v>
      </c>
      <c r="BH949">
        <v>236</v>
      </c>
      <c r="BI949">
        <v>15</v>
      </c>
      <c r="BJ949">
        <v>0</v>
      </c>
      <c r="BK949">
        <v>0</v>
      </c>
      <c r="BL949">
        <v>323</v>
      </c>
      <c r="BM949">
        <v>1</v>
      </c>
      <c r="BN949">
        <v>0</v>
      </c>
      <c r="BO949">
        <v>72</v>
      </c>
      <c r="BP949">
        <v>0</v>
      </c>
      <c r="BQ949" s="178">
        <v>18682</v>
      </c>
    </row>
    <row r="950" spans="1:69" x14ac:dyDescent="0.25">
      <c r="A950" t="s">
        <v>656</v>
      </c>
      <c r="B950">
        <v>699</v>
      </c>
      <c r="C950">
        <v>14</v>
      </c>
      <c r="D950">
        <v>30583</v>
      </c>
      <c r="E950">
        <v>0</v>
      </c>
      <c r="F950">
        <v>33</v>
      </c>
      <c r="G950">
        <v>83</v>
      </c>
      <c r="H950">
        <v>139</v>
      </c>
      <c r="I950">
        <v>15</v>
      </c>
      <c r="J950">
        <v>3</v>
      </c>
      <c r="K950">
        <v>95</v>
      </c>
      <c r="L950">
        <v>57</v>
      </c>
      <c r="M950">
        <v>64</v>
      </c>
      <c r="N950">
        <v>0</v>
      </c>
      <c r="O950">
        <v>0</v>
      </c>
      <c r="P950">
        <v>2</v>
      </c>
      <c r="Q950">
        <v>10</v>
      </c>
      <c r="R950">
        <v>3</v>
      </c>
      <c r="S950">
        <v>221</v>
      </c>
      <c r="T950">
        <v>77</v>
      </c>
      <c r="U950">
        <v>0</v>
      </c>
      <c r="V950">
        <v>0</v>
      </c>
      <c r="W950">
        <v>6</v>
      </c>
      <c r="X950">
        <v>1</v>
      </c>
      <c r="Y950">
        <v>0</v>
      </c>
      <c r="Z950">
        <v>13</v>
      </c>
      <c r="AA950">
        <v>85</v>
      </c>
      <c r="AB950">
        <v>617</v>
      </c>
      <c r="AC950">
        <v>23</v>
      </c>
      <c r="AD950">
        <v>0</v>
      </c>
      <c r="AE950">
        <v>7</v>
      </c>
      <c r="AF950">
        <v>0</v>
      </c>
      <c r="AG950">
        <v>11</v>
      </c>
      <c r="AH950">
        <v>0</v>
      </c>
      <c r="AI950">
        <v>0</v>
      </c>
      <c r="AJ950">
        <v>31</v>
      </c>
      <c r="AK950">
        <v>111</v>
      </c>
      <c r="AL950">
        <v>0</v>
      </c>
      <c r="AM950">
        <v>1</v>
      </c>
      <c r="AN950">
        <v>25</v>
      </c>
      <c r="AO950">
        <v>0</v>
      </c>
      <c r="AP950">
        <v>0</v>
      </c>
      <c r="AQ950">
        <v>0</v>
      </c>
      <c r="AR950">
        <v>0</v>
      </c>
      <c r="AS950">
        <v>2</v>
      </c>
      <c r="AT950">
        <v>0</v>
      </c>
      <c r="AU950">
        <v>0</v>
      </c>
      <c r="AV950">
        <v>2</v>
      </c>
      <c r="AW950">
        <v>6</v>
      </c>
      <c r="AX950">
        <v>100</v>
      </c>
      <c r="AY950">
        <v>0</v>
      </c>
      <c r="AZ950">
        <v>0</v>
      </c>
      <c r="BA950">
        <v>84</v>
      </c>
      <c r="BB950">
        <v>17</v>
      </c>
      <c r="BC950">
        <v>69</v>
      </c>
      <c r="BD950">
        <v>15</v>
      </c>
      <c r="BE950">
        <v>13</v>
      </c>
      <c r="BF950">
        <v>0</v>
      </c>
      <c r="BG950">
        <v>6</v>
      </c>
      <c r="BH950">
        <v>0</v>
      </c>
      <c r="BI950">
        <v>14</v>
      </c>
      <c r="BJ950">
        <v>0</v>
      </c>
      <c r="BK950">
        <v>0</v>
      </c>
      <c r="BL950">
        <v>273</v>
      </c>
      <c r="BM950">
        <v>52</v>
      </c>
      <c r="BN950">
        <v>0</v>
      </c>
      <c r="BO950">
        <v>37</v>
      </c>
      <c r="BP950">
        <v>0</v>
      </c>
      <c r="BQ950" s="178">
        <v>2447</v>
      </c>
    </row>
    <row r="951" spans="1:69" x14ac:dyDescent="0.25">
      <c r="A951" t="s">
        <v>657</v>
      </c>
      <c r="B951">
        <v>688</v>
      </c>
      <c r="C951">
        <v>4</v>
      </c>
      <c r="D951">
        <v>73398</v>
      </c>
      <c r="E951">
        <v>0</v>
      </c>
      <c r="F951">
        <v>22</v>
      </c>
      <c r="G951">
        <v>0</v>
      </c>
      <c r="H951">
        <v>112</v>
      </c>
      <c r="I951">
        <v>5</v>
      </c>
      <c r="J951">
        <v>3</v>
      </c>
      <c r="K951">
        <v>95</v>
      </c>
      <c r="L951">
        <v>43</v>
      </c>
      <c r="M951">
        <v>34</v>
      </c>
      <c r="N951">
        <v>0</v>
      </c>
      <c r="O951">
        <v>0</v>
      </c>
      <c r="P951">
        <v>2</v>
      </c>
      <c r="Q951">
        <v>6</v>
      </c>
      <c r="R951">
        <v>0</v>
      </c>
      <c r="S951">
        <v>223</v>
      </c>
      <c r="T951">
        <v>47</v>
      </c>
      <c r="U951">
        <v>0</v>
      </c>
      <c r="V951">
        <v>0</v>
      </c>
      <c r="W951">
        <v>6</v>
      </c>
      <c r="X951">
        <v>1</v>
      </c>
      <c r="Y951">
        <v>0</v>
      </c>
      <c r="Z951">
        <v>3</v>
      </c>
      <c r="AA951">
        <v>84</v>
      </c>
      <c r="AB951">
        <v>617</v>
      </c>
      <c r="AC951">
        <v>20</v>
      </c>
      <c r="AD951">
        <v>0</v>
      </c>
      <c r="AE951">
        <v>10</v>
      </c>
      <c r="AF951">
        <v>0</v>
      </c>
      <c r="AG951">
        <v>10</v>
      </c>
      <c r="AH951">
        <v>0</v>
      </c>
      <c r="AI951">
        <v>0</v>
      </c>
      <c r="AJ951">
        <v>15</v>
      </c>
      <c r="AK951">
        <v>36</v>
      </c>
      <c r="AL951">
        <v>0</v>
      </c>
      <c r="AM951">
        <v>1</v>
      </c>
      <c r="AN951">
        <v>14</v>
      </c>
      <c r="AO951">
        <v>0</v>
      </c>
      <c r="AP951">
        <v>0</v>
      </c>
      <c r="AQ951">
        <v>0</v>
      </c>
      <c r="AR951">
        <v>0</v>
      </c>
      <c r="AS951">
        <v>2</v>
      </c>
      <c r="AT951">
        <v>0</v>
      </c>
      <c r="AU951">
        <v>0</v>
      </c>
      <c r="AV951">
        <v>1</v>
      </c>
      <c r="AW951">
        <v>0</v>
      </c>
      <c r="AX951">
        <v>31</v>
      </c>
      <c r="AY951">
        <v>0</v>
      </c>
      <c r="AZ951">
        <v>0</v>
      </c>
      <c r="BA951">
        <v>398</v>
      </c>
      <c r="BB951">
        <v>4</v>
      </c>
      <c r="BC951">
        <v>83</v>
      </c>
      <c r="BD951">
        <v>15</v>
      </c>
      <c r="BE951">
        <v>5</v>
      </c>
      <c r="BF951">
        <v>0</v>
      </c>
      <c r="BG951">
        <v>6</v>
      </c>
      <c r="BH951">
        <v>0</v>
      </c>
      <c r="BI951">
        <v>9</v>
      </c>
      <c r="BJ951">
        <v>0</v>
      </c>
      <c r="BK951">
        <v>0</v>
      </c>
      <c r="BL951">
        <v>265</v>
      </c>
      <c r="BM951">
        <v>34</v>
      </c>
      <c r="BN951">
        <v>0</v>
      </c>
      <c r="BO951">
        <v>19</v>
      </c>
      <c r="BP951">
        <v>0</v>
      </c>
      <c r="BQ951" s="178">
        <v>2288</v>
      </c>
    </row>
    <row r="952" spans="1:69" x14ac:dyDescent="0.25">
      <c r="A952" t="s">
        <v>658</v>
      </c>
      <c r="B952">
        <v>10</v>
      </c>
      <c r="C952">
        <v>6710</v>
      </c>
      <c r="D952">
        <v>528999</v>
      </c>
      <c r="E952">
        <v>56</v>
      </c>
      <c r="F952">
        <v>94489</v>
      </c>
      <c r="G952">
        <v>3561</v>
      </c>
      <c r="H952">
        <v>114</v>
      </c>
      <c r="I952">
        <v>0</v>
      </c>
      <c r="J952">
        <v>3837</v>
      </c>
      <c r="K952">
        <v>15221</v>
      </c>
      <c r="L952">
        <v>3940</v>
      </c>
      <c r="M952">
        <v>9249</v>
      </c>
      <c r="N952">
        <v>0</v>
      </c>
      <c r="O952">
        <v>0</v>
      </c>
      <c r="P952">
        <v>339</v>
      </c>
      <c r="Q952">
        <v>7902</v>
      </c>
      <c r="R952">
        <v>893</v>
      </c>
      <c r="S952">
        <v>8194</v>
      </c>
      <c r="T952">
        <v>216</v>
      </c>
      <c r="U952">
        <v>1606</v>
      </c>
      <c r="V952">
        <v>3</v>
      </c>
      <c r="W952">
        <v>4189</v>
      </c>
      <c r="X952">
        <v>484</v>
      </c>
      <c r="Y952">
        <v>0</v>
      </c>
      <c r="Z952">
        <v>1999</v>
      </c>
      <c r="AA952">
        <v>411</v>
      </c>
      <c r="AB952">
        <v>36183</v>
      </c>
      <c r="AC952">
        <v>76</v>
      </c>
      <c r="AD952">
        <v>9773</v>
      </c>
      <c r="AE952">
        <v>0</v>
      </c>
      <c r="AF952">
        <v>0</v>
      </c>
      <c r="AG952">
        <v>123</v>
      </c>
      <c r="AH952">
        <v>1005</v>
      </c>
      <c r="AI952">
        <v>0</v>
      </c>
      <c r="AJ952">
        <v>0</v>
      </c>
      <c r="AK952">
        <v>9656</v>
      </c>
      <c r="AL952">
        <v>53</v>
      </c>
      <c r="AM952">
        <v>365</v>
      </c>
      <c r="AN952">
        <v>0</v>
      </c>
      <c r="AO952">
        <v>601</v>
      </c>
      <c r="AP952">
        <v>0</v>
      </c>
      <c r="AQ952">
        <v>3423</v>
      </c>
      <c r="AR952">
        <v>29</v>
      </c>
      <c r="AS952">
        <v>3531</v>
      </c>
      <c r="AT952">
        <v>275</v>
      </c>
      <c r="AU952">
        <v>0</v>
      </c>
      <c r="AV952">
        <v>1105</v>
      </c>
      <c r="AW952">
        <v>1631</v>
      </c>
      <c r="AX952">
        <v>0</v>
      </c>
      <c r="AY952">
        <v>3592</v>
      </c>
      <c r="AZ952">
        <v>1624</v>
      </c>
      <c r="BA952">
        <v>1136</v>
      </c>
      <c r="BB952">
        <v>701</v>
      </c>
      <c r="BC952">
        <v>6</v>
      </c>
      <c r="BD952">
        <v>12627</v>
      </c>
      <c r="BE952">
        <v>980</v>
      </c>
      <c r="BF952">
        <v>1</v>
      </c>
      <c r="BG952">
        <v>754</v>
      </c>
      <c r="BH952">
        <v>585</v>
      </c>
      <c r="BI952">
        <v>445</v>
      </c>
      <c r="BJ952">
        <v>37</v>
      </c>
      <c r="BK952">
        <v>0</v>
      </c>
      <c r="BL952">
        <v>2682</v>
      </c>
      <c r="BM952">
        <v>47</v>
      </c>
      <c r="BN952">
        <v>102</v>
      </c>
      <c r="BO952">
        <v>10394</v>
      </c>
      <c r="BP952">
        <v>1235</v>
      </c>
      <c r="BQ952" s="178">
        <v>276157</v>
      </c>
    </row>
    <row r="953" spans="1:69" x14ac:dyDescent="0.25">
      <c r="A953" t="s">
        <v>659</v>
      </c>
      <c r="B953">
        <v>1</v>
      </c>
      <c r="C953">
        <v>0</v>
      </c>
      <c r="D953" s="178">
        <v>90313</v>
      </c>
      <c r="E953">
        <v>0</v>
      </c>
      <c r="F953">
        <v>188416</v>
      </c>
      <c r="G953">
        <v>6363</v>
      </c>
      <c r="H953">
        <v>11159</v>
      </c>
      <c r="I953">
        <v>52732</v>
      </c>
      <c r="J953">
        <v>22267</v>
      </c>
      <c r="K953">
        <v>41577</v>
      </c>
      <c r="L953">
        <v>1796</v>
      </c>
      <c r="M953">
        <v>142</v>
      </c>
      <c r="N953">
        <v>0</v>
      </c>
      <c r="O953">
        <v>4518</v>
      </c>
      <c r="P953">
        <v>0</v>
      </c>
      <c r="Q953">
        <v>0</v>
      </c>
      <c r="R953">
        <v>0</v>
      </c>
      <c r="S953">
        <v>19988</v>
      </c>
      <c r="T953">
        <v>5978</v>
      </c>
      <c r="U953">
        <v>0</v>
      </c>
      <c r="V953">
        <v>0</v>
      </c>
      <c r="W953">
        <v>0</v>
      </c>
      <c r="X953">
        <v>0</v>
      </c>
      <c r="Y953">
        <v>0</v>
      </c>
      <c r="Z953">
        <v>1172</v>
      </c>
      <c r="AA953">
        <v>1602</v>
      </c>
      <c r="AB953">
        <v>29901</v>
      </c>
      <c r="AC953">
        <v>0</v>
      </c>
      <c r="AD953">
        <v>48801</v>
      </c>
      <c r="AE953">
        <v>0</v>
      </c>
      <c r="AF953">
        <v>0</v>
      </c>
      <c r="AG953">
        <v>175</v>
      </c>
      <c r="AH953">
        <v>0</v>
      </c>
      <c r="AI953">
        <v>0</v>
      </c>
      <c r="AJ953">
        <v>6029</v>
      </c>
      <c r="AK953">
        <v>0</v>
      </c>
      <c r="AL953">
        <v>0</v>
      </c>
      <c r="AM953">
        <v>0</v>
      </c>
      <c r="AN953">
        <v>4576</v>
      </c>
      <c r="AO953">
        <v>6155</v>
      </c>
      <c r="AP953">
        <v>295</v>
      </c>
      <c r="AQ953">
        <v>0</v>
      </c>
      <c r="AR953">
        <v>0</v>
      </c>
      <c r="AS953">
        <v>0</v>
      </c>
      <c r="AT953">
        <v>0</v>
      </c>
      <c r="AU953">
        <v>0</v>
      </c>
      <c r="AV953">
        <v>0</v>
      </c>
      <c r="AW953">
        <v>0</v>
      </c>
      <c r="AX953">
        <v>35653</v>
      </c>
      <c r="AY953">
        <v>0</v>
      </c>
      <c r="AZ953">
        <v>0</v>
      </c>
      <c r="BA953">
        <v>0</v>
      </c>
      <c r="BB953">
        <v>10185</v>
      </c>
      <c r="BC953">
        <v>2556</v>
      </c>
      <c r="BD953">
        <v>6639</v>
      </c>
      <c r="BE953">
        <v>0</v>
      </c>
      <c r="BF953">
        <v>0</v>
      </c>
      <c r="BG953">
        <v>0</v>
      </c>
      <c r="BH953">
        <v>0</v>
      </c>
      <c r="BI953">
        <v>0</v>
      </c>
      <c r="BJ953">
        <v>0</v>
      </c>
      <c r="BK953">
        <v>0</v>
      </c>
      <c r="BL953">
        <v>0</v>
      </c>
      <c r="BM953">
        <v>9353</v>
      </c>
      <c r="BN953">
        <v>0</v>
      </c>
      <c r="BO953">
        <v>1308</v>
      </c>
      <c r="BP953">
        <v>0</v>
      </c>
      <c r="BQ953" s="178">
        <v>521065</v>
      </c>
    </row>
    <row r="954" spans="1:69" x14ac:dyDescent="0.25">
      <c r="A954" t="s">
        <v>660</v>
      </c>
      <c r="B954">
        <v>0</v>
      </c>
      <c r="C954">
        <v>0</v>
      </c>
      <c r="D954" s="178">
        <v>105739</v>
      </c>
      <c r="E954">
        <v>5417</v>
      </c>
      <c r="F954">
        <v>28436</v>
      </c>
      <c r="G954">
        <v>17754</v>
      </c>
      <c r="H954">
        <v>3353</v>
      </c>
      <c r="I954">
        <v>3781</v>
      </c>
      <c r="J954">
        <v>148899</v>
      </c>
      <c r="K954">
        <v>6379</v>
      </c>
      <c r="L954">
        <v>30</v>
      </c>
      <c r="M954">
        <v>258</v>
      </c>
      <c r="N954">
        <v>5055</v>
      </c>
      <c r="O954">
        <v>0</v>
      </c>
      <c r="P954">
        <v>134</v>
      </c>
      <c r="Q954">
        <v>0</v>
      </c>
      <c r="R954">
        <v>2454</v>
      </c>
      <c r="S954">
        <v>3485</v>
      </c>
      <c r="T954">
        <v>392</v>
      </c>
      <c r="U954">
        <v>555</v>
      </c>
      <c r="V954">
        <v>918</v>
      </c>
      <c r="W954">
        <v>363</v>
      </c>
      <c r="X954">
        <v>182</v>
      </c>
      <c r="Y954">
        <v>0</v>
      </c>
      <c r="Z954">
        <v>7</v>
      </c>
      <c r="AA954">
        <v>11807</v>
      </c>
      <c r="AB954">
        <v>96351</v>
      </c>
      <c r="AC954">
        <v>2058</v>
      </c>
      <c r="AD954">
        <v>23020</v>
      </c>
      <c r="AE954">
        <v>0</v>
      </c>
      <c r="AF954">
        <v>0</v>
      </c>
      <c r="AG954">
        <v>896</v>
      </c>
      <c r="AH954">
        <v>3031</v>
      </c>
      <c r="AI954">
        <v>0</v>
      </c>
      <c r="AJ954">
        <v>0</v>
      </c>
      <c r="AK954">
        <v>21426</v>
      </c>
      <c r="AL954">
        <v>0</v>
      </c>
      <c r="AM954">
        <v>5075</v>
      </c>
      <c r="AN954">
        <v>0</v>
      </c>
      <c r="AO954">
        <v>1058</v>
      </c>
      <c r="AP954">
        <v>2378</v>
      </c>
      <c r="AQ954">
        <v>0</v>
      </c>
      <c r="AR954">
        <v>0</v>
      </c>
      <c r="AS954">
        <v>0</v>
      </c>
      <c r="AT954">
        <v>1296</v>
      </c>
      <c r="AU954">
        <v>0</v>
      </c>
      <c r="AV954">
        <v>4742</v>
      </c>
      <c r="AW954">
        <v>2767</v>
      </c>
      <c r="AX954">
        <v>0</v>
      </c>
      <c r="AY954">
        <v>2370</v>
      </c>
      <c r="AZ954">
        <v>9951</v>
      </c>
      <c r="BA954">
        <v>2717</v>
      </c>
      <c r="BB954">
        <v>17</v>
      </c>
      <c r="BC954">
        <v>0</v>
      </c>
      <c r="BD954">
        <v>122</v>
      </c>
      <c r="BE954">
        <v>7645</v>
      </c>
      <c r="BF954">
        <v>0</v>
      </c>
      <c r="BG954">
        <v>10236</v>
      </c>
      <c r="BH954">
        <v>19171</v>
      </c>
      <c r="BI954">
        <v>7737</v>
      </c>
      <c r="BJ954">
        <v>0</v>
      </c>
      <c r="BK954">
        <v>0</v>
      </c>
      <c r="BL954">
        <v>2217</v>
      </c>
      <c r="BM954">
        <v>8958</v>
      </c>
      <c r="BN954">
        <v>0</v>
      </c>
      <c r="BO954">
        <v>688</v>
      </c>
      <c r="BP954">
        <v>0</v>
      </c>
      <c r="BQ954" s="178">
        <v>476619</v>
      </c>
    </row>
    <row r="955" spans="1:69" x14ac:dyDescent="0.25">
      <c r="A955" t="s">
        <v>661</v>
      </c>
      <c r="B955">
        <v>2</v>
      </c>
      <c r="C955">
        <v>107</v>
      </c>
      <c r="D955" s="178">
        <v>323813</v>
      </c>
      <c r="E955">
        <v>0</v>
      </c>
      <c r="F955">
        <v>3404</v>
      </c>
      <c r="G955">
        <v>222</v>
      </c>
      <c r="H955">
        <v>208</v>
      </c>
      <c r="I955">
        <v>117</v>
      </c>
      <c r="J955">
        <v>936</v>
      </c>
      <c r="K955">
        <v>390</v>
      </c>
      <c r="L955">
        <v>148</v>
      </c>
      <c r="M955">
        <v>261</v>
      </c>
      <c r="N955">
        <v>0</v>
      </c>
      <c r="O955">
        <v>15</v>
      </c>
      <c r="P955">
        <v>84</v>
      </c>
      <c r="Q955">
        <v>1204</v>
      </c>
      <c r="R955">
        <v>145</v>
      </c>
      <c r="S955">
        <v>1803</v>
      </c>
      <c r="T955">
        <v>75</v>
      </c>
      <c r="U955">
        <v>3</v>
      </c>
      <c r="V955">
        <v>52</v>
      </c>
      <c r="W955">
        <v>28</v>
      </c>
      <c r="X955">
        <v>155</v>
      </c>
      <c r="Y955">
        <v>0</v>
      </c>
      <c r="Z955">
        <v>45</v>
      </c>
      <c r="AA955">
        <v>97</v>
      </c>
      <c r="AB955">
        <v>1035</v>
      </c>
      <c r="AC955">
        <v>40</v>
      </c>
      <c r="AD955">
        <v>539</v>
      </c>
      <c r="AE955">
        <v>127</v>
      </c>
      <c r="AF955">
        <v>0</v>
      </c>
      <c r="AG955">
        <v>131</v>
      </c>
      <c r="AH955">
        <v>153</v>
      </c>
      <c r="AI955">
        <v>0</v>
      </c>
      <c r="AJ955">
        <v>0</v>
      </c>
      <c r="AK955">
        <v>379</v>
      </c>
      <c r="AL955">
        <v>0</v>
      </c>
      <c r="AM955">
        <v>74</v>
      </c>
      <c r="AN955">
        <v>81</v>
      </c>
      <c r="AO955">
        <v>216</v>
      </c>
      <c r="AP955">
        <v>0</v>
      </c>
      <c r="AQ955">
        <v>0</v>
      </c>
      <c r="AR955">
        <v>2</v>
      </c>
      <c r="AS955">
        <v>52</v>
      </c>
      <c r="AT955">
        <v>1</v>
      </c>
      <c r="AU955">
        <v>0</v>
      </c>
      <c r="AV955">
        <v>343</v>
      </c>
      <c r="AW955">
        <v>0</v>
      </c>
      <c r="AX955">
        <v>0</v>
      </c>
      <c r="AY955">
        <v>64</v>
      </c>
      <c r="AZ955">
        <v>174</v>
      </c>
      <c r="BA955">
        <v>6</v>
      </c>
      <c r="BB955">
        <v>276</v>
      </c>
      <c r="BC955">
        <v>82</v>
      </c>
      <c r="BD955">
        <v>142</v>
      </c>
      <c r="BE955">
        <v>36</v>
      </c>
      <c r="BF955">
        <v>26</v>
      </c>
      <c r="BG955">
        <v>105</v>
      </c>
      <c r="BH955">
        <v>149</v>
      </c>
      <c r="BI955">
        <v>0</v>
      </c>
      <c r="BJ955">
        <v>0</v>
      </c>
      <c r="BK955">
        <v>0</v>
      </c>
      <c r="BL955">
        <v>19</v>
      </c>
      <c r="BM955">
        <v>170</v>
      </c>
      <c r="BN955">
        <v>2</v>
      </c>
      <c r="BO955">
        <v>203</v>
      </c>
      <c r="BP955">
        <v>0</v>
      </c>
      <c r="BQ955" s="178">
        <v>14407</v>
      </c>
    </row>
    <row r="956" spans="1:69" x14ac:dyDescent="0.25">
      <c r="A956" t="s">
        <v>662</v>
      </c>
      <c r="B956">
        <v>581</v>
      </c>
      <c r="C956">
        <v>2</v>
      </c>
      <c r="D956" s="178">
        <v>519865</v>
      </c>
      <c r="E956">
        <v>0</v>
      </c>
      <c r="F956">
        <v>3651</v>
      </c>
      <c r="G956">
        <v>222</v>
      </c>
      <c r="H956">
        <v>208</v>
      </c>
      <c r="I956">
        <v>3</v>
      </c>
      <c r="J956">
        <v>509</v>
      </c>
      <c r="K956">
        <v>389</v>
      </c>
      <c r="L956">
        <v>46</v>
      </c>
      <c r="M956">
        <v>73</v>
      </c>
      <c r="N956">
        <v>0</v>
      </c>
      <c r="O956">
        <v>15</v>
      </c>
      <c r="P956">
        <v>47</v>
      </c>
      <c r="Q956">
        <v>1205</v>
      </c>
      <c r="R956">
        <v>95</v>
      </c>
      <c r="S956">
        <v>1691</v>
      </c>
      <c r="T956">
        <v>68</v>
      </c>
      <c r="U956">
        <v>1</v>
      </c>
      <c r="V956">
        <v>5</v>
      </c>
      <c r="W956">
        <v>28</v>
      </c>
      <c r="X956">
        <v>47</v>
      </c>
      <c r="Y956">
        <v>0</v>
      </c>
      <c r="Z956">
        <v>45</v>
      </c>
      <c r="AA956">
        <v>89</v>
      </c>
      <c r="AB956">
        <v>940</v>
      </c>
      <c r="AC956">
        <v>40</v>
      </c>
      <c r="AD956">
        <v>514</v>
      </c>
      <c r="AE956">
        <v>127</v>
      </c>
      <c r="AF956">
        <v>0</v>
      </c>
      <c r="AG956">
        <v>209</v>
      </c>
      <c r="AH956">
        <v>153</v>
      </c>
      <c r="AI956">
        <v>0</v>
      </c>
      <c r="AJ956">
        <v>0</v>
      </c>
      <c r="AK956">
        <v>257</v>
      </c>
      <c r="AL956">
        <v>0</v>
      </c>
      <c r="AM956">
        <v>44</v>
      </c>
      <c r="AN956">
        <v>81</v>
      </c>
      <c r="AO956">
        <v>141</v>
      </c>
      <c r="AP956">
        <v>0</v>
      </c>
      <c r="AQ956">
        <v>0</v>
      </c>
      <c r="AR956">
        <v>2</v>
      </c>
      <c r="AS956">
        <v>52</v>
      </c>
      <c r="AT956">
        <v>0</v>
      </c>
      <c r="AU956">
        <v>0</v>
      </c>
      <c r="AV956">
        <v>297</v>
      </c>
      <c r="AW956">
        <v>0</v>
      </c>
      <c r="AX956">
        <v>0</v>
      </c>
      <c r="AY956">
        <v>63</v>
      </c>
      <c r="AZ956">
        <v>104</v>
      </c>
      <c r="BA956">
        <v>6</v>
      </c>
      <c r="BB956">
        <v>273</v>
      </c>
      <c r="BC956">
        <v>61</v>
      </c>
      <c r="BD956">
        <v>66</v>
      </c>
      <c r="BE956">
        <v>36</v>
      </c>
      <c r="BF956">
        <v>23</v>
      </c>
      <c r="BG956">
        <v>61</v>
      </c>
      <c r="BH956">
        <v>123</v>
      </c>
      <c r="BI956">
        <v>0</v>
      </c>
      <c r="BJ956">
        <v>0</v>
      </c>
      <c r="BK956">
        <v>0</v>
      </c>
      <c r="BL956">
        <v>19</v>
      </c>
      <c r="BM956">
        <v>142</v>
      </c>
      <c r="BN956">
        <v>2</v>
      </c>
      <c r="BO956">
        <v>190</v>
      </c>
      <c r="BP956">
        <v>0</v>
      </c>
      <c r="BQ956" s="178">
        <v>12707</v>
      </c>
    </row>
    <row r="957" spans="1:69" x14ac:dyDescent="0.25">
      <c r="A957" t="s">
        <v>663</v>
      </c>
      <c r="B957">
        <v>581</v>
      </c>
      <c r="C957">
        <v>83</v>
      </c>
      <c r="D957">
        <v>128</v>
      </c>
      <c r="E957">
        <v>0</v>
      </c>
      <c r="F957">
        <v>51</v>
      </c>
      <c r="G957">
        <v>32</v>
      </c>
      <c r="H957">
        <v>2</v>
      </c>
      <c r="I957">
        <v>18</v>
      </c>
      <c r="J957">
        <v>733</v>
      </c>
      <c r="K957">
        <v>24</v>
      </c>
      <c r="L957">
        <v>0</v>
      </c>
      <c r="M957">
        <v>0</v>
      </c>
      <c r="N957">
        <v>0</v>
      </c>
      <c r="O957">
        <v>0</v>
      </c>
      <c r="P957">
        <v>0</v>
      </c>
      <c r="Q957">
        <v>47</v>
      </c>
      <c r="R957">
        <v>35</v>
      </c>
      <c r="S957">
        <v>0</v>
      </c>
      <c r="T957">
        <v>5</v>
      </c>
      <c r="U957">
        <v>4</v>
      </c>
      <c r="V957">
        <v>0</v>
      </c>
      <c r="W957">
        <v>104</v>
      </c>
      <c r="X957">
        <v>150</v>
      </c>
      <c r="Y957">
        <v>0</v>
      </c>
      <c r="Z957">
        <v>0</v>
      </c>
      <c r="AA957">
        <v>5</v>
      </c>
      <c r="AB957">
        <v>25</v>
      </c>
      <c r="AC957">
        <v>0</v>
      </c>
      <c r="AD957">
        <v>0</v>
      </c>
      <c r="AE957">
        <v>0</v>
      </c>
      <c r="AF957">
        <v>0</v>
      </c>
      <c r="AG957">
        <v>0</v>
      </c>
      <c r="AH957">
        <v>12</v>
      </c>
      <c r="AI957">
        <v>0</v>
      </c>
      <c r="AJ957">
        <v>0</v>
      </c>
      <c r="AK957">
        <v>48</v>
      </c>
      <c r="AL957">
        <v>5</v>
      </c>
      <c r="AM957">
        <v>7</v>
      </c>
      <c r="AN957">
        <v>0</v>
      </c>
      <c r="AO957">
        <v>0</v>
      </c>
      <c r="AP957">
        <v>0</v>
      </c>
      <c r="AQ957">
        <v>87</v>
      </c>
      <c r="AR957">
        <v>0</v>
      </c>
      <c r="AS957">
        <v>0</v>
      </c>
      <c r="AT957">
        <v>0</v>
      </c>
      <c r="AU957">
        <v>0</v>
      </c>
      <c r="AV957">
        <v>87</v>
      </c>
      <c r="AW957">
        <v>0</v>
      </c>
      <c r="AX957">
        <v>0</v>
      </c>
      <c r="AY957">
        <v>0</v>
      </c>
      <c r="AZ957">
        <v>5</v>
      </c>
      <c r="BA957">
        <v>0</v>
      </c>
      <c r="BB957">
        <v>32</v>
      </c>
      <c r="BC957">
        <v>2</v>
      </c>
      <c r="BD957">
        <v>0</v>
      </c>
      <c r="BE957">
        <v>19</v>
      </c>
      <c r="BF957">
        <v>3</v>
      </c>
      <c r="BG957">
        <v>4</v>
      </c>
      <c r="BH957">
        <v>51</v>
      </c>
      <c r="BI957">
        <v>1</v>
      </c>
      <c r="BJ957">
        <v>0</v>
      </c>
      <c r="BK957">
        <v>0</v>
      </c>
      <c r="BL957">
        <v>0</v>
      </c>
      <c r="BM957">
        <v>1</v>
      </c>
      <c r="BN957">
        <v>1</v>
      </c>
      <c r="BO957">
        <v>4</v>
      </c>
      <c r="BP957">
        <v>0</v>
      </c>
      <c r="BQ957" s="178">
        <v>1768</v>
      </c>
    </row>
    <row r="958" spans="1:69" x14ac:dyDescent="0.25">
      <c r="A958" t="s">
        <v>664</v>
      </c>
      <c r="B958">
        <v>422</v>
      </c>
      <c r="C958">
        <v>82</v>
      </c>
      <c r="D958">
        <v>16610</v>
      </c>
      <c r="E958">
        <v>0</v>
      </c>
      <c r="F958">
        <v>82</v>
      </c>
      <c r="G958">
        <v>32</v>
      </c>
      <c r="H958">
        <v>2</v>
      </c>
      <c r="I958">
        <v>6</v>
      </c>
      <c r="J958">
        <v>1915</v>
      </c>
      <c r="K958">
        <v>73</v>
      </c>
      <c r="L958">
        <v>0</v>
      </c>
      <c r="M958">
        <v>0</v>
      </c>
      <c r="N958">
        <v>0</v>
      </c>
      <c r="O958">
        <v>0</v>
      </c>
      <c r="P958">
        <v>0</v>
      </c>
      <c r="Q958">
        <v>107</v>
      </c>
      <c r="R958">
        <v>65</v>
      </c>
      <c r="S958">
        <v>0</v>
      </c>
      <c r="T958">
        <v>30</v>
      </c>
      <c r="U958">
        <v>4</v>
      </c>
      <c r="V958">
        <v>0</v>
      </c>
      <c r="W958">
        <v>104</v>
      </c>
      <c r="X958">
        <v>58</v>
      </c>
      <c r="Y958">
        <v>0</v>
      </c>
      <c r="Z958">
        <v>0</v>
      </c>
      <c r="AA958">
        <v>17</v>
      </c>
      <c r="AB958">
        <v>22</v>
      </c>
      <c r="AC958">
        <v>0</v>
      </c>
      <c r="AD958">
        <v>0</v>
      </c>
      <c r="AE958">
        <v>0</v>
      </c>
      <c r="AF958">
        <v>0</v>
      </c>
      <c r="AG958">
        <v>0</v>
      </c>
      <c r="AH958">
        <v>12</v>
      </c>
      <c r="AI958">
        <v>0</v>
      </c>
      <c r="AJ958">
        <v>0</v>
      </c>
      <c r="AK958">
        <v>172</v>
      </c>
      <c r="AL958">
        <v>58</v>
      </c>
      <c r="AM958">
        <v>45</v>
      </c>
      <c r="AN958">
        <v>0</v>
      </c>
      <c r="AO958">
        <v>0</v>
      </c>
      <c r="AP958">
        <v>0</v>
      </c>
      <c r="AQ958">
        <v>88</v>
      </c>
      <c r="AR958">
        <v>0</v>
      </c>
      <c r="AS958">
        <v>0</v>
      </c>
      <c r="AT958">
        <v>0</v>
      </c>
      <c r="AU958">
        <v>0</v>
      </c>
      <c r="AV958">
        <v>87</v>
      </c>
      <c r="AW958">
        <v>0</v>
      </c>
      <c r="AX958">
        <v>0</v>
      </c>
      <c r="AY958">
        <v>0</v>
      </c>
      <c r="AZ958">
        <v>80</v>
      </c>
      <c r="BA958">
        <v>0</v>
      </c>
      <c r="BB958">
        <v>32</v>
      </c>
      <c r="BC958">
        <v>14</v>
      </c>
      <c r="BD958">
        <v>0</v>
      </c>
      <c r="BE958">
        <v>53</v>
      </c>
      <c r="BF958">
        <v>86</v>
      </c>
      <c r="BG958">
        <v>12</v>
      </c>
      <c r="BH958">
        <v>241</v>
      </c>
      <c r="BI958">
        <v>2</v>
      </c>
      <c r="BJ958">
        <v>0</v>
      </c>
      <c r="BK958">
        <v>0</v>
      </c>
      <c r="BL958">
        <v>0</v>
      </c>
      <c r="BM958">
        <v>0</v>
      </c>
      <c r="BN958">
        <v>1</v>
      </c>
      <c r="BO958">
        <v>6</v>
      </c>
      <c r="BP958">
        <v>0</v>
      </c>
      <c r="BQ958" s="178">
        <v>3682</v>
      </c>
    </row>
    <row r="959" spans="1:69" x14ac:dyDescent="0.25">
      <c r="A959" t="s">
        <v>665</v>
      </c>
      <c r="B959">
        <v>15</v>
      </c>
      <c r="C959">
        <v>638</v>
      </c>
      <c r="D959" s="163">
        <v>7.7062010836845278</v>
      </c>
      <c r="E959">
        <v>470</v>
      </c>
      <c r="F959">
        <v>37362</v>
      </c>
      <c r="G959">
        <v>5533</v>
      </c>
      <c r="H959">
        <v>478</v>
      </c>
      <c r="I959">
        <v>2059</v>
      </c>
      <c r="J959">
        <v>10018</v>
      </c>
      <c r="K959">
        <v>2520</v>
      </c>
      <c r="L959">
        <v>609</v>
      </c>
      <c r="M959">
        <v>848</v>
      </c>
      <c r="N959">
        <v>0</v>
      </c>
      <c r="O959">
        <v>857</v>
      </c>
      <c r="P959">
        <v>34</v>
      </c>
      <c r="Q959">
        <v>1</v>
      </c>
      <c r="R959">
        <v>515</v>
      </c>
      <c r="S959">
        <v>8003</v>
      </c>
      <c r="T959">
        <v>16</v>
      </c>
      <c r="U959">
        <v>585</v>
      </c>
      <c r="V959">
        <v>170</v>
      </c>
      <c r="W959">
        <v>898</v>
      </c>
      <c r="X959">
        <v>139</v>
      </c>
      <c r="Y959">
        <v>0</v>
      </c>
      <c r="Z959">
        <v>8</v>
      </c>
      <c r="AA959">
        <v>2924</v>
      </c>
      <c r="AB959">
        <v>2878</v>
      </c>
      <c r="AC959">
        <v>0</v>
      </c>
      <c r="AD959">
        <v>8332</v>
      </c>
      <c r="AE959">
        <v>287</v>
      </c>
      <c r="AF959">
        <v>0</v>
      </c>
      <c r="AG959">
        <v>33</v>
      </c>
      <c r="AH959">
        <v>24</v>
      </c>
      <c r="AI959">
        <v>0</v>
      </c>
      <c r="AJ959">
        <v>0</v>
      </c>
      <c r="AK959">
        <v>6137</v>
      </c>
      <c r="AL959">
        <v>4</v>
      </c>
      <c r="AM959">
        <v>1173</v>
      </c>
      <c r="AN959">
        <v>1128</v>
      </c>
      <c r="AO959">
        <v>108</v>
      </c>
      <c r="AP959">
        <v>0</v>
      </c>
      <c r="AQ959">
        <v>1246</v>
      </c>
      <c r="AR959">
        <v>0</v>
      </c>
      <c r="AS959">
        <v>1041</v>
      </c>
      <c r="AT959">
        <v>219</v>
      </c>
      <c r="AU959">
        <v>0</v>
      </c>
      <c r="AV959">
        <v>404</v>
      </c>
      <c r="AW959">
        <v>59</v>
      </c>
      <c r="AX959">
        <v>6990</v>
      </c>
      <c r="AY959">
        <v>559</v>
      </c>
      <c r="AZ959">
        <v>146</v>
      </c>
      <c r="BA959">
        <v>72</v>
      </c>
      <c r="BB959">
        <v>2</v>
      </c>
      <c r="BC959">
        <v>4355</v>
      </c>
      <c r="BD959">
        <v>3479</v>
      </c>
      <c r="BE959">
        <v>0</v>
      </c>
      <c r="BF959">
        <v>0</v>
      </c>
      <c r="BG959">
        <v>3</v>
      </c>
      <c r="BH959">
        <v>1147</v>
      </c>
      <c r="BI959">
        <v>49</v>
      </c>
      <c r="BJ959">
        <v>0</v>
      </c>
      <c r="BK959">
        <v>0</v>
      </c>
      <c r="BL959">
        <v>340</v>
      </c>
      <c r="BM959">
        <v>2450</v>
      </c>
      <c r="BN959">
        <v>9</v>
      </c>
      <c r="BO959">
        <v>361</v>
      </c>
      <c r="BP959">
        <v>0</v>
      </c>
      <c r="BQ959" s="178">
        <v>118696</v>
      </c>
    </row>
    <row r="960" spans="1:69" x14ac:dyDescent="0.25">
      <c r="A960" t="s">
        <v>666</v>
      </c>
      <c r="B960">
        <v>11</v>
      </c>
      <c r="C960">
        <v>3032</v>
      </c>
      <c r="E960">
        <v>1166</v>
      </c>
      <c r="F960">
        <v>83757</v>
      </c>
      <c r="G960">
        <v>4050</v>
      </c>
      <c r="H960">
        <v>6038</v>
      </c>
      <c r="I960">
        <v>3843</v>
      </c>
      <c r="J960">
        <v>44960</v>
      </c>
      <c r="K960">
        <v>16799</v>
      </c>
      <c r="L960">
        <v>3824</v>
      </c>
      <c r="M960">
        <v>4802</v>
      </c>
      <c r="N960">
        <v>651</v>
      </c>
      <c r="O960">
        <v>683</v>
      </c>
      <c r="P960">
        <v>70</v>
      </c>
      <c r="Q960">
        <v>376</v>
      </c>
      <c r="R960">
        <v>2186</v>
      </c>
      <c r="S960">
        <v>12257</v>
      </c>
      <c r="T960">
        <v>1709</v>
      </c>
      <c r="U960">
        <v>591</v>
      </c>
      <c r="V960">
        <v>325</v>
      </c>
      <c r="W960">
        <v>2799</v>
      </c>
      <c r="X960">
        <v>285</v>
      </c>
      <c r="Y960">
        <v>0</v>
      </c>
      <c r="Z960">
        <v>748</v>
      </c>
      <c r="AA960">
        <v>10989</v>
      </c>
      <c r="AB960">
        <v>30696</v>
      </c>
      <c r="AC960">
        <v>2659</v>
      </c>
      <c r="AD960">
        <v>27845</v>
      </c>
      <c r="AE960">
        <v>198</v>
      </c>
      <c r="AF960">
        <v>0</v>
      </c>
      <c r="AG960">
        <v>2056</v>
      </c>
      <c r="AH960">
        <v>914</v>
      </c>
      <c r="AI960">
        <v>0</v>
      </c>
      <c r="AJ960">
        <v>3444</v>
      </c>
      <c r="AK960">
        <v>7919</v>
      </c>
      <c r="AL960">
        <v>1</v>
      </c>
      <c r="AM960">
        <v>2361</v>
      </c>
      <c r="AN960">
        <v>2075</v>
      </c>
      <c r="AO960">
        <v>2867</v>
      </c>
      <c r="AP960">
        <v>106</v>
      </c>
      <c r="AQ960">
        <v>1922</v>
      </c>
      <c r="AR960">
        <v>0</v>
      </c>
      <c r="AS960">
        <v>1080</v>
      </c>
      <c r="AT960">
        <v>2281</v>
      </c>
      <c r="AU960">
        <v>0</v>
      </c>
      <c r="AV960">
        <v>4015</v>
      </c>
      <c r="AW960">
        <v>82</v>
      </c>
      <c r="AX960">
        <v>13797</v>
      </c>
      <c r="AY960">
        <v>541</v>
      </c>
      <c r="AZ960">
        <v>3001</v>
      </c>
      <c r="BA960">
        <v>1862</v>
      </c>
      <c r="BB960">
        <v>1726</v>
      </c>
      <c r="BC960">
        <v>2292</v>
      </c>
      <c r="BD960">
        <v>4276</v>
      </c>
      <c r="BE960">
        <v>1987</v>
      </c>
      <c r="BF960">
        <v>0</v>
      </c>
      <c r="BG960">
        <v>3102</v>
      </c>
      <c r="BH960">
        <v>3867</v>
      </c>
      <c r="BI960">
        <v>1699</v>
      </c>
      <c r="BJ960">
        <v>0</v>
      </c>
      <c r="BK960">
        <v>0</v>
      </c>
      <c r="BL960">
        <v>2684</v>
      </c>
      <c r="BM960">
        <v>5064</v>
      </c>
      <c r="BN960">
        <v>44</v>
      </c>
      <c r="BO960">
        <v>3447</v>
      </c>
      <c r="BP960">
        <v>0</v>
      </c>
      <c r="BQ960" s="178">
        <v>353217</v>
      </c>
    </row>
    <row r="961" spans="1:69" x14ac:dyDescent="0.25">
      <c r="A961" t="s">
        <v>667</v>
      </c>
      <c r="B961">
        <v>0</v>
      </c>
      <c r="C961">
        <v>822</v>
      </c>
      <c r="D961">
        <v>3634</v>
      </c>
      <c r="E961">
        <v>2162</v>
      </c>
      <c r="F961">
        <v>131017</v>
      </c>
      <c r="G961">
        <v>13730</v>
      </c>
      <c r="H961">
        <v>2778</v>
      </c>
      <c r="I961">
        <v>13520</v>
      </c>
      <c r="J961">
        <v>117359</v>
      </c>
      <c r="K961">
        <v>20795</v>
      </c>
      <c r="L961">
        <v>4761</v>
      </c>
      <c r="M961">
        <v>4883</v>
      </c>
      <c r="N961">
        <v>1243</v>
      </c>
      <c r="O961">
        <v>1009</v>
      </c>
      <c r="P961">
        <v>71</v>
      </c>
      <c r="Q961">
        <v>6</v>
      </c>
      <c r="R961">
        <v>791</v>
      </c>
      <c r="S961">
        <v>28531</v>
      </c>
      <c r="T961">
        <v>1947</v>
      </c>
      <c r="U961">
        <v>258</v>
      </c>
      <c r="V961">
        <v>599</v>
      </c>
      <c r="W961">
        <v>3548</v>
      </c>
      <c r="X961">
        <v>273</v>
      </c>
      <c r="Y961">
        <v>0</v>
      </c>
      <c r="Z961">
        <v>583</v>
      </c>
      <c r="AA961">
        <v>5690</v>
      </c>
      <c r="AB961">
        <v>64487</v>
      </c>
      <c r="AC961">
        <v>755</v>
      </c>
      <c r="AD961">
        <v>27826</v>
      </c>
      <c r="AE961">
        <v>626</v>
      </c>
      <c r="AF961">
        <v>0</v>
      </c>
      <c r="AG961">
        <v>174</v>
      </c>
      <c r="AH961">
        <v>1044</v>
      </c>
      <c r="AI961">
        <v>0</v>
      </c>
      <c r="AJ961">
        <v>1665</v>
      </c>
      <c r="AK961">
        <v>4669</v>
      </c>
      <c r="AL961">
        <v>10</v>
      </c>
      <c r="AM961">
        <v>1022</v>
      </c>
      <c r="AN961">
        <v>0</v>
      </c>
      <c r="AO961">
        <v>7244</v>
      </c>
      <c r="AP961">
        <v>0</v>
      </c>
      <c r="AQ961">
        <v>883</v>
      </c>
      <c r="AR961">
        <v>0</v>
      </c>
      <c r="AS961">
        <v>3476</v>
      </c>
      <c r="AT961">
        <v>1514</v>
      </c>
      <c r="AU961">
        <v>0</v>
      </c>
      <c r="AV961">
        <v>391</v>
      </c>
      <c r="AW961">
        <v>1169</v>
      </c>
      <c r="AX961">
        <v>18100</v>
      </c>
      <c r="AY961">
        <v>1329</v>
      </c>
      <c r="AZ961">
        <v>2302</v>
      </c>
      <c r="BA961">
        <v>2083</v>
      </c>
      <c r="BB961">
        <v>2176</v>
      </c>
      <c r="BC961">
        <v>5013</v>
      </c>
      <c r="BD961">
        <v>3670</v>
      </c>
      <c r="BE961">
        <v>2463</v>
      </c>
      <c r="BF961">
        <v>0</v>
      </c>
      <c r="BG961">
        <v>2134</v>
      </c>
      <c r="BH961">
        <v>8688</v>
      </c>
      <c r="BI961">
        <v>3993</v>
      </c>
      <c r="BJ961">
        <v>0</v>
      </c>
      <c r="BK961">
        <v>0</v>
      </c>
      <c r="BL961">
        <v>2217</v>
      </c>
      <c r="BM961">
        <v>6487</v>
      </c>
      <c r="BN961">
        <v>51</v>
      </c>
      <c r="BO961">
        <v>4588</v>
      </c>
      <c r="BP961">
        <v>0</v>
      </c>
      <c r="BQ961" s="178">
        <v>541482</v>
      </c>
    </row>
    <row r="962" spans="1:69" x14ac:dyDescent="0.25">
      <c r="A962" t="s">
        <v>668</v>
      </c>
      <c r="B962">
        <v>0</v>
      </c>
      <c r="C962">
        <v>52</v>
      </c>
      <c r="D962">
        <v>119</v>
      </c>
      <c r="E962">
        <v>0</v>
      </c>
      <c r="F962">
        <v>149</v>
      </c>
      <c r="G962">
        <v>62</v>
      </c>
      <c r="H962">
        <v>200</v>
      </c>
      <c r="I962">
        <v>219</v>
      </c>
      <c r="J962">
        <v>2533</v>
      </c>
      <c r="K962">
        <v>857</v>
      </c>
      <c r="L962">
        <v>7</v>
      </c>
      <c r="M962">
        <v>4</v>
      </c>
      <c r="N962">
        <v>390</v>
      </c>
      <c r="O962">
        <v>1</v>
      </c>
      <c r="P962">
        <v>0</v>
      </c>
      <c r="Q962">
        <v>10</v>
      </c>
      <c r="R962">
        <v>287</v>
      </c>
      <c r="S962">
        <v>573</v>
      </c>
      <c r="T962">
        <v>23</v>
      </c>
      <c r="U962">
        <v>0</v>
      </c>
      <c r="V962">
        <v>2</v>
      </c>
      <c r="W962">
        <v>24</v>
      </c>
      <c r="X962">
        <v>8</v>
      </c>
      <c r="Y962">
        <v>0</v>
      </c>
      <c r="Z962">
        <v>1</v>
      </c>
      <c r="AA962">
        <v>4</v>
      </c>
      <c r="AB962">
        <v>1153</v>
      </c>
      <c r="AC962">
        <v>0</v>
      </c>
      <c r="AD962">
        <v>1</v>
      </c>
      <c r="AE962">
        <v>18</v>
      </c>
      <c r="AF962">
        <v>0</v>
      </c>
      <c r="AG962">
        <v>1</v>
      </c>
      <c r="AH962">
        <v>0</v>
      </c>
      <c r="AI962">
        <v>0</v>
      </c>
      <c r="AJ962">
        <v>10</v>
      </c>
      <c r="AK962">
        <v>139</v>
      </c>
      <c r="AL962">
        <v>2</v>
      </c>
      <c r="AM962">
        <v>16</v>
      </c>
      <c r="AN962">
        <v>8</v>
      </c>
      <c r="AO962">
        <v>19</v>
      </c>
      <c r="AP962">
        <v>0</v>
      </c>
      <c r="AQ962">
        <v>0</v>
      </c>
      <c r="AR962">
        <v>0</v>
      </c>
      <c r="AS962">
        <v>33</v>
      </c>
      <c r="AT962">
        <v>0</v>
      </c>
      <c r="AU962">
        <v>0</v>
      </c>
      <c r="AV962">
        <v>0</v>
      </c>
      <c r="AW962">
        <v>1</v>
      </c>
      <c r="AX962">
        <v>254</v>
      </c>
      <c r="AY962">
        <v>100</v>
      </c>
      <c r="AZ962">
        <v>99</v>
      </c>
      <c r="BA962">
        <v>0</v>
      </c>
      <c r="BB962">
        <v>0</v>
      </c>
      <c r="BC962">
        <v>0</v>
      </c>
      <c r="BD962">
        <v>392</v>
      </c>
      <c r="BE962">
        <v>57</v>
      </c>
      <c r="BF962">
        <v>0</v>
      </c>
      <c r="BG962">
        <v>169</v>
      </c>
      <c r="BH962">
        <v>217</v>
      </c>
      <c r="BI962">
        <v>0</v>
      </c>
      <c r="BJ962">
        <v>0</v>
      </c>
      <c r="BK962">
        <v>0</v>
      </c>
      <c r="BL962">
        <v>20</v>
      </c>
      <c r="BM962">
        <v>9</v>
      </c>
      <c r="BN962">
        <v>1</v>
      </c>
      <c r="BO962">
        <v>335</v>
      </c>
      <c r="BP962">
        <v>0</v>
      </c>
      <c r="BQ962" s="178">
        <v>8496</v>
      </c>
    </row>
    <row r="963" spans="1:69" x14ac:dyDescent="0.25">
      <c r="A963" t="s">
        <v>669</v>
      </c>
      <c r="B963">
        <v>96</v>
      </c>
      <c r="C963">
        <v>3799</v>
      </c>
      <c r="D963">
        <v>106</v>
      </c>
      <c r="E963">
        <v>708</v>
      </c>
      <c r="F963">
        <v>241398</v>
      </c>
      <c r="G963">
        <v>12604</v>
      </c>
      <c r="H963">
        <v>2643</v>
      </c>
      <c r="I963">
        <v>100300</v>
      </c>
      <c r="J963">
        <v>5131</v>
      </c>
      <c r="K963">
        <v>21227</v>
      </c>
      <c r="L963">
        <v>910</v>
      </c>
      <c r="M963">
        <v>4002</v>
      </c>
      <c r="N963">
        <v>12399</v>
      </c>
      <c r="O963">
        <v>7547</v>
      </c>
      <c r="P963">
        <v>1399</v>
      </c>
      <c r="Q963">
        <v>8310</v>
      </c>
      <c r="R963">
        <v>5605</v>
      </c>
      <c r="S963">
        <v>6011</v>
      </c>
      <c r="T963">
        <v>3062</v>
      </c>
      <c r="U963">
        <v>422</v>
      </c>
      <c r="V963">
        <v>571</v>
      </c>
      <c r="W963">
        <v>2240</v>
      </c>
      <c r="X963">
        <v>2251</v>
      </c>
      <c r="Y963">
        <v>0</v>
      </c>
      <c r="Z963">
        <v>6301</v>
      </c>
      <c r="AA963">
        <v>6190</v>
      </c>
      <c r="AB963">
        <v>91207</v>
      </c>
      <c r="AC963">
        <v>2036</v>
      </c>
      <c r="AD963">
        <v>59015</v>
      </c>
      <c r="AE963">
        <v>207</v>
      </c>
      <c r="AF963">
        <v>8</v>
      </c>
      <c r="AG963">
        <v>3966</v>
      </c>
      <c r="AH963">
        <v>718</v>
      </c>
      <c r="AI963">
        <v>0</v>
      </c>
      <c r="AJ963">
        <v>6580</v>
      </c>
      <c r="AK963">
        <v>2152</v>
      </c>
      <c r="AL963">
        <v>102</v>
      </c>
      <c r="AM963">
        <v>5577</v>
      </c>
      <c r="AN963">
        <v>710</v>
      </c>
      <c r="AO963">
        <v>1859</v>
      </c>
      <c r="AP963">
        <v>18127</v>
      </c>
      <c r="AQ963">
        <v>2874</v>
      </c>
      <c r="AR963">
        <v>39</v>
      </c>
      <c r="AS963">
        <v>2393</v>
      </c>
      <c r="AT963">
        <v>726</v>
      </c>
      <c r="AU963">
        <v>0</v>
      </c>
      <c r="AV963">
        <v>1985</v>
      </c>
      <c r="AW963">
        <v>1520</v>
      </c>
      <c r="AX963">
        <v>8538</v>
      </c>
      <c r="AY963">
        <v>1284</v>
      </c>
      <c r="AZ963">
        <v>7729</v>
      </c>
      <c r="BA963">
        <v>2687</v>
      </c>
      <c r="BB963">
        <v>5989</v>
      </c>
      <c r="BC963">
        <v>74</v>
      </c>
      <c r="BD963">
        <v>3423</v>
      </c>
      <c r="BE963">
        <v>4485</v>
      </c>
      <c r="BF963">
        <v>234</v>
      </c>
      <c r="BG963">
        <v>3499</v>
      </c>
      <c r="BH963">
        <v>11970</v>
      </c>
      <c r="BI963">
        <v>10132</v>
      </c>
      <c r="BJ963">
        <v>26</v>
      </c>
      <c r="BK963">
        <v>338</v>
      </c>
      <c r="BL963">
        <v>2199</v>
      </c>
      <c r="BM963">
        <v>5157</v>
      </c>
      <c r="BN963">
        <v>26</v>
      </c>
      <c r="BO963">
        <v>4314</v>
      </c>
      <c r="BP963">
        <v>0</v>
      </c>
      <c r="BQ963" s="178">
        <v>734152</v>
      </c>
    </row>
    <row r="964" spans="1:69" x14ac:dyDescent="0.25">
      <c r="A964" t="s">
        <v>670</v>
      </c>
      <c r="B964">
        <v>152</v>
      </c>
      <c r="C964">
        <v>20187</v>
      </c>
      <c r="D964">
        <v>28</v>
      </c>
      <c r="E964">
        <v>0</v>
      </c>
      <c r="F964">
        <v>0</v>
      </c>
      <c r="G964">
        <v>248</v>
      </c>
      <c r="H964">
        <v>0</v>
      </c>
      <c r="I964">
        <v>30</v>
      </c>
      <c r="J964">
        <v>0</v>
      </c>
      <c r="K964">
        <v>0</v>
      </c>
      <c r="L964">
        <v>0</v>
      </c>
      <c r="M964">
        <v>0</v>
      </c>
      <c r="N964">
        <v>0</v>
      </c>
      <c r="O964">
        <v>0</v>
      </c>
      <c r="P964">
        <v>0</v>
      </c>
      <c r="Q964">
        <v>0</v>
      </c>
      <c r="R964">
        <v>0</v>
      </c>
      <c r="S964">
        <v>0</v>
      </c>
      <c r="T964">
        <v>0</v>
      </c>
      <c r="U964">
        <v>0</v>
      </c>
      <c r="V964">
        <v>0</v>
      </c>
      <c r="W964">
        <v>0</v>
      </c>
      <c r="X964">
        <v>0</v>
      </c>
      <c r="Y964">
        <v>0</v>
      </c>
      <c r="Z964">
        <v>0</v>
      </c>
      <c r="AA964">
        <v>0</v>
      </c>
      <c r="AB964">
        <v>0</v>
      </c>
      <c r="AC964">
        <v>0</v>
      </c>
      <c r="AD964">
        <v>0</v>
      </c>
      <c r="AE964">
        <v>0</v>
      </c>
      <c r="AF964">
        <v>0</v>
      </c>
      <c r="AG964">
        <v>0</v>
      </c>
      <c r="AH964">
        <v>0</v>
      </c>
      <c r="AI964">
        <v>0</v>
      </c>
      <c r="AJ964">
        <v>0</v>
      </c>
      <c r="AK964">
        <v>0</v>
      </c>
      <c r="AL964">
        <v>0</v>
      </c>
      <c r="AM964">
        <v>0</v>
      </c>
      <c r="AN964">
        <v>0</v>
      </c>
      <c r="AO964">
        <v>0</v>
      </c>
      <c r="AP964">
        <v>0</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5</v>
      </c>
      <c r="BM964">
        <v>0</v>
      </c>
      <c r="BN964">
        <v>0</v>
      </c>
      <c r="BO964">
        <v>14260</v>
      </c>
      <c r="BP964">
        <v>0</v>
      </c>
      <c r="BQ964" s="178">
        <v>34782</v>
      </c>
    </row>
    <row r="965" spans="1:69" x14ac:dyDescent="0.25">
      <c r="A965" t="s">
        <v>671</v>
      </c>
      <c r="B965">
        <v>52</v>
      </c>
      <c r="C965">
        <v>608</v>
      </c>
      <c r="D965">
        <v>84</v>
      </c>
      <c r="E965">
        <v>0</v>
      </c>
      <c r="F965">
        <v>0</v>
      </c>
      <c r="G965">
        <v>248</v>
      </c>
      <c r="H965">
        <v>0</v>
      </c>
      <c r="I965">
        <v>2</v>
      </c>
      <c r="J965">
        <v>0</v>
      </c>
      <c r="K965">
        <v>0</v>
      </c>
      <c r="L965">
        <v>0</v>
      </c>
      <c r="M965">
        <v>0</v>
      </c>
      <c r="N965">
        <v>0</v>
      </c>
      <c r="O965">
        <v>0</v>
      </c>
      <c r="P965">
        <v>0</v>
      </c>
      <c r="Q965">
        <v>0</v>
      </c>
      <c r="R965">
        <v>0</v>
      </c>
      <c r="S965">
        <v>0</v>
      </c>
      <c r="T965">
        <v>0</v>
      </c>
      <c r="U965">
        <v>0</v>
      </c>
      <c r="V965">
        <v>0</v>
      </c>
      <c r="W965">
        <v>0</v>
      </c>
      <c r="X965">
        <v>0</v>
      </c>
      <c r="Y965">
        <v>0</v>
      </c>
      <c r="Z965">
        <v>0</v>
      </c>
      <c r="AA965">
        <v>0</v>
      </c>
      <c r="AB965">
        <v>0</v>
      </c>
      <c r="AC965">
        <v>0</v>
      </c>
      <c r="AD965">
        <v>0</v>
      </c>
      <c r="AE965">
        <v>0</v>
      </c>
      <c r="AF965">
        <v>0</v>
      </c>
      <c r="AG965">
        <v>0</v>
      </c>
      <c r="AH965">
        <v>0</v>
      </c>
      <c r="AI965">
        <v>0</v>
      </c>
      <c r="AJ965">
        <v>0</v>
      </c>
      <c r="AK965">
        <v>0</v>
      </c>
      <c r="AL965">
        <v>0</v>
      </c>
      <c r="AM965">
        <v>0</v>
      </c>
      <c r="AN965">
        <v>0</v>
      </c>
      <c r="AO965">
        <v>0</v>
      </c>
      <c r="AP965">
        <v>0</v>
      </c>
      <c r="AQ965">
        <v>0</v>
      </c>
      <c r="AR965">
        <v>0</v>
      </c>
      <c r="AS965">
        <v>0</v>
      </c>
      <c r="AT965">
        <v>0</v>
      </c>
      <c r="AU965">
        <v>0</v>
      </c>
      <c r="AV965">
        <v>0</v>
      </c>
      <c r="AW965">
        <v>0</v>
      </c>
      <c r="AX965">
        <v>0</v>
      </c>
      <c r="AY965">
        <v>0</v>
      </c>
      <c r="AZ965">
        <v>0</v>
      </c>
      <c r="BA965">
        <v>0</v>
      </c>
      <c r="BB965">
        <v>0</v>
      </c>
      <c r="BC965">
        <v>0</v>
      </c>
      <c r="BD965">
        <v>0</v>
      </c>
      <c r="BE965">
        <v>0</v>
      </c>
      <c r="BF965">
        <v>0</v>
      </c>
      <c r="BG965">
        <v>0</v>
      </c>
      <c r="BH965">
        <v>0</v>
      </c>
      <c r="BI965">
        <v>0</v>
      </c>
      <c r="BJ965">
        <v>0</v>
      </c>
      <c r="BK965">
        <v>0</v>
      </c>
      <c r="BL965">
        <v>5</v>
      </c>
      <c r="BM965">
        <v>0</v>
      </c>
      <c r="BN965">
        <v>0</v>
      </c>
      <c r="BO965">
        <v>1147</v>
      </c>
      <c r="BP965">
        <v>0</v>
      </c>
      <c r="BQ965" s="178">
        <v>2062</v>
      </c>
    </row>
    <row r="966" spans="1:69" x14ac:dyDescent="0.25">
      <c r="A966" t="s">
        <v>672</v>
      </c>
      <c r="B966">
        <v>0</v>
      </c>
      <c r="C966">
        <v>150</v>
      </c>
      <c r="D966">
        <v>1014</v>
      </c>
      <c r="E966">
        <v>0</v>
      </c>
      <c r="F966">
        <v>0</v>
      </c>
      <c r="G966">
        <v>0</v>
      </c>
      <c r="H966">
        <v>0</v>
      </c>
      <c r="I966">
        <v>32</v>
      </c>
      <c r="J966">
        <v>4410</v>
      </c>
      <c r="K966">
        <v>18</v>
      </c>
      <c r="L966">
        <v>0</v>
      </c>
      <c r="M966">
        <v>0</v>
      </c>
      <c r="N966">
        <v>0</v>
      </c>
      <c r="O966">
        <v>0</v>
      </c>
      <c r="P966">
        <v>137</v>
      </c>
      <c r="Q966">
        <v>0</v>
      </c>
      <c r="R966">
        <v>0</v>
      </c>
      <c r="S966">
        <v>6</v>
      </c>
      <c r="T966">
        <v>0</v>
      </c>
      <c r="U966">
        <v>0</v>
      </c>
      <c r="V966">
        <v>21</v>
      </c>
      <c r="W966">
        <v>0</v>
      </c>
      <c r="X966">
        <v>321</v>
      </c>
      <c r="Y966">
        <v>0</v>
      </c>
      <c r="Z966">
        <v>0</v>
      </c>
      <c r="AA966">
        <v>0</v>
      </c>
      <c r="AB966">
        <v>0</v>
      </c>
      <c r="AC966">
        <v>0</v>
      </c>
      <c r="AD966">
        <v>4</v>
      </c>
      <c r="AE966">
        <v>0</v>
      </c>
      <c r="AF966">
        <v>0</v>
      </c>
      <c r="AG966">
        <v>0</v>
      </c>
      <c r="AH966">
        <v>0</v>
      </c>
      <c r="AI966">
        <v>0</v>
      </c>
      <c r="AJ966">
        <v>0</v>
      </c>
      <c r="AK966">
        <v>0</v>
      </c>
      <c r="AL966">
        <v>0</v>
      </c>
      <c r="AM966">
        <v>0</v>
      </c>
      <c r="AN966">
        <v>0</v>
      </c>
      <c r="AO966">
        <v>0</v>
      </c>
      <c r="AP966">
        <v>0</v>
      </c>
      <c r="AQ966">
        <v>0</v>
      </c>
      <c r="AR966">
        <v>1</v>
      </c>
      <c r="AS966">
        <v>0</v>
      </c>
      <c r="AT966">
        <v>240</v>
      </c>
      <c r="AU966">
        <v>0</v>
      </c>
      <c r="AV966">
        <v>0</v>
      </c>
      <c r="AW966">
        <v>0</v>
      </c>
      <c r="AX966">
        <v>0</v>
      </c>
      <c r="AY966">
        <v>2</v>
      </c>
      <c r="AZ966">
        <v>39</v>
      </c>
      <c r="BA966">
        <v>0</v>
      </c>
      <c r="BB966">
        <v>0</v>
      </c>
      <c r="BC966">
        <v>0</v>
      </c>
      <c r="BD966">
        <v>0</v>
      </c>
      <c r="BE966">
        <v>1983</v>
      </c>
      <c r="BF966">
        <v>0</v>
      </c>
      <c r="BG966">
        <v>0</v>
      </c>
      <c r="BH966">
        <v>1945</v>
      </c>
      <c r="BI966">
        <v>0</v>
      </c>
      <c r="BJ966">
        <v>0</v>
      </c>
      <c r="BK966">
        <v>0</v>
      </c>
      <c r="BL966">
        <v>0</v>
      </c>
      <c r="BM966">
        <v>0</v>
      </c>
      <c r="BN966">
        <v>0</v>
      </c>
      <c r="BO966">
        <v>0</v>
      </c>
      <c r="BP966">
        <v>0</v>
      </c>
      <c r="BQ966" s="178">
        <v>9362</v>
      </c>
    </row>
    <row r="967" spans="1:69" x14ac:dyDescent="0.25">
      <c r="A967" t="s">
        <v>673</v>
      </c>
      <c r="B967">
        <v>0</v>
      </c>
      <c r="C967">
        <v>26</v>
      </c>
      <c r="D967">
        <v>1043</v>
      </c>
      <c r="E967">
        <v>0</v>
      </c>
      <c r="F967">
        <v>0</v>
      </c>
      <c r="G967">
        <v>0</v>
      </c>
      <c r="H967">
        <v>0</v>
      </c>
      <c r="I967">
        <v>3</v>
      </c>
      <c r="J967">
        <v>1568</v>
      </c>
      <c r="K967">
        <v>18</v>
      </c>
      <c r="L967">
        <v>0</v>
      </c>
      <c r="M967">
        <v>0</v>
      </c>
      <c r="N967">
        <v>0</v>
      </c>
      <c r="O967">
        <v>0</v>
      </c>
      <c r="P967">
        <v>137</v>
      </c>
      <c r="Q967">
        <v>0</v>
      </c>
      <c r="R967">
        <v>0</v>
      </c>
      <c r="S967">
        <v>5</v>
      </c>
      <c r="T967">
        <v>0</v>
      </c>
      <c r="U967">
        <v>0</v>
      </c>
      <c r="V967">
        <v>21</v>
      </c>
      <c r="W967">
        <v>0</v>
      </c>
      <c r="X967">
        <v>321</v>
      </c>
      <c r="Y967">
        <v>0</v>
      </c>
      <c r="Z967">
        <v>0</v>
      </c>
      <c r="AA967">
        <v>0</v>
      </c>
      <c r="AB967">
        <v>0</v>
      </c>
      <c r="AC967">
        <v>0</v>
      </c>
      <c r="AD967">
        <v>4</v>
      </c>
      <c r="AE967">
        <v>0</v>
      </c>
      <c r="AF967">
        <v>0</v>
      </c>
      <c r="AG967">
        <v>0</v>
      </c>
      <c r="AH967">
        <v>0</v>
      </c>
      <c r="AI967">
        <v>0</v>
      </c>
      <c r="AJ967">
        <v>0</v>
      </c>
      <c r="AK967">
        <v>0</v>
      </c>
      <c r="AL967">
        <v>0</v>
      </c>
      <c r="AM967">
        <v>0</v>
      </c>
      <c r="AN967">
        <v>0</v>
      </c>
      <c r="AO967">
        <v>0</v>
      </c>
      <c r="AP967">
        <v>0</v>
      </c>
      <c r="AQ967">
        <v>0</v>
      </c>
      <c r="AR967">
        <v>1</v>
      </c>
      <c r="AS967">
        <v>0</v>
      </c>
      <c r="AT967">
        <v>0</v>
      </c>
      <c r="AU967">
        <v>0</v>
      </c>
      <c r="AV967">
        <v>0</v>
      </c>
      <c r="AW967">
        <v>0</v>
      </c>
      <c r="AX967">
        <v>0</v>
      </c>
      <c r="AY967">
        <v>2</v>
      </c>
      <c r="AZ967">
        <v>34</v>
      </c>
      <c r="BA967">
        <v>0</v>
      </c>
      <c r="BB967">
        <v>0</v>
      </c>
      <c r="BC967">
        <v>0</v>
      </c>
      <c r="BD967">
        <v>0</v>
      </c>
      <c r="BE967">
        <v>1983</v>
      </c>
      <c r="BF967">
        <v>0</v>
      </c>
      <c r="BG967">
        <v>0</v>
      </c>
      <c r="BH967">
        <v>1945</v>
      </c>
      <c r="BI967">
        <v>0</v>
      </c>
      <c r="BJ967">
        <v>0</v>
      </c>
      <c r="BK967">
        <v>0</v>
      </c>
      <c r="BL967">
        <v>0</v>
      </c>
      <c r="BM967">
        <v>0</v>
      </c>
      <c r="BN967">
        <v>0</v>
      </c>
      <c r="BO967">
        <v>0</v>
      </c>
      <c r="BP967">
        <v>0</v>
      </c>
      <c r="BQ967" s="178">
        <v>6121</v>
      </c>
    </row>
    <row r="968" spans="1:69" x14ac:dyDescent="0.25">
      <c r="A968" t="s">
        <v>674</v>
      </c>
      <c r="B968">
        <v>0</v>
      </c>
      <c r="C968">
        <v>1782</v>
      </c>
      <c r="D968">
        <v>929</v>
      </c>
      <c r="E968">
        <v>29</v>
      </c>
      <c r="F968">
        <v>1569</v>
      </c>
      <c r="G968">
        <v>150</v>
      </c>
      <c r="H968">
        <v>64</v>
      </c>
      <c r="I968">
        <v>0</v>
      </c>
      <c r="J968">
        <v>0</v>
      </c>
      <c r="K968">
        <v>11</v>
      </c>
      <c r="L968">
        <v>0</v>
      </c>
      <c r="M968">
        <v>4</v>
      </c>
      <c r="N968">
        <v>135</v>
      </c>
      <c r="O968">
        <v>2449</v>
      </c>
      <c r="P968">
        <v>4</v>
      </c>
      <c r="Q968">
        <v>349</v>
      </c>
      <c r="R968">
        <v>81</v>
      </c>
      <c r="S968">
        <v>0</v>
      </c>
      <c r="T968">
        <v>13</v>
      </c>
      <c r="U968">
        <v>211</v>
      </c>
      <c r="V968">
        <v>0</v>
      </c>
      <c r="W968">
        <v>22</v>
      </c>
      <c r="X968">
        <v>72</v>
      </c>
      <c r="Y968">
        <v>0</v>
      </c>
      <c r="Z968">
        <v>191</v>
      </c>
      <c r="AA968">
        <v>0</v>
      </c>
      <c r="AB968">
        <v>35</v>
      </c>
      <c r="AC968">
        <v>14</v>
      </c>
      <c r="AD968">
        <v>155</v>
      </c>
      <c r="AE968">
        <v>6</v>
      </c>
      <c r="AF968">
        <v>188</v>
      </c>
      <c r="AG968">
        <v>1</v>
      </c>
      <c r="AH968">
        <v>73</v>
      </c>
      <c r="AI968">
        <v>14</v>
      </c>
      <c r="AJ968">
        <v>0</v>
      </c>
      <c r="AK968">
        <v>85</v>
      </c>
      <c r="AL968">
        <v>0</v>
      </c>
      <c r="AM968">
        <v>35</v>
      </c>
      <c r="AN968">
        <v>3</v>
      </c>
      <c r="AO968">
        <v>4</v>
      </c>
      <c r="AP968">
        <v>334</v>
      </c>
      <c r="AQ968">
        <v>0</v>
      </c>
      <c r="AR968">
        <v>0</v>
      </c>
      <c r="AS968">
        <v>0</v>
      </c>
      <c r="AT968">
        <v>0</v>
      </c>
      <c r="AU968">
        <v>0</v>
      </c>
      <c r="AV968">
        <v>127</v>
      </c>
      <c r="AW968">
        <v>140</v>
      </c>
      <c r="AX968">
        <v>0</v>
      </c>
      <c r="AY968">
        <v>100</v>
      </c>
      <c r="AZ968">
        <v>9</v>
      </c>
      <c r="BA968">
        <v>1</v>
      </c>
      <c r="BB968">
        <v>147</v>
      </c>
      <c r="BC968">
        <v>19</v>
      </c>
      <c r="BD968">
        <v>13</v>
      </c>
      <c r="BE968">
        <v>33</v>
      </c>
      <c r="BF968">
        <v>3</v>
      </c>
      <c r="BG968">
        <v>44</v>
      </c>
      <c r="BH968">
        <v>70</v>
      </c>
      <c r="BI968">
        <v>1</v>
      </c>
      <c r="BJ968">
        <v>0</v>
      </c>
      <c r="BK968">
        <v>16</v>
      </c>
      <c r="BL968">
        <v>0</v>
      </c>
      <c r="BM968">
        <v>3</v>
      </c>
      <c r="BN968">
        <v>1</v>
      </c>
      <c r="BO968">
        <v>0</v>
      </c>
      <c r="BP968">
        <v>0</v>
      </c>
      <c r="BQ968" s="178">
        <v>8924</v>
      </c>
    </row>
    <row r="969" spans="1:69" x14ac:dyDescent="0.25">
      <c r="A969" t="s">
        <v>675</v>
      </c>
      <c r="B969">
        <v>0</v>
      </c>
      <c r="C969">
        <v>1602</v>
      </c>
      <c r="D969">
        <v>257</v>
      </c>
      <c r="E969">
        <v>251</v>
      </c>
      <c r="F969">
        <v>2197</v>
      </c>
      <c r="G969">
        <v>1995</v>
      </c>
      <c r="H969">
        <v>66</v>
      </c>
      <c r="I969">
        <v>0</v>
      </c>
      <c r="J969">
        <v>0</v>
      </c>
      <c r="K969">
        <v>441</v>
      </c>
      <c r="L969">
        <v>0</v>
      </c>
      <c r="M969">
        <v>67</v>
      </c>
      <c r="N969">
        <v>2759</v>
      </c>
      <c r="O969">
        <v>2446</v>
      </c>
      <c r="P969">
        <v>130</v>
      </c>
      <c r="Q969">
        <v>3504</v>
      </c>
      <c r="R969">
        <v>1703</v>
      </c>
      <c r="S969">
        <v>0</v>
      </c>
      <c r="T969">
        <v>233</v>
      </c>
      <c r="U969">
        <v>470</v>
      </c>
      <c r="V969">
        <v>0</v>
      </c>
      <c r="W969">
        <v>528</v>
      </c>
      <c r="X969">
        <v>1771</v>
      </c>
      <c r="Y969">
        <v>0</v>
      </c>
      <c r="Z969">
        <v>1668</v>
      </c>
      <c r="AA969">
        <v>0</v>
      </c>
      <c r="AB969">
        <v>219</v>
      </c>
      <c r="AC969">
        <v>506</v>
      </c>
      <c r="AD969">
        <v>3388</v>
      </c>
      <c r="AE969">
        <v>142</v>
      </c>
      <c r="AF969">
        <v>3583</v>
      </c>
      <c r="AG969">
        <v>22</v>
      </c>
      <c r="AH969">
        <v>127</v>
      </c>
      <c r="AI969">
        <v>209</v>
      </c>
      <c r="AJ969">
        <v>0</v>
      </c>
      <c r="AK969">
        <v>1254</v>
      </c>
      <c r="AL969">
        <v>0</v>
      </c>
      <c r="AM969">
        <v>702</v>
      </c>
      <c r="AN969">
        <v>26</v>
      </c>
      <c r="AO969">
        <v>206</v>
      </c>
      <c r="AP969">
        <v>364</v>
      </c>
      <c r="AQ969">
        <v>0</v>
      </c>
      <c r="AR969">
        <v>0</v>
      </c>
      <c r="AS969">
        <v>0</v>
      </c>
      <c r="AT969">
        <v>0</v>
      </c>
      <c r="AU969">
        <v>0</v>
      </c>
      <c r="AV969">
        <v>0</v>
      </c>
      <c r="AW969">
        <v>140</v>
      </c>
      <c r="AX969">
        <v>0</v>
      </c>
      <c r="AY969">
        <v>547</v>
      </c>
      <c r="AZ969">
        <v>140</v>
      </c>
      <c r="BA969">
        <v>5</v>
      </c>
      <c r="BB969">
        <v>143</v>
      </c>
      <c r="BC969">
        <v>21</v>
      </c>
      <c r="BD969">
        <v>0</v>
      </c>
      <c r="BE969">
        <v>1729</v>
      </c>
      <c r="BF969">
        <v>698</v>
      </c>
      <c r="BG969">
        <v>1505</v>
      </c>
      <c r="BH969">
        <v>410</v>
      </c>
      <c r="BI969">
        <v>1</v>
      </c>
      <c r="BJ969">
        <v>0</v>
      </c>
      <c r="BK969">
        <v>227</v>
      </c>
      <c r="BL969">
        <v>0</v>
      </c>
      <c r="BM969">
        <v>3</v>
      </c>
      <c r="BN969">
        <v>1</v>
      </c>
      <c r="BO969">
        <v>0</v>
      </c>
      <c r="BP969">
        <v>0</v>
      </c>
      <c r="BQ969" s="178">
        <v>38502</v>
      </c>
    </row>
    <row r="970" spans="1:69" x14ac:dyDescent="0.25">
      <c r="A970" t="s">
        <v>676</v>
      </c>
      <c r="B970">
        <v>0</v>
      </c>
      <c r="C970">
        <v>0</v>
      </c>
      <c r="D970">
        <v>740</v>
      </c>
      <c r="E970">
        <v>0</v>
      </c>
      <c r="F970">
        <v>201</v>
      </c>
      <c r="G970">
        <v>163</v>
      </c>
      <c r="H970">
        <v>0</v>
      </c>
      <c r="I970">
        <v>0</v>
      </c>
      <c r="J970">
        <v>0</v>
      </c>
      <c r="K970">
        <v>0</v>
      </c>
      <c r="L970">
        <v>0</v>
      </c>
      <c r="M970">
        <v>0</v>
      </c>
      <c r="N970">
        <v>5633</v>
      </c>
      <c r="O970">
        <v>0</v>
      </c>
      <c r="P970">
        <v>0</v>
      </c>
      <c r="Q970">
        <v>0</v>
      </c>
      <c r="R970">
        <v>0</v>
      </c>
      <c r="S970">
        <v>0</v>
      </c>
      <c r="T970">
        <v>0</v>
      </c>
      <c r="U970">
        <v>0</v>
      </c>
      <c r="V970">
        <v>0</v>
      </c>
      <c r="W970">
        <v>0</v>
      </c>
      <c r="X970">
        <v>0</v>
      </c>
      <c r="Y970">
        <v>0</v>
      </c>
      <c r="Z970">
        <v>0</v>
      </c>
      <c r="AA970">
        <v>0</v>
      </c>
      <c r="AB970">
        <v>0</v>
      </c>
      <c r="AC970">
        <v>0</v>
      </c>
      <c r="AD970">
        <v>0</v>
      </c>
      <c r="AE970">
        <v>0</v>
      </c>
      <c r="AF970">
        <v>132</v>
      </c>
      <c r="AG970">
        <v>0</v>
      </c>
      <c r="AH970">
        <v>0</v>
      </c>
      <c r="AI970">
        <v>0</v>
      </c>
      <c r="AJ970">
        <v>0</v>
      </c>
      <c r="AK970">
        <v>0</v>
      </c>
      <c r="AL970">
        <v>0</v>
      </c>
      <c r="AM970">
        <v>0</v>
      </c>
      <c r="AN970">
        <v>0</v>
      </c>
      <c r="AO970">
        <v>0</v>
      </c>
      <c r="AP970">
        <v>13445</v>
      </c>
      <c r="AQ970">
        <v>0</v>
      </c>
      <c r="AR970">
        <v>0</v>
      </c>
      <c r="AS970">
        <v>0</v>
      </c>
      <c r="AT970">
        <v>0</v>
      </c>
      <c r="AU970">
        <v>0</v>
      </c>
      <c r="AV970">
        <v>0</v>
      </c>
      <c r="AW970">
        <v>1</v>
      </c>
      <c r="AX970">
        <v>0</v>
      </c>
      <c r="AY970">
        <v>1038</v>
      </c>
      <c r="AZ970">
        <v>0</v>
      </c>
      <c r="BA970">
        <v>0</v>
      </c>
      <c r="BB970">
        <v>0</v>
      </c>
      <c r="BC970">
        <v>0</v>
      </c>
      <c r="BD970">
        <v>0</v>
      </c>
      <c r="BE970">
        <v>0</v>
      </c>
      <c r="BF970">
        <v>0</v>
      </c>
      <c r="BG970">
        <v>0</v>
      </c>
      <c r="BH970">
        <v>0</v>
      </c>
      <c r="BI970">
        <v>0</v>
      </c>
      <c r="BJ970">
        <v>0</v>
      </c>
      <c r="BK970">
        <v>0</v>
      </c>
      <c r="BL970">
        <v>0</v>
      </c>
      <c r="BM970">
        <v>0</v>
      </c>
      <c r="BN970">
        <v>0</v>
      </c>
      <c r="BO970">
        <v>0</v>
      </c>
      <c r="BP970">
        <v>0</v>
      </c>
      <c r="BQ970" s="178">
        <v>20613</v>
      </c>
    </row>
    <row r="971" spans="1:69" x14ac:dyDescent="0.25">
      <c r="A971" t="s">
        <v>677</v>
      </c>
      <c r="B971">
        <v>1</v>
      </c>
      <c r="C971">
        <v>0</v>
      </c>
      <c r="D971">
        <v>6928</v>
      </c>
      <c r="E971">
        <v>0</v>
      </c>
      <c r="F971">
        <v>0</v>
      </c>
      <c r="G971">
        <v>0</v>
      </c>
      <c r="H971">
        <v>0</v>
      </c>
      <c r="I971">
        <v>0</v>
      </c>
      <c r="J971">
        <v>0</v>
      </c>
      <c r="K971">
        <v>0</v>
      </c>
      <c r="L971">
        <v>0</v>
      </c>
      <c r="M971">
        <v>0</v>
      </c>
      <c r="N971">
        <v>0</v>
      </c>
      <c r="O971">
        <v>0</v>
      </c>
      <c r="P971">
        <v>0</v>
      </c>
      <c r="Q971">
        <v>0</v>
      </c>
      <c r="R971">
        <v>0</v>
      </c>
      <c r="S971">
        <v>0</v>
      </c>
      <c r="T971">
        <v>0</v>
      </c>
      <c r="U971">
        <v>0</v>
      </c>
      <c r="V971">
        <v>0</v>
      </c>
      <c r="W971">
        <v>0</v>
      </c>
      <c r="X971">
        <v>0</v>
      </c>
      <c r="Y971">
        <v>0</v>
      </c>
      <c r="Z971">
        <v>0</v>
      </c>
      <c r="AA971">
        <v>0</v>
      </c>
      <c r="AB971">
        <v>0</v>
      </c>
      <c r="AC971">
        <v>0</v>
      </c>
      <c r="AD971">
        <v>0</v>
      </c>
      <c r="AE971">
        <v>0</v>
      </c>
      <c r="AF971">
        <v>0</v>
      </c>
      <c r="AG971">
        <v>0</v>
      </c>
      <c r="AH971">
        <v>0</v>
      </c>
      <c r="AI971">
        <v>0</v>
      </c>
      <c r="AJ971">
        <v>0</v>
      </c>
      <c r="AK971">
        <v>0</v>
      </c>
      <c r="AL971">
        <v>0</v>
      </c>
      <c r="AM971">
        <v>0</v>
      </c>
      <c r="AN971">
        <v>0</v>
      </c>
      <c r="AO971">
        <v>0</v>
      </c>
      <c r="AP971">
        <v>0</v>
      </c>
      <c r="AQ971">
        <v>0</v>
      </c>
      <c r="AR971">
        <v>0</v>
      </c>
      <c r="AS971">
        <v>0</v>
      </c>
      <c r="AT971">
        <v>0</v>
      </c>
      <c r="AU971">
        <v>0</v>
      </c>
      <c r="AV971">
        <v>0</v>
      </c>
      <c r="AW971">
        <v>0</v>
      </c>
      <c r="AX971">
        <v>0</v>
      </c>
      <c r="AY971">
        <v>0</v>
      </c>
      <c r="AZ971">
        <v>0</v>
      </c>
      <c r="BA971">
        <v>0</v>
      </c>
      <c r="BB971">
        <v>0</v>
      </c>
      <c r="BC971">
        <v>0</v>
      </c>
      <c r="BD971">
        <v>0</v>
      </c>
      <c r="BE971">
        <v>0</v>
      </c>
      <c r="BF971">
        <v>0</v>
      </c>
      <c r="BG971">
        <v>0</v>
      </c>
      <c r="BH971">
        <v>0</v>
      </c>
      <c r="BI971">
        <v>0</v>
      </c>
      <c r="BJ971">
        <v>0</v>
      </c>
      <c r="BK971">
        <v>0</v>
      </c>
      <c r="BL971">
        <v>0</v>
      </c>
      <c r="BM971">
        <v>0</v>
      </c>
      <c r="BN971">
        <v>0</v>
      </c>
      <c r="BO971">
        <v>0</v>
      </c>
      <c r="BP971">
        <v>0</v>
      </c>
      <c r="BQ971" s="178">
        <v>0</v>
      </c>
    </row>
    <row r="972" spans="1:69" x14ac:dyDescent="0.25">
      <c r="A972" t="s">
        <v>678</v>
      </c>
      <c r="B972">
        <v>40</v>
      </c>
      <c r="C972">
        <v>50</v>
      </c>
      <c r="D972">
        <v>6158</v>
      </c>
      <c r="E972">
        <v>6</v>
      </c>
      <c r="F972">
        <v>7020</v>
      </c>
      <c r="G972">
        <v>260</v>
      </c>
      <c r="H972">
        <v>4</v>
      </c>
      <c r="I972">
        <v>686</v>
      </c>
      <c r="J972">
        <v>6123</v>
      </c>
      <c r="K972">
        <v>1353</v>
      </c>
      <c r="L972">
        <v>1073</v>
      </c>
      <c r="M972">
        <v>347</v>
      </c>
      <c r="N972">
        <v>0</v>
      </c>
      <c r="O972">
        <v>71</v>
      </c>
      <c r="P972">
        <v>348</v>
      </c>
      <c r="Q972">
        <v>22291</v>
      </c>
      <c r="R972">
        <v>293</v>
      </c>
      <c r="S972">
        <v>7364</v>
      </c>
      <c r="T972">
        <v>858</v>
      </c>
      <c r="U972">
        <v>1</v>
      </c>
      <c r="V972">
        <v>193</v>
      </c>
      <c r="W972">
        <v>210</v>
      </c>
      <c r="X972">
        <v>129</v>
      </c>
      <c r="Y972">
        <v>0</v>
      </c>
      <c r="Z972">
        <v>430</v>
      </c>
      <c r="AA972">
        <v>1394</v>
      </c>
      <c r="AB972">
        <v>10045</v>
      </c>
      <c r="AC972">
        <v>8</v>
      </c>
      <c r="AD972">
        <v>2385</v>
      </c>
      <c r="AE972">
        <v>8</v>
      </c>
      <c r="AF972">
        <v>3</v>
      </c>
      <c r="AG972">
        <v>35</v>
      </c>
      <c r="AH972">
        <v>123</v>
      </c>
      <c r="AI972">
        <v>0</v>
      </c>
      <c r="AJ972">
        <v>189</v>
      </c>
      <c r="AK972">
        <v>1903</v>
      </c>
      <c r="AL972">
        <v>0</v>
      </c>
      <c r="AM972">
        <v>764</v>
      </c>
      <c r="AN972">
        <v>7</v>
      </c>
      <c r="AO972">
        <v>725</v>
      </c>
      <c r="AP972">
        <v>4</v>
      </c>
      <c r="AQ972">
        <v>108</v>
      </c>
      <c r="AR972">
        <v>0</v>
      </c>
      <c r="AS972">
        <v>950</v>
      </c>
      <c r="AT972">
        <v>276</v>
      </c>
      <c r="AU972">
        <v>0</v>
      </c>
      <c r="AV972">
        <v>42</v>
      </c>
      <c r="AW972">
        <v>4972</v>
      </c>
      <c r="AX972">
        <v>1956</v>
      </c>
      <c r="AY972">
        <v>425</v>
      </c>
      <c r="AZ972">
        <v>341</v>
      </c>
      <c r="BA972">
        <v>181</v>
      </c>
      <c r="BB972">
        <v>2812</v>
      </c>
      <c r="BC972">
        <v>7245</v>
      </c>
      <c r="BD972">
        <v>3</v>
      </c>
      <c r="BE972">
        <v>1141</v>
      </c>
      <c r="BF972">
        <v>176</v>
      </c>
      <c r="BG972">
        <v>314</v>
      </c>
      <c r="BH972">
        <v>1021</v>
      </c>
      <c r="BI972">
        <v>2207</v>
      </c>
      <c r="BJ972">
        <v>0</v>
      </c>
      <c r="BK972">
        <v>0</v>
      </c>
      <c r="BL972">
        <v>193</v>
      </c>
      <c r="BM972">
        <v>214</v>
      </c>
      <c r="BN972">
        <v>24</v>
      </c>
      <c r="BO972">
        <v>230</v>
      </c>
      <c r="BP972">
        <v>0</v>
      </c>
      <c r="BQ972" s="178">
        <v>94498</v>
      </c>
    </row>
    <row r="973" spans="1:69" x14ac:dyDescent="0.25">
      <c r="A973" t="s">
        <v>679</v>
      </c>
      <c r="B973">
        <v>26</v>
      </c>
      <c r="C973">
        <v>0</v>
      </c>
      <c r="D973">
        <v>117</v>
      </c>
      <c r="E973">
        <v>6</v>
      </c>
      <c r="F973">
        <v>1617</v>
      </c>
      <c r="G973">
        <v>260</v>
      </c>
      <c r="H973">
        <v>4</v>
      </c>
      <c r="I973">
        <v>129</v>
      </c>
      <c r="J973">
        <v>3369</v>
      </c>
      <c r="K973">
        <v>1185</v>
      </c>
      <c r="L973">
        <v>31</v>
      </c>
      <c r="M973">
        <v>79</v>
      </c>
      <c r="N973">
        <v>0</v>
      </c>
      <c r="O973">
        <v>51</v>
      </c>
      <c r="P973">
        <v>192</v>
      </c>
      <c r="Q973">
        <v>8659</v>
      </c>
      <c r="R973">
        <v>16</v>
      </c>
      <c r="S973">
        <v>3968</v>
      </c>
      <c r="T973">
        <v>800</v>
      </c>
      <c r="U973">
        <v>1</v>
      </c>
      <c r="V973">
        <v>1</v>
      </c>
      <c r="W973">
        <v>97</v>
      </c>
      <c r="X973">
        <v>0</v>
      </c>
      <c r="Y973">
        <v>0</v>
      </c>
      <c r="Z973">
        <v>429</v>
      </c>
      <c r="AA973">
        <v>1239</v>
      </c>
      <c r="AB973">
        <v>3664</v>
      </c>
      <c r="AC973">
        <v>8</v>
      </c>
      <c r="AD973">
        <v>1692</v>
      </c>
      <c r="AE973">
        <v>8</v>
      </c>
      <c r="AF973">
        <v>0</v>
      </c>
      <c r="AG973">
        <v>35</v>
      </c>
      <c r="AH973">
        <v>123</v>
      </c>
      <c r="AI973">
        <v>0</v>
      </c>
      <c r="AJ973">
        <v>81</v>
      </c>
      <c r="AK973">
        <v>0</v>
      </c>
      <c r="AL973">
        <v>0</v>
      </c>
      <c r="AM973">
        <v>405</v>
      </c>
      <c r="AN973">
        <v>2</v>
      </c>
      <c r="AO973">
        <v>182</v>
      </c>
      <c r="AP973">
        <v>4</v>
      </c>
      <c r="AQ973">
        <v>108</v>
      </c>
      <c r="AR973">
        <v>0</v>
      </c>
      <c r="AS973">
        <v>625</v>
      </c>
      <c r="AT973">
        <v>0</v>
      </c>
      <c r="AU973">
        <v>0</v>
      </c>
      <c r="AV973">
        <v>40</v>
      </c>
      <c r="AW973">
        <v>2273</v>
      </c>
      <c r="AX973">
        <v>459</v>
      </c>
      <c r="AY973">
        <v>357</v>
      </c>
      <c r="AZ973">
        <v>315</v>
      </c>
      <c r="BA973">
        <v>181</v>
      </c>
      <c r="BB973">
        <v>2393</v>
      </c>
      <c r="BC973">
        <v>695</v>
      </c>
      <c r="BD973">
        <v>2</v>
      </c>
      <c r="BE973">
        <v>768</v>
      </c>
      <c r="BF973">
        <v>176</v>
      </c>
      <c r="BG973">
        <v>141</v>
      </c>
      <c r="BH973">
        <v>1011</v>
      </c>
      <c r="BI973">
        <v>1839</v>
      </c>
      <c r="BJ973">
        <v>0</v>
      </c>
      <c r="BK973">
        <v>0</v>
      </c>
      <c r="BL973">
        <v>43</v>
      </c>
      <c r="BM973">
        <v>2</v>
      </c>
      <c r="BN973">
        <v>24</v>
      </c>
      <c r="BO973">
        <v>198</v>
      </c>
      <c r="BP973">
        <v>0</v>
      </c>
      <c r="BQ973" s="178">
        <v>41121</v>
      </c>
    </row>
    <row r="974" spans="1:69" x14ac:dyDescent="0.25">
      <c r="A974" t="s">
        <v>680</v>
      </c>
      <c r="B974">
        <v>9</v>
      </c>
      <c r="C974">
        <v>411</v>
      </c>
      <c r="D974">
        <v>56</v>
      </c>
      <c r="E974">
        <v>286</v>
      </c>
      <c r="F974">
        <v>3675</v>
      </c>
      <c r="G974">
        <v>275</v>
      </c>
      <c r="H974">
        <v>885</v>
      </c>
      <c r="I974">
        <v>869</v>
      </c>
      <c r="J974">
        <v>30921</v>
      </c>
      <c r="K974">
        <v>4923</v>
      </c>
      <c r="L974">
        <v>7791</v>
      </c>
      <c r="M974">
        <v>1294</v>
      </c>
      <c r="N974">
        <v>0</v>
      </c>
      <c r="O974">
        <v>1393</v>
      </c>
      <c r="P974">
        <v>24</v>
      </c>
      <c r="Q974">
        <v>21831</v>
      </c>
      <c r="R974">
        <v>963</v>
      </c>
      <c r="S974">
        <v>3810</v>
      </c>
      <c r="T974">
        <v>73</v>
      </c>
      <c r="U974">
        <v>272</v>
      </c>
      <c r="V974">
        <v>50</v>
      </c>
      <c r="W974">
        <v>666</v>
      </c>
      <c r="X974">
        <v>487</v>
      </c>
      <c r="Y974">
        <v>0</v>
      </c>
      <c r="Z974">
        <v>1443</v>
      </c>
      <c r="AA974">
        <v>830</v>
      </c>
      <c r="AB974">
        <v>15954</v>
      </c>
      <c r="AC974">
        <v>119</v>
      </c>
      <c r="AD974">
        <v>3247</v>
      </c>
      <c r="AE974">
        <v>1266</v>
      </c>
      <c r="AF974">
        <v>10</v>
      </c>
      <c r="AG974">
        <v>253</v>
      </c>
      <c r="AH974">
        <v>132</v>
      </c>
      <c r="AI974">
        <v>0</v>
      </c>
      <c r="AJ974">
        <v>403</v>
      </c>
      <c r="AK974">
        <v>1194</v>
      </c>
      <c r="AL974">
        <v>62</v>
      </c>
      <c r="AM974">
        <v>234</v>
      </c>
      <c r="AN974">
        <v>42</v>
      </c>
      <c r="AO974">
        <v>271</v>
      </c>
      <c r="AP974">
        <v>5</v>
      </c>
      <c r="AQ974">
        <v>0</v>
      </c>
      <c r="AR974">
        <v>0</v>
      </c>
      <c r="AS974">
        <v>618</v>
      </c>
      <c r="AT974">
        <v>107</v>
      </c>
      <c r="AU974">
        <v>0</v>
      </c>
      <c r="AV974">
        <v>1212</v>
      </c>
      <c r="AW974">
        <v>1352</v>
      </c>
      <c r="AX974">
        <v>5424</v>
      </c>
      <c r="AY974">
        <v>787</v>
      </c>
      <c r="AZ974">
        <v>732</v>
      </c>
      <c r="BA974">
        <v>85</v>
      </c>
      <c r="BB974">
        <v>2626</v>
      </c>
      <c r="BC974">
        <v>682</v>
      </c>
      <c r="BD974">
        <v>0</v>
      </c>
      <c r="BE974">
        <v>710</v>
      </c>
      <c r="BF974">
        <v>177</v>
      </c>
      <c r="BG974">
        <v>607</v>
      </c>
      <c r="BH974">
        <v>1632</v>
      </c>
      <c r="BI974">
        <v>2428</v>
      </c>
      <c r="BJ974">
        <v>0</v>
      </c>
      <c r="BK974">
        <v>0</v>
      </c>
      <c r="BL974">
        <v>257</v>
      </c>
      <c r="BM974">
        <v>439</v>
      </c>
      <c r="BN974">
        <v>30</v>
      </c>
      <c r="BO974">
        <v>819</v>
      </c>
      <c r="BP974">
        <v>0</v>
      </c>
      <c r="BQ974" s="178">
        <v>130188</v>
      </c>
    </row>
    <row r="975" spans="1:69" x14ac:dyDescent="0.25">
      <c r="A975" t="s">
        <v>681</v>
      </c>
      <c r="B975">
        <v>3</v>
      </c>
      <c r="C975">
        <v>22</v>
      </c>
      <c r="D975">
        <v>66</v>
      </c>
      <c r="E975">
        <v>283</v>
      </c>
      <c r="F975">
        <v>3625</v>
      </c>
      <c r="G975">
        <v>275</v>
      </c>
      <c r="H975">
        <v>591</v>
      </c>
      <c r="I975">
        <v>21</v>
      </c>
      <c r="J975">
        <v>16135</v>
      </c>
      <c r="K975">
        <v>4486</v>
      </c>
      <c r="L975">
        <v>3747</v>
      </c>
      <c r="M975">
        <v>247</v>
      </c>
      <c r="N975">
        <v>0</v>
      </c>
      <c r="O975">
        <v>1205</v>
      </c>
      <c r="P975">
        <v>24</v>
      </c>
      <c r="Q975">
        <v>16934</v>
      </c>
      <c r="R975">
        <v>451</v>
      </c>
      <c r="S975">
        <v>3453</v>
      </c>
      <c r="T975">
        <v>69</v>
      </c>
      <c r="U975">
        <v>207</v>
      </c>
      <c r="V975">
        <v>5</v>
      </c>
      <c r="W975">
        <v>444</v>
      </c>
      <c r="X975">
        <v>487</v>
      </c>
      <c r="Y975">
        <v>0</v>
      </c>
      <c r="Z975">
        <v>1443</v>
      </c>
      <c r="AA975">
        <v>627</v>
      </c>
      <c r="AB975">
        <v>9583</v>
      </c>
      <c r="AC975">
        <v>116</v>
      </c>
      <c r="AD975">
        <v>3187</v>
      </c>
      <c r="AE975">
        <v>1179</v>
      </c>
      <c r="AF975">
        <v>10</v>
      </c>
      <c r="AG975">
        <v>159</v>
      </c>
      <c r="AH975">
        <v>132</v>
      </c>
      <c r="AI975">
        <v>0</v>
      </c>
      <c r="AJ975">
        <v>399</v>
      </c>
      <c r="AK975">
        <v>549</v>
      </c>
      <c r="AL975">
        <v>60</v>
      </c>
      <c r="AM975">
        <v>133</v>
      </c>
      <c r="AN975">
        <v>2</v>
      </c>
      <c r="AO975">
        <v>105</v>
      </c>
      <c r="AP975">
        <v>5</v>
      </c>
      <c r="AQ975">
        <v>0</v>
      </c>
      <c r="AR975">
        <v>0</v>
      </c>
      <c r="AS975">
        <v>583</v>
      </c>
      <c r="AT975">
        <v>0</v>
      </c>
      <c r="AU975">
        <v>0</v>
      </c>
      <c r="AV975">
        <v>998</v>
      </c>
      <c r="AW975">
        <v>657</v>
      </c>
      <c r="AX975">
        <v>4429</v>
      </c>
      <c r="AY975">
        <v>226</v>
      </c>
      <c r="AZ975">
        <v>637</v>
      </c>
      <c r="BA975">
        <v>85</v>
      </c>
      <c r="BB975">
        <v>2691</v>
      </c>
      <c r="BC975">
        <v>567</v>
      </c>
      <c r="BD975">
        <v>0</v>
      </c>
      <c r="BE975">
        <v>243</v>
      </c>
      <c r="BF975">
        <v>177</v>
      </c>
      <c r="BG975">
        <v>502</v>
      </c>
      <c r="BH975">
        <v>1520</v>
      </c>
      <c r="BI975">
        <v>2428</v>
      </c>
      <c r="BJ975">
        <v>0</v>
      </c>
      <c r="BK975">
        <v>0</v>
      </c>
      <c r="BL975">
        <v>251</v>
      </c>
      <c r="BM975">
        <v>220</v>
      </c>
      <c r="BN975">
        <v>30</v>
      </c>
      <c r="BO975">
        <v>810</v>
      </c>
      <c r="BP975">
        <v>0</v>
      </c>
      <c r="BQ975" s="178">
        <v>89157</v>
      </c>
    </row>
    <row r="976" spans="1:69" x14ac:dyDescent="0.25">
      <c r="A976" t="s">
        <v>682</v>
      </c>
      <c r="B976">
        <v>7343</v>
      </c>
      <c r="C976">
        <v>298</v>
      </c>
      <c r="D976">
        <v>1867</v>
      </c>
      <c r="E976">
        <v>1</v>
      </c>
      <c r="F976">
        <v>16844</v>
      </c>
      <c r="G976">
        <v>452</v>
      </c>
      <c r="H976">
        <v>99</v>
      </c>
      <c r="I976">
        <v>18</v>
      </c>
      <c r="J976">
        <v>508</v>
      </c>
      <c r="K976">
        <v>22</v>
      </c>
      <c r="L976">
        <v>0</v>
      </c>
      <c r="M976">
        <v>58</v>
      </c>
      <c r="N976">
        <v>941</v>
      </c>
      <c r="O976">
        <v>1</v>
      </c>
      <c r="P976">
        <v>0</v>
      </c>
      <c r="Q976">
        <v>1614</v>
      </c>
      <c r="R976">
        <v>13</v>
      </c>
      <c r="S976">
        <v>79</v>
      </c>
      <c r="T976">
        <v>14</v>
      </c>
      <c r="U976">
        <v>346</v>
      </c>
      <c r="V976">
        <v>10</v>
      </c>
      <c r="W976">
        <v>0</v>
      </c>
      <c r="X976">
        <v>101</v>
      </c>
      <c r="Y976">
        <v>0</v>
      </c>
      <c r="Z976">
        <v>128</v>
      </c>
      <c r="AA976">
        <v>0</v>
      </c>
      <c r="AB976">
        <v>979</v>
      </c>
      <c r="AC976">
        <v>316</v>
      </c>
      <c r="AD976">
        <v>2005</v>
      </c>
      <c r="AE976">
        <v>3</v>
      </c>
      <c r="AF976">
        <v>22</v>
      </c>
      <c r="AG976">
        <v>0</v>
      </c>
      <c r="AH976">
        <v>10</v>
      </c>
      <c r="AI976">
        <v>2</v>
      </c>
      <c r="AJ976">
        <v>20</v>
      </c>
      <c r="AK976">
        <v>70</v>
      </c>
      <c r="AL976">
        <v>20</v>
      </c>
      <c r="AM976">
        <v>98</v>
      </c>
      <c r="AN976">
        <v>0</v>
      </c>
      <c r="AO976">
        <v>11</v>
      </c>
      <c r="AP976">
        <v>44347</v>
      </c>
      <c r="AQ976">
        <v>0</v>
      </c>
      <c r="AR976">
        <v>2</v>
      </c>
      <c r="AS976">
        <v>5</v>
      </c>
      <c r="AT976">
        <v>0</v>
      </c>
      <c r="AU976">
        <v>0</v>
      </c>
      <c r="AV976">
        <v>92</v>
      </c>
      <c r="AW976">
        <v>1177</v>
      </c>
      <c r="AX976">
        <v>76</v>
      </c>
      <c r="AY976">
        <v>3104</v>
      </c>
      <c r="AZ976">
        <v>132</v>
      </c>
      <c r="BA976">
        <v>3</v>
      </c>
      <c r="BB976">
        <v>0</v>
      </c>
      <c r="BC976">
        <v>193</v>
      </c>
      <c r="BD976">
        <v>1132</v>
      </c>
      <c r="BE976">
        <v>189</v>
      </c>
      <c r="BF976">
        <v>17</v>
      </c>
      <c r="BG976">
        <v>115</v>
      </c>
      <c r="BH976">
        <v>2255</v>
      </c>
      <c r="BI976">
        <v>19</v>
      </c>
      <c r="BJ976">
        <v>0</v>
      </c>
      <c r="BK976">
        <v>0</v>
      </c>
      <c r="BL976">
        <v>160</v>
      </c>
      <c r="BM976">
        <v>121</v>
      </c>
      <c r="BN976">
        <v>162</v>
      </c>
      <c r="BO976">
        <v>1</v>
      </c>
      <c r="BP976">
        <v>0</v>
      </c>
      <c r="BQ976" s="178">
        <v>78608</v>
      </c>
    </row>
    <row r="977" spans="1:70" x14ac:dyDescent="0.25">
      <c r="A977" t="s">
        <v>683</v>
      </c>
      <c r="B977">
        <v>1729</v>
      </c>
      <c r="C977">
        <v>40066</v>
      </c>
      <c r="D977">
        <v>1821</v>
      </c>
      <c r="E977">
        <v>11753</v>
      </c>
      <c r="F977">
        <v>888324</v>
      </c>
      <c r="G977">
        <v>71292</v>
      </c>
      <c r="H977">
        <v>31147</v>
      </c>
      <c r="I977">
        <v>179329</v>
      </c>
      <c r="J977">
        <v>420202</v>
      </c>
      <c r="K977">
        <v>148635</v>
      </c>
      <c r="L977">
        <v>35787</v>
      </c>
      <c r="M977">
        <v>29159</v>
      </c>
      <c r="N977">
        <v>32549</v>
      </c>
      <c r="O977">
        <v>18570</v>
      </c>
      <c r="P977">
        <v>3734</v>
      </c>
      <c r="Q977">
        <v>76432</v>
      </c>
      <c r="R977">
        <v>16441</v>
      </c>
      <c r="S977">
        <v>130165</v>
      </c>
      <c r="T977">
        <v>15658</v>
      </c>
      <c r="U977">
        <v>5068</v>
      </c>
      <c r="V977">
        <v>3076</v>
      </c>
      <c r="W977">
        <v>17815</v>
      </c>
      <c r="X977">
        <v>6381</v>
      </c>
      <c r="Y977">
        <v>0</v>
      </c>
      <c r="Z977">
        <v>15249</v>
      </c>
      <c r="AA977">
        <v>50057</v>
      </c>
      <c r="AB977">
        <v>411199</v>
      </c>
      <c r="AC977">
        <v>9439</v>
      </c>
      <c r="AD977">
        <v>216774</v>
      </c>
      <c r="AE977">
        <v>3900</v>
      </c>
      <c r="AF977">
        <v>363</v>
      </c>
      <c r="AG977">
        <v>8313</v>
      </c>
      <c r="AH977">
        <v>8158</v>
      </c>
      <c r="AI977">
        <v>16</v>
      </c>
      <c r="AJ977">
        <v>20268</v>
      </c>
      <c r="AK977">
        <v>82202</v>
      </c>
      <c r="AL977">
        <v>270</v>
      </c>
      <c r="AM977">
        <v>18117</v>
      </c>
      <c r="AN977">
        <v>9131</v>
      </c>
      <c r="AO977">
        <v>23195</v>
      </c>
      <c r="AP977">
        <v>79863</v>
      </c>
      <c r="AQ977">
        <v>10816</v>
      </c>
      <c r="AR977">
        <v>73</v>
      </c>
      <c r="AS977">
        <v>14265</v>
      </c>
      <c r="AT977">
        <v>9347</v>
      </c>
      <c r="AU977" t="s">
        <v>1199</v>
      </c>
      <c r="AV977">
        <v>14589</v>
      </c>
      <c r="AW977">
        <v>18671</v>
      </c>
      <c r="AX977">
        <v>106699</v>
      </c>
      <c r="AY977">
        <v>17354</v>
      </c>
      <c r="AZ977">
        <v>28991</v>
      </c>
      <c r="BA977">
        <v>12563</v>
      </c>
      <c r="BB977">
        <v>32602</v>
      </c>
      <c r="BC977">
        <v>29170</v>
      </c>
      <c r="BD977">
        <v>39397</v>
      </c>
      <c r="BE977">
        <v>25805</v>
      </c>
      <c r="BF977">
        <v>637</v>
      </c>
      <c r="BG977">
        <v>23084</v>
      </c>
      <c r="BH977">
        <v>62681</v>
      </c>
      <c r="BI977">
        <v>30742</v>
      </c>
      <c r="BJ977">
        <v>74</v>
      </c>
      <c r="BK977">
        <v>354</v>
      </c>
      <c r="BL977">
        <v>15457</v>
      </c>
      <c r="BM977">
        <v>42663</v>
      </c>
      <c r="BN977">
        <v>456</v>
      </c>
      <c r="BO977">
        <v>43430</v>
      </c>
      <c r="BP977">
        <v>1235</v>
      </c>
      <c r="BQ977" s="178">
        <v>3760200</v>
      </c>
    </row>
    <row r="978" spans="1:70" x14ac:dyDescent="0.25">
      <c r="A978" t="s">
        <v>684</v>
      </c>
      <c r="B978">
        <v>882</v>
      </c>
      <c r="D978">
        <v>88</v>
      </c>
      <c r="BQ978" s="178"/>
    </row>
    <row r="979" spans="1:70" x14ac:dyDescent="0.25">
      <c r="A979" t="s">
        <v>685</v>
      </c>
      <c r="B979">
        <v>147</v>
      </c>
      <c r="D979">
        <v>42</v>
      </c>
      <c r="BQ979" s="178"/>
    </row>
    <row r="980" spans="1:70" x14ac:dyDescent="0.25">
      <c r="A980" t="s">
        <v>686</v>
      </c>
      <c r="B980">
        <v>115</v>
      </c>
      <c r="C980">
        <v>38503</v>
      </c>
      <c r="D980">
        <v>40</v>
      </c>
      <c r="E980">
        <v>20741</v>
      </c>
      <c r="F980">
        <v>314251</v>
      </c>
      <c r="G980">
        <v>980657</v>
      </c>
      <c r="H980">
        <v>55216</v>
      </c>
      <c r="I980">
        <v>74429</v>
      </c>
      <c r="J980">
        <v>87523</v>
      </c>
      <c r="K980">
        <v>84846</v>
      </c>
      <c r="L980">
        <v>137218</v>
      </c>
      <c r="M980">
        <v>55216</v>
      </c>
      <c r="N980">
        <v>1456229</v>
      </c>
      <c r="O980">
        <v>18255</v>
      </c>
      <c r="P980">
        <v>11395</v>
      </c>
      <c r="Q980">
        <v>536518</v>
      </c>
      <c r="R980">
        <v>203146</v>
      </c>
      <c r="S980">
        <v>55216</v>
      </c>
      <c r="T980">
        <v>11794</v>
      </c>
      <c r="U980">
        <v>39093</v>
      </c>
      <c r="V980">
        <v>19992</v>
      </c>
      <c r="W980">
        <v>55216</v>
      </c>
      <c r="X980">
        <v>14228</v>
      </c>
      <c r="Y980">
        <v>15430</v>
      </c>
      <c r="Z980">
        <v>45441</v>
      </c>
      <c r="AA980">
        <v>55216</v>
      </c>
      <c r="AB980">
        <v>71991</v>
      </c>
      <c r="AC980">
        <v>20252</v>
      </c>
      <c r="AD980">
        <v>523199</v>
      </c>
      <c r="AE980">
        <v>18860</v>
      </c>
      <c r="AF980">
        <v>70277</v>
      </c>
      <c r="AG980">
        <v>43540</v>
      </c>
      <c r="AH980">
        <v>12655</v>
      </c>
      <c r="AI980">
        <v>7066</v>
      </c>
      <c r="AJ980">
        <v>147784</v>
      </c>
      <c r="AK980">
        <v>257078</v>
      </c>
      <c r="AL980">
        <v>110903</v>
      </c>
      <c r="AM980">
        <v>22699</v>
      </c>
      <c r="AN980">
        <v>11347</v>
      </c>
      <c r="AO980">
        <v>19973</v>
      </c>
      <c r="AP980">
        <v>83075</v>
      </c>
      <c r="AQ980">
        <v>111497</v>
      </c>
      <c r="AR980">
        <v>41865</v>
      </c>
      <c r="AS980">
        <v>41000</v>
      </c>
      <c r="AT980">
        <v>71141</v>
      </c>
      <c r="AU980">
        <v>177240</v>
      </c>
      <c r="AV980">
        <v>23800</v>
      </c>
      <c r="AW980">
        <v>588497</v>
      </c>
      <c r="AX980">
        <v>120688</v>
      </c>
      <c r="AY980">
        <v>547272</v>
      </c>
      <c r="AZ980">
        <v>119382</v>
      </c>
      <c r="BA980">
        <v>455617</v>
      </c>
      <c r="BB980">
        <v>291041</v>
      </c>
      <c r="BC980">
        <v>86540</v>
      </c>
      <c r="BD980">
        <v>101486</v>
      </c>
      <c r="BE980">
        <v>142797</v>
      </c>
      <c r="BF980">
        <v>65983</v>
      </c>
      <c r="BG980">
        <v>135253</v>
      </c>
      <c r="BH980">
        <v>273925</v>
      </c>
      <c r="BI980">
        <v>55216</v>
      </c>
      <c r="BJ980">
        <v>32701</v>
      </c>
      <c r="BK980">
        <v>17573</v>
      </c>
      <c r="BL980">
        <v>55216</v>
      </c>
      <c r="BM980">
        <v>262561</v>
      </c>
      <c r="BN980">
        <v>15338</v>
      </c>
      <c r="BO980">
        <v>49149</v>
      </c>
      <c r="BP980">
        <v>18211</v>
      </c>
      <c r="BQ980" s="178">
        <v>9902925</v>
      </c>
    </row>
    <row r="981" spans="1:70" x14ac:dyDescent="0.25">
      <c r="A981" t="s">
        <v>687</v>
      </c>
      <c r="B981">
        <v>51</v>
      </c>
      <c r="C981">
        <v>13803</v>
      </c>
      <c r="D981">
        <v>8693</v>
      </c>
      <c r="E981">
        <v>19924</v>
      </c>
      <c r="F981">
        <v>11519</v>
      </c>
      <c r="G981">
        <v>19949</v>
      </c>
      <c r="K981">
        <v>11443</v>
      </c>
      <c r="N981">
        <v>60549</v>
      </c>
      <c r="O981">
        <v>16481</v>
      </c>
      <c r="P981">
        <v>17399</v>
      </c>
      <c r="Q981">
        <v>42521</v>
      </c>
      <c r="R981">
        <v>55746</v>
      </c>
      <c r="T981">
        <v>15384</v>
      </c>
      <c r="U981">
        <v>30754</v>
      </c>
      <c r="V981">
        <v>11135</v>
      </c>
      <c r="X981">
        <v>27156</v>
      </c>
      <c r="Y981">
        <v>29587</v>
      </c>
      <c r="Z981">
        <v>19130</v>
      </c>
      <c r="AC981">
        <v>30969</v>
      </c>
      <c r="AD981">
        <v>64697</v>
      </c>
      <c r="AE981">
        <v>22734</v>
      </c>
      <c r="AF981">
        <v>15806</v>
      </c>
      <c r="AG981">
        <v>41047</v>
      </c>
      <c r="AH981">
        <v>10571</v>
      </c>
      <c r="AI981">
        <v>8493</v>
      </c>
      <c r="AL981">
        <v>22280</v>
      </c>
      <c r="AM981">
        <v>16390</v>
      </c>
      <c r="AN981">
        <v>5749</v>
      </c>
      <c r="AO981">
        <v>22229</v>
      </c>
      <c r="AP981">
        <v>55600</v>
      </c>
      <c r="AQ981">
        <v>19686</v>
      </c>
      <c r="AR981">
        <v>19569</v>
      </c>
      <c r="AS981">
        <v>13029</v>
      </c>
      <c r="AV981">
        <v>28941</v>
      </c>
      <c r="AW981">
        <v>18834</v>
      </c>
      <c r="AY981">
        <v>28450</v>
      </c>
      <c r="BA981">
        <v>32154</v>
      </c>
      <c r="BB981">
        <v>34748</v>
      </c>
      <c r="BF981">
        <v>11286</v>
      </c>
      <c r="BG981">
        <v>23092</v>
      </c>
      <c r="BJ981">
        <v>8014</v>
      </c>
      <c r="BK981">
        <v>24598</v>
      </c>
      <c r="BM981">
        <v>13165</v>
      </c>
      <c r="BN981">
        <v>17309</v>
      </c>
      <c r="BO981">
        <v>12837</v>
      </c>
      <c r="BP981">
        <v>21405</v>
      </c>
      <c r="BQ981" s="178">
        <v>1125057</v>
      </c>
    </row>
    <row r="982" spans="1:70" x14ac:dyDescent="0.25">
      <c r="A982" t="s">
        <v>688</v>
      </c>
      <c r="B982">
        <v>23</v>
      </c>
      <c r="C982">
        <v>113992</v>
      </c>
      <c r="D982">
        <v>8008</v>
      </c>
      <c r="E982">
        <v>164551</v>
      </c>
      <c r="F982">
        <v>95136</v>
      </c>
      <c r="G982">
        <v>164752</v>
      </c>
      <c r="K982">
        <v>94509</v>
      </c>
      <c r="N982">
        <v>500066</v>
      </c>
      <c r="O982">
        <v>136121</v>
      </c>
      <c r="P982">
        <v>143691</v>
      </c>
      <c r="Q982">
        <v>351169</v>
      </c>
      <c r="R982">
        <v>460381</v>
      </c>
      <c r="T982">
        <v>127050</v>
      </c>
      <c r="U982">
        <v>246221</v>
      </c>
      <c r="V982">
        <v>91959</v>
      </c>
      <c r="X982">
        <v>224284</v>
      </c>
      <c r="Y982">
        <v>244346</v>
      </c>
      <c r="Z982">
        <v>158000</v>
      </c>
      <c r="AC982">
        <v>255757</v>
      </c>
      <c r="AD982">
        <v>534319</v>
      </c>
      <c r="AE982">
        <v>187753</v>
      </c>
      <c r="AF982">
        <v>130542</v>
      </c>
      <c r="AG982">
        <v>338989</v>
      </c>
      <c r="AH982">
        <v>87300</v>
      </c>
      <c r="AI982">
        <v>70139</v>
      </c>
      <c r="AL982">
        <v>184005</v>
      </c>
      <c r="AM982">
        <v>135359</v>
      </c>
      <c r="AN982">
        <v>47483</v>
      </c>
      <c r="AO982">
        <v>183581</v>
      </c>
      <c r="AP982">
        <v>459179</v>
      </c>
      <c r="AQ982">
        <v>162575</v>
      </c>
      <c r="AR982">
        <v>161616</v>
      </c>
      <c r="AS982">
        <v>107605</v>
      </c>
      <c r="AV982">
        <v>231246</v>
      </c>
      <c r="AW982">
        <v>155551</v>
      </c>
      <c r="AY982">
        <v>234963</v>
      </c>
      <c r="BA982">
        <v>265547</v>
      </c>
      <c r="BB982">
        <v>286973</v>
      </c>
      <c r="BF982">
        <v>93207</v>
      </c>
      <c r="BG982">
        <v>206247</v>
      </c>
      <c r="BJ982">
        <v>66196</v>
      </c>
      <c r="BK982">
        <v>203145</v>
      </c>
      <c r="BM982">
        <v>108725</v>
      </c>
      <c r="BN982">
        <v>142958</v>
      </c>
      <c r="BO982">
        <v>106023</v>
      </c>
      <c r="BP982">
        <v>176771</v>
      </c>
      <c r="BQ982" s="178">
        <v>9291548</v>
      </c>
    </row>
    <row r="983" spans="1:70" x14ac:dyDescent="0.25">
      <c r="A983" t="s">
        <v>689</v>
      </c>
      <c r="B983">
        <v>900</v>
      </c>
      <c r="C983">
        <v>14478</v>
      </c>
      <c r="D983">
        <v>516</v>
      </c>
      <c r="E983">
        <v>14009</v>
      </c>
      <c r="F983">
        <v>63007</v>
      </c>
      <c r="G983">
        <v>184306</v>
      </c>
      <c r="H983">
        <v>12632</v>
      </c>
      <c r="I983">
        <v>23361</v>
      </c>
      <c r="J983">
        <v>21981</v>
      </c>
      <c r="K983">
        <v>31471</v>
      </c>
      <c r="L983">
        <v>33690</v>
      </c>
      <c r="M983">
        <v>18123</v>
      </c>
      <c r="N983">
        <v>284032</v>
      </c>
      <c r="O983">
        <v>14439</v>
      </c>
      <c r="P983">
        <v>12720</v>
      </c>
      <c r="Q983">
        <v>108370</v>
      </c>
      <c r="R983">
        <v>45852</v>
      </c>
      <c r="S983">
        <v>15409</v>
      </c>
      <c r="T983">
        <v>18845</v>
      </c>
      <c r="U983">
        <v>17016</v>
      </c>
      <c r="V983">
        <v>12903</v>
      </c>
      <c r="W983">
        <v>18565</v>
      </c>
      <c r="X983">
        <v>12716</v>
      </c>
      <c r="Y983">
        <v>12675</v>
      </c>
      <c r="Z983">
        <v>14871</v>
      </c>
      <c r="AA983">
        <v>16593</v>
      </c>
      <c r="AB983">
        <v>23222</v>
      </c>
      <c r="AC983">
        <v>19546</v>
      </c>
      <c r="AD983">
        <v>129527</v>
      </c>
      <c r="AE983">
        <v>13849</v>
      </c>
      <c r="AF983">
        <v>21854</v>
      </c>
      <c r="AG983">
        <v>16925</v>
      </c>
      <c r="AH983">
        <v>19242</v>
      </c>
      <c r="AI983">
        <v>18519</v>
      </c>
      <c r="AJ983">
        <v>31611</v>
      </c>
      <c r="AK983">
        <v>51797</v>
      </c>
      <c r="AL983">
        <v>36188</v>
      </c>
      <c r="AM983">
        <v>15592</v>
      </c>
      <c r="AN983">
        <v>18656</v>
      </c>
      <c r="AO983">
        <v>13595</v>
      </c>
      <c r="AP983">
        <v>36768</v>
      </c>
      <c r="AQ983">
        <v>39286</v>
      </c>
      <c r="AR983">
        <v>22874</v>
      </c>
      <c r="AS983">
        <v>18153</v>
      </c>
      <c r="AT983">
        <v>18817</v>
      </c>
      <c r="AV983">
        <v>15920</v>
      </c>
      <c r="AW983">
        <v>113952</v>
      </c>
      <c r="AX983">
        <v>33099</v>
      </c>
      <c r="AY983">
        <v>120151</v>
      </c>
      <c r="AZ983">
        <v>45117</v>
      </c>
      <c r="BA983">
        <v>95688</v>
      </c>
      <c r="BB983">
        <v>69679</v>
      </c>
      <c r="BC983">
        <v>20833</v>
      </c>
      <c r="BD983">
        <v>24413</v>
      </c>
      <c r="BE983">
        <v>32383</v>
      </c>
      <c r="BF983">
        <v>27392</v>
      </c>
      <c r="BG983">
        <v>36611</v>
      </c>
      <c r="BH983">
        <v>54981</v>
      </c>
      <c r="BI983">
        <v>15327</v>
      </c>
      <c r="BJ983">
        <v>15401</v>
      </c>
      <c r="BK983">
        <v>13723</v>
      </c>
      <c r="BL983">
        <v>12685</v>
      </c>
      <c r="BM983">
        <v>56410</v>
      </c>
      <c r="BN983">
        <v>14416</v>
      </c>
      <c r="BO983">
        <v>15283</v>
      </c>
      <c r="BP983">
        <v>13887</v>
      </c>
      <c r="BQ983" s="178">
        <v>2500000</v>
      </c>
    </row>
    <row r="984" spans="1:70" x14ac:dyDescent="0.25">
      <c r="A984" t="s">
        <v>690</v>
      </c>
      <c r="B984">
        <v>4647</v>
      </c>
      <c r="C984">
        <v>34747</v>
      </c>
      <c r="D984">
        <v>285</v>
      </c>
      <c r="E984">
        <v>33622</v>
      </c>
      <c r="F984">
        <v>151216</v>
      </c>
      <c r="G984">
        <v>442330</v>
      </c>
      <c r="H984">
        <v>30318</v>
      </c>
      <c r="I984">
        <v>56067</v>
      </c>
      <c r="J984">
        <v>52755</v>
      </c>
      <c r="K984">
        <v>75528</v>
      </c>
      <c r="L984">
        <v>80855</v>
      </c>
      <c r="M984">
        <v>43495</v>
      </c>
      <c r="N984">
        <v>681737</v>
      </c>
      <c r="O984">
        <v>34653</v>
      </c>
      <c r="P984">
        <v>30527</v>
      </c>
      <c r="Q984">
        <v>260084</v>
      </c>
      <c r="R984">
        <v>110044</v>
      </c>
      <c r="S984">
        <v>36981</v>
      </c>
      <c r="T984">
        <v>45229</v>
      </c>
      <c r="U984">
        <v>40839</v>
      </c>
      <c r="V984">
        <v>30967</v>
      </c>
      <c r="W984">
        <v>44555</v>
      </c>
      <c r="X984">
        <v>30518</v>
      </c>
      <c r="Y984">
        <v>30420</v>
      </c>
      <c r="Z984">
        <v>35691</v>
      </c>
      <c r="AA984">
        <v>39822</v>
      </c>
      <c r="AB984">
        <v>55733</v>
      </c>
      <c r="AC984">
        <v>46909</v>
      </c>
      <c r="AD984">
        <v>310862</v>
      </c>
      <c r="AE984">
        <v>33236</v>
      </c>
      <c r="AF984">
        <v>52450</v>
      </c>
      <c r="AG984">
        <v>40621</v>
      </c>
      <c r="AH984">
        <v>46180</v>
      </c>
      <c r="AI984">
        <v>44446</v>
      </c>
      <c r="AJ984">
        <v>75865</v>
      </c>
      <c r="AK984">
        <v>124310</v>
      </c>
      <c r="AL984">
        <v>86851</v>
      </c>
      <c r="AM984">
        <v>37420</v>
      </c>
      <c r="AN984">
        <v>44772</v>
      </c>
      <c r="AO984">
        <v>32628</v>
      </c>
      <c r="AP984">
        <v>88243</v>
      </c>
      <c r="AQ984">
        <v>94285</v>
      </c>
      <c r="AR984">
        <v>54897</v>
      </c>
      <c r="AS984">
        <v>43567</v>
      </c>
      <c r="AT984">
        <v>45160</v>
      </c>
      <c r="AU984">
        <v>0</v>
      </c>
      <c r="AV984">
        <v>38208</v>
      </c>
      <c r="AW984">
        <v>273481</v>
      </c>
      <c r="AX984">
        <v>79435</v>
      </c>
      <c r="AY984">
        <v>288359</v>
      </c>
      <c r="AZ984">
        <v>108278</v>
      </c>
      <c r="BA984">
        <v>229648</v>
      </c>
      <c r="BB984">
        <v>167228</v>
      </c>
      <c r="BC984">
        <v>49997</v>
      </c>
      <c r="BD984">
        <v>58592</v>
      </c>
      <c r="BE984">
        <v>77717</v>
      </c>
      <c r="BF984">
        <v>65739</v>
      </c>
      <c r="BG984">
        <v>87866</v>
      </c>
      <c r="BH984">
        <v>131953</v>
      </c>
      <c r="BI984">
        <v>36784</v>
      </c>
      <c r="BJ984">
        <v>36963</v>
      </c>
      <c r="BK984">
        <v>32935</v>
      </c>
      <c r="BL984">
        <v>30444</v>
      </c>
      <c r="BM984">
        <v>135381</v>
      </c>
      <c r="BN984">
        <v>34597</v>
      </c>
      <c r="BO984">
        <v>36679</v>
      </c>
      <c r="BP984">
        <v>33329</v>
      </c>
      <c r="BQ984" s="178">
        <v>6000000</v>
      </c>
    </row>
    <row r="985" spans="1:70" ht="13.8" thickBot="1" x14ac:dyDescent="0.3">
      <c r="A985" t="s">
        <v>691</v>
      </c>
      <c r="B985">
        <v>2691</v>
      </c>
      <c r="C985">
        <v>215523</v>
      </c>
      <c r="D985">
        <v>224</v>
      </c>
      <c r="E985">
        <v>252847</v>
      </c>
      <c r="F985">
        <v>635129</v>
      </c>
      <c r="G985">
        <v>1791994</v>
      </c>
      <c r="H985">
        <v>98166</v>
      </c>
      <c r="I985">
        <v>153857</v>
      </c>
      <c r="J985">
        <v>162259</v>
      </c>
      <c r="K985">
        <v>297797</v>
      </c>
      <c r="L985">
        <v>251763</v>
      </c>
      <c r="M985">
        <v>116834</v>
      </c>
      <c r="N985">
        <v>2982613</v>
      </c>
      <c r="O985">
        <v>219949</v>
      </c>
      <c r="P985">
        <v>215732</v>
      </c>
      <c r="Q985">
        <v>1298662</v>
      </c>
      <c r="R985">
        <v>875169</v>
      </c>
      <c r="S985">
        <v>107606</v>
      </c>
      <c r="T985">
        <v>218302</v>
      </c>
      <c r="U985">
        <v>373923</v>
      </c>
      <c r="V985">
        <v>166956</v>
      </c>
      <c r="W985">
        <v>118336</v>
      </c>
      <c r="X985">
        <v>308902</v>
      </c>
      <c r="Y985">
        <v>332458</v>
      </c>
      <c r="Z985">
        <v>273133</v>
      </c>
      <c r="AA985">
        <v>111631</v>
      </c>
      <c r="AB985">
        <v>150946</v>
      </c>
      <c r="AC985">
        <v>373433</v>
      </c>
      <c r="AD985">
        <v>1562604</v>
      </c>
      <c r="AE985">
        <v>276432</v>
      </c>
      <c r="AF985">
        <v>290929</v>
      </c>
      <c r="AG985">
        <v>481122</v>
      </c>
      <c r="AH985">
        <v>175948</v>
      </c>
      <c r="AI985">
        <v>148663</v>
      </c>
      <c r="AJ985">
        <v>255260</v>
      </c>
      <c r="AK985">
        <v>433185</v>
      </c>
      <c r="AL985">
        <v>440227</v>
      </c>
      <c r="AM985">
        <v>227460</v>
      </c>
      <c r="AN985">
        <v>128007</v>
      </c>
      <c r="AO985">
        <v>272006</v>
      </c>
      <c r="AP985">
        <v>722865</v>
      </c>
      <c r="AQ985">
        <v>427329</v>
      </c>
      <c r="AR985">
        <v>300821</v>
      </c>
      <c r="AS985">
        <v>223354</v>
      </c>
      <c r="AT985">
        <v>135118</v>
      </c>
      <c r="AU985">
        <v>177240</v>
      </c>
      <c r="AV985">
        <v>338115</v>
      </c>
      <c r="AW985">
        <v>1150315</v>
      </c>
      <c r="AX985">
        <v>233222</v>
      </c>
      <c r="AY985">
        <v>1219195</v>
      </c>
      <c r="AZ985">
        <v>272777</v>
      </c>
      <c r="BA985">
        <v>1078654</v>
      </c>
      <c r="BB985">
        <v>849669</v>
      </c>
      <c r="BC985">
        <v>157370</v>
      </c>
      <c r="BD985">
        <v>184491</v>
      </c>
      <c r="BE985">
        <v>252897</v>
      </c>
      <c r="BF985">
        <v>263607</v>
      </c>
      <c r="BG985">
        <v>489069</v>
      </c>
      <c r="BH985">
        <v>460859</v>
      </c>
      <c r="BI985">
        <v>107327</v>
      </c>
      <c r="BJ985">
        <v>159275</v>
      </c>
      <c r="BK985">
        <v>291974</v>
      </c>
      <c r="BL985">
        <v>98345</v>
      </c>
      <c r="BM985">
        <v>576242</v>
      </c>
      <c r="BN985">
        <v>224618</v>
      </c>
      <c r="BO985">
        <v>219971</v>
      </c>
      <c r="BP985">
        <v>263603</v>
      </c>
      <c r="BQ985" s="178">
        <v>28819530</v>
      </c>
    </row>
    <row r="986" spans="1:70" ht="14.4" thickBot="1" x14ac:dyDescent="0.3">
      <c r="A986" t="s">
        <v>692</v>
      </c>
      <c r="B986">
        <v>34</v>
      </c>
      <c r="C986" s="178">
        <v>38503</v>
      </c>
      <c r="D986">
        <v>18</v>
      </c>
      <c r="E986" s="178">
        <v>20741</v>
      </c>
      <c r="F986" s="178">
        <v>314251</v>
      </c>
      <c r="G986" s="178">
        <v>980657</v>
      </c>
      <c r="H986" s="178">
        <v>55216</v>
      </c>
      <c r="I986" s="178">
        <v>74429</v>
      </c>
      <c r="J986" s="178">
        <v>87523</v>
      </c>
      <c r="K986" s="178">
        <v>84846</v>
      </c>
      <c r="L986" s="178">
        <v>137218</v>
      </c>
      <c r="M986" s="178">
        <v>55216</v>
      </c>
      <c r="N986" s="178">
        <v>1456229</v>
      </c>
      <c r="O986" s="178">
        <v>18255</v>
      </c>
      <c r="P986" s="178">
        <v>11395</v>
      </c>
      <c r="Q986" s="178">
        <v>536518</v>
      </c>
      <c r="R986" s="178">
        <v>203146</v>
      </c>
      <c r="S986" s="178">
        <v>55216</v>
      </c>
      <c r="T986" s="178">
        <v>11794</v>
      </c>
      <c r="U986" s="178">
        <v>39093</v>
      </c>
      <c r="V986" s="178">
        <v>19992</v>
      </c>
      <c r="W986" s="178">
        <v>55216</v>
      </c>
      <c r="X986" s="178">
        <v>14228</v>
      </c>
      <c r="Y986" s="178">
        <v>15430</v>
      </c>
      <c r="Z986" s="178">
        <v>45441</v>
      </c>
      <c r="AA986" s="178">
        <v>55216</v>
      </c>
      <c r="AB986" s="178">
        <v>71991</v>
      </c>
      <c r="AC986" s="178">
        <v>20252</v>
      </c>
      <c r="AD986" s="178">
        <v>523199</v>
      </c>
      <c r="AE986" s="178">
        <v>18860</v>
      </c>
      <c r="AF986" s="178">
        <v>70277</v>
      </c>
      <c r="AG986" s="178">
        <v>43540</v>
      </c>
      <c r="AH986" s="178">
        <v>12655</v>
      </c>
      <c r="AI986" s="178">
        <v>7066</v>
      </c>
      <c r="AJ986" s="178">
        <v>147784</v>
      </c>
      <c r="AK986" s="178">
        <v>257078</v>
      </c>
      <c r="AL986" s="178">
        <v>110903</v>
      </c>
      <c r="AM986" s="178">
        <v>22699</v>
      </c>
      <c r="AN986" s="178">
        <v>11347</v>
      </c>
      <c r="AO986" s="178">
        <v>19973</v>
      </c>
      <c r="AP986" s="178">
        <v>83075</v>
      </c>
      <c r="AQ986" s="178">
        <v>111497</v>
      </c>
      <c r="AR986" s="178">
        <v>41865</v>
      </c>
      <c r="AS986" s="178">
        <v>41000</v>
      </c>
      <c r="AT986" s="178">
        <v>71141</v>
      </c>
      <c r="AU986" s="178">
        <v>177240</v>
      </c>
      <c r="AV986" s="178">
        <v>23800</v>
      </c>
      <c r="AW986" s="178">
        <v>588497</v>
      </c>
      <c r="AX986" s="178">
        <v>120688</v>
      </c>
      <c r="AY986" s="178">
        <v>547272</v>
      </c>
      <c r="AZ986" s="178">
        <v>119382</v>
      </c>
      <c r="BA986" s="178">
        <v>455617</v>
      </c>
      <c r="BB986" s="178">
        <v>291041</v>
      </c>
      <c r="BC986" s="178">
        <v>86540</v>
      </c>
      <c r="BD986" s="178">
        <v>101486</v>
      </c>
      <c r="BE986" s="178">
        <v>142797</v>
      </c>
      <c r="BF986" s="178">
        <v>65983</v>
      </c>
      <c r="BG986" s="178">
        <v>135253</v>
      </c>
      <c r="BH986" s="178">
        <v>273925</v>
      </c>
      <c r="BI986" s="178">
        <v>55216</v>
      </c>
      <c r="BJ986" s="178">
        <v>32701</v>
      </c>
      <c r="BK986" s="178">
        <v>17573</v>
      </c>
      <c r="BL986" s="178">
        <v>55216</v>
      </c>
      <c r="BM986" s="178">
        <v>262561</v>
      </c>
      <c r="BN986" s="178">
        <v>15338</v>
      </c>
      <c r="BO986" s="178">
        <v>49149</v>
      </c>
      <c r="BP986" s="178">
        <v>18211</v>
      </c>
      <c r="BQ986" s="178">
        <v>9902925</v>
      </c>
      <c r="BR986" s="181"/>
    </row>
    <row r="987" spans="1:70" x14ac:dyDescent="0.25">
      <c r="A987" t="s">
        <v>693</v>
      </c>
      <c r="B987">
        <v>2574</v>
      </c>
      <c r="C987" s="178">
        <v>47095</v>
      </c>
      <c r="D987">
        <v>18</v>
      </c>
      <c r="E987" s="178">
        <v>51446</v>
      </c>
      <c r="F987" s="178">
        <v>161521</v>
      </c>
      <c r="G987" s="178">
        <v>460177</v>
      </c>
      <c r="H987" s="178">
        <v>30318</v>
      </c>
      <c r="I987" s="178">
        <v>56067</v>
      </c>
      <c r="J987" s="178">
        <v>52755</v>
      </c>
      <c r="K987" s="178">
        <v>85765</v>
      </c>
      <c r="L987" s="178">
        <v>80855</v>
      </c>
      <c r="M987" s="178">
        <v>43495</v>
      </c>
      <c r="N987" s="178">
        <v>735904</v>
      </c>
      <c r="O987" s="178">
        <v>49397</v>
      </c>
      <c r="P987" s="178">
        <v>46092</v>
      </c>
      <c r="Q987" s="178">
        <v>298124</v>
      </c>
      <c r="R987" s="178">
        <v>159915</v>
      </c>
      <c r="S987" s="178">
        <v>36981</v>
      </c>
      <c r="T987" s="178">
        <v>58992</v>
      </c>
      <c r="U987" s="178">
        <v>68352</v>
      </c>
      <c r="V987" s="178">
        <v>40928</v>
      </c>
      <c r="W987" s="178">
        <v>44555</v>
      </c>
      <c r="X987" s="178">
        <v>54812</v>
      </c>
      <c r="Y987" s="178">
        <v>56889</v>
      </c>
      <c r="Z987" s="178">
        <v>52805</v>
      </c>
      <c r="AA987" s="178">
        <v>39822</v>
      </c>
      <c r="AB987" s="178">
        <v>55733</v>
      </c>
      <c r="AC987" s="178">
        <v>74614</v>
      </c>
      <c r="AD987" s="178">
        <v>368741</v>
      </c>
      <c r="AE987" s="178">
        <v>53574</v>
      </c>
      <c r="AF987" s="178">
        <v>66590</v>
      </c>
      <c r="AG987" s="178">
        <v>77342</v>
      </c>
      <c r="AH987" s="178">
        <v>55637</v>
      </c>
      <c r="AI987" s="178">
        <v>52044</v>
      </c>
      <c r="AJ987" s="178">
        <v>75865</v>
      </c>
      <c r="AK987" s="178">
        <v>124310</v>
      </c>
      <c r="AL987" s="178">
        <v>106783</v>
      </c>
      <c r="AM987" s="178">
        <v>52083</v>
      </c>
      <c r="AN987" s="178">
        <v>49915</v>
      </c>
      <c r="AO987" s="178">
        <v>52514</v>
      </c>
      <c r="AP987" s="178">
        <v>137983</v>
      </c>
      <c r="AQ987" s="178">
        <v>111896</v>
      </c>
      <c r="AR987" s="178">
        <v>72404</v>
      </c>
      <c r="AS987" s="178">
        <v>55223</v>
      </c>
      <c r="AT987" s="178">
        <v>45160</v>
      </c>
      <c r="AU987" s="178">
        <v>0</v>
      </c>
      <c r="AV987" s="178">
        <v>64099</v>
      </c>
      <c r="AW987" s="178">
        <v>290330</v>
      </c>
      <c r="AX987" s="178">
        <v>79435</v>
      </c>
      <c r="AY987" s="178">
        <v>313811</v>
      </c>
      <c r="AZ987" s="178">
        <v>108278</v>
      </c>
      <c r="BA987" s="178">
        <v>258413</v>
      </c>
      <c r="BB987" s="178">
        <v>198314</v>
      </c>
      <c r="BC987" s="178">
        <v>49997</v>
      </c>
      <c r="BD987" s="178">
        <v>58592</v>
      </c>
      <c r="BE987" s="178">
        <v>77717</v>
      </c>
      <c r="BF987" s="178">
        <v>75836</v>
      </c>
      <c r="BG987" s="178">
        <v>108524</v>
      </c>
      <c r="BH987" s="178">
        <v>131953</v>
      </c>
      <c r="BI987" s="178">
        <v>36784</v>
      </c>
      <c r="BJ987" s="178">
        <v>44132</v>
      </c>
      <c r="BK987" s="178">
        <v>54941</v>
      </c>
      <c r="BL987" s="178">
        <v>30444</v>
      </c>
      <c r="BM987" s="178">
        <v>147159</v>
      </c>
      <c r="BN987" s="178">
        <v>50082</v>
      </c>
      <c r="BO987" s="178">
        <v>48163</v>
      </c>
      <c r="BP987" s="178">
        <v>52478</v>
      </c>
      <c r="BQ987" s="178">
        <v>7006487</v>
      </c>
      <c r="BR987" s="178"/>
    </row>
    <row r="988" spans="1:70" x14ac:dyDescent="0.25">
      <c r="A988" t="s">
        <v>694</v>
      </c>
      <c r="B988">
        <v>52</v>
      </c>
      <c r="C988" s="178">
        <v>126437</v>
      </c>
      <c r="D988">
        <v>42</v>
      </c>
      <c r="E988" s="178">
        <v>175625</v>
      </c>
      <c r="F988" s="178">
        <v>156446</v>
      </c>
      <c r="G988" s="178">
        <v>346120</v>
      </c>
      <c r="H988" s="178">
        <v>12632</v>
      </c>
      <c r="I988" s="178">
        <v>23361</v>
      </c>
      <c r="J988" s="178">
        <v>21981</v>
      </c>
      <c r="K988" s="178">
        <v>124295</v>
      </c>
      <c r="L988" s="178">
        <v>33690</v>
      </c>
      <c r="M988" s="178">
        <v>18123</v>
      </c>
      <c r="N988" s="178">
        <v>775181</v>
      </c>
      <c r="O988" s="178">
        <v>148132</v>
      </c>
      <c r="P988" s="178">
        <v>153848</v>
      </c>
      <c r="Q988" s="178">
        <v>453276</v>
      </c>
      <c r="R988" s="178">
        <v>498023</v>
      </c>
      <c r="S988" s="178">
        <v>15409</v>
      </c>
      <c r="T988" s="178">
        <v>143629</v>
      </c>
      <c r="U988" s="178">
        <v>258846</v>
      </c>
      <c r="V988" s="178">
        <v>103222</v>
      </c>
      <c r="W988" s="178">
        <v>18565</v>
      </c>
      <c r="X988" s="178">
        <v>233000</v>
      </c>
      <c r="Y988" s="178">
        <v>252663</v>
      </c>
      <c r="Z988" s="178">
        <v>170053</v>
      </c>
      <c r="AA988" s="178">
        <v>16593</v>
      </c>
      <c r="AB988" s="178">
        <v>23222</v>
      </c>
      <c r="AC988" s="178">
        <v>270742</v>
      </c>
      <c r="AD988" s="178">
        <v>654317</v>
      </c>
      <c r="AE988" s="178">
        <v>198254</v>
      </c>
      <c r="AF988" s="178">
        <v>150068</v>
      </c>
      <c r="AG988" s="178">
        <v>349869</v>
      </c>
      <c r="AH988" s="178">
        <v>104985</v>
      </c>
      <c r="AI988" s="178">
        <v>87407</v>
      </c>
      <c r="AJ988" s="178">
        <v>31611</v>
      </c>
      <c r="AK988" s="178">
        <v>51797</v>
      </c>
      <c r="AL988" s="178">
        <v>216912</v>
      </c>
      <c r="AM988" s="178">
        <v>148537</v>
      </c>
      <c r="AN988" s="178">
        <v>65292</v>
      </c>
      <c r="AO988" s="178">
        <v>193902</v>
      </c>
      <c r="AP988" s="178">
        <v>487758</v>
      </c>
      <c r="AQ988" s="178">
        <v>198962</v>
      </c>
      <c r="AR988" s="178">
        <v>181608</v>
      </c>
      <c r="AS988" s="178">
        <v>123839</v>
      </c>
      <c r="AT988" s="178">
        <v>18817</v>
      </c>
      <c r="AU988" s="178">
        <v>0</v>
      </c>
      <c r="AV988" s="178">
        <v>243042</v>
      </c>
      <c r="AW988" s="178">
        <v>266729</v>
      </c>
      <c r="AX988" s="178">
        <v>33099</v>
      </c>
      <c r="AY988" s="178">
        <v>350924</v>
      </c>
      <c r="AZ988" s="178">
        <v>45117</v>
      </c>
      <c r="BA988" s="178">
        <v>356499</v>
      </c>
      <c r="BB988" s="178">
        <v>351534</v>
      </c>
      <c r="BC988" s="178">
        <v>20833</v>
      </c>
      <c r="BD988" s="178">
        <v>24413</v>
      </c>
      <c r="BE988" s="178">
        <v>32383</v>
      </c>
      <c r="BF988" s="178">
        <v>118937</v>
      </c>
      <c r="BG988" s="178">
        <v>239180</v>
      </c>
      <c r="BH988" s="178">
        <v>54981</v>
      </c>
      <c r="BI988" s="178">
        <v>15327</v>
      </c>
      <c r="BJ988" s="178">
        <v>80416</v>
      </c>
      <c r="BK988" s="178">
        <v>213245</v>
      </c>
      <c r="BL988" s="178">
        <v>12685</v>
      </c>
      <c r="BM988" s="178">
        <v>163196</v>
      </c>
      <c r="BN988" s="178">
        <v>154825</v>
      </c>
      <c r="BO988" s="178">
        <v>119415</v>
      </c>
      <c r="BP988" s="178">
        <v>187506</v>
      </c>
      <c r="BQ988" s="178">
        <v>11625846</v>
      </c>
      <c r="BR988" s="182"/>
    </row>
    <row r="989" spans="1:70" x14ac:dyDescent="0.25">
      <c r="A989" t="s">
        <v>695</v>
      </c>
      <c r="B989">
        <v>52</v>
      </c>
      <c r="C989" s="178">
        <v>212035</v>
      </c>
      <c r="D989">
        <v>17</v>
      </c>
      <c r="E989" s="178">
        <v>247812</v>
      </c>
      <c r="F989" s="178">
        <v>632218</v>
      </c>
      <c r="G989" s="178">
        <v>1786954</v>
      </c>
      <c r="H989" s="178">
        <v>98166</v>
      </c>
      <c r="I989" s="178">
        <v>153857</v>
      </c>
      <c r="J989" s="178">
        <v>162259</v>
      </c>
      <c r="K989" s="178">
        <v>294906</v>
      </c>
      <c r="L989" s="178">
        <v>251763</v>
      </c>
      <c r="M989" s="178">
        <v>116834</v>
      </c>
      <c r="N989" s="178">
        <v>2967314</v>
      </c>
      <c r="O989" s="178">
        <v>215784</v>
      </c>
      <c r="P989" s="178">
        <v>211335</v>
      </c>
      <c r="Q989" s="178">
        <v>1287918</v>
      </c>
      <c r="R989" s="178">
        <v>861084</v>
      </c>
      <c r="S989" s="178">
        <v>107606</v>
      </c>
      <c r="T989" s="178">
        <v>214415</v>
      </c>
      <c r="U989" s="178">
        <v>366291</v>
      </c>
      <c r="V989" s="178">
        <v>164142</v>
      </c>
      <c r="W989" s="178">
        <v>118336</v>
      </c>
      <c r="X989" s="178">
        <v>302040</v>
      </c>
      <c r="Y989" s="178">
        <v>324982</v>
      </c>
      <c r="Z989" s="178">
        <v>268299</v>
      </c>
      <c r="AA989" s="178">
        <v>111631</v>
      </c>
      <c r="AB989" s="178">
        <v>150946</v>
      </c>
      <c r="AC989" s="178">
        <v>365608</v>
      </c>
      <c r="AD989" s="178">
        <v>1546257</v>
      </c>
      <c r="AE989" s="178">
        <v>270688</v>
      </c>
      <c r="AF989" s="178">
        <v>286935</v>
      </c>
      <c r="AG989" s="178">
        <v>470751</v>
      </c>
      <c r="AH989" s="178">
        <v>173277</v>
      </c>
      <c r="AI989" s="178">
        <v>146517</v>
      </c>
      <c r="AJ989" s="178">
        <v>255260</v>
      </c>
      <c r="AK989" s="178">
        <v>433185</v>
      </c>
      <c r="AL989" s="178">
        <v>434598</v>
      </c>
      <c r="AM989" s="178">
        <v>223319</v>
      </c>
      <c r="AN989" s="178">
        <v>126554</v>
      </c>
      <c r="AO989" s="178">
        <v>266389</v>
      </c>
      <c r="AP989" s="178">
        <v>708816</v>
      </c>
      <c r="AQ989" s="178">
        <v>422355</v>
      </c>
      <c r="AR989" s="178">
        <v>295877</v>
      </c>
      <c r="AS989" s="178">
        <v>220062</v>
      </c>
      <c r="AT989" s="178">
        <v>135118</v>
      </c>
      <c r="AU989" s="178">
        <v>177240</v>
      </c>
      <c r="AV989" s="178">
        <v>330941</v>
      </c>
      <c r="AW989" s="178">
        <v>1145556</v>
      </c>
      <c r="AX989" s="178">
        <v>233222</v>
      </c>
      <c r="AY989" s="178">
        <v>1212007</v>
      </c>
      <c r="AZ989" s="178">
        <v>272777</v>
      </c>
      <c r="BA989" s="178">
        <v>1070529</v>
      </c>
      <c r="BB989" s="178">
        <v>840889</v>
      </c>
      <c r="BC989" s="178">
        <v>157370</v>
      </c>
      <c r="BD989" s="178">
        <v>184491</v>
      </c>
      <c r="BE989" s="178">
        <v>252897</v>
      </c>
      <c r="BF989" s="178">
        <v>260756</v>
      </c>
      <c r="BG989" s="178">
        <v>482957</v>
      </c>
      <c r="BH989" s="178">
        <v>460859</v>
      </c>
      <c r="BI989" s="178">
        <v>107327</v>
      </c>
      <c r="BJ989" s="178">
        <v>157249</v>
      </c>
      <c r="BK989" s="178">
        <v>285759</v>
      </c>
      <c r="BL989" s="178">
        <v>98345</v>
      </c>
      <c r="BM989" s="178">
        <v>572916</v>
      </c>
      <c r="BN989" s="178">
        <v>220245</v>
      </c>
      <c r="BO989" s="178">
        <v>216727</v>
      </c>
      <c r="BP989" s="178">
        <v>258195</v>
      </c>
      <c r="BQ989" s="178">
        <v>28535258</v>
      </c>
    </row>
    <row r="990" spans="1:70" x14ac:dyDescent="0.25">
      <c r="A990" t="s">
        <v>696</v>
      </c>
      <c r="B990">
        <v>53</v>
      </c>
      <c r="C990">
        <v>25</v>
      </c>
      <c r="D990">
        <v>0</v>
      </c>
      <c r="E990">
        <v>24</v>
      </c>
      <c r="F990">
        <v>237</v>
      </c>
      <c r="G990">
        <v>737</v>
      </c>
      <c r="H990">
        <v>11</v>
      </c>
      <c r="I990">
        <v>56</v>
      </c>
      <c r="J990">
        <v>64</v>
      </c>
      <c r="K990">
        <v>93</v>
      </c>
      <c r="L990">
        <v>139</v>
      </c>
      <c r="M990">
        <v>41</v>
      </c>
      <c r="N990">
        <v>1108</v>
      </c>
      <c r="O990">
        <v>27</v>
      </c>
      <c r="P990">
        <v>13</v>
      </c>
      <c r="Q990">
        <v>572</v>
      </c>
      <c r="R990">
        <v>224</v>
      </c>
      <c r="S990">
        <v>43</v>
      </c>
      <c r="T990">
        <v>11</v>
      </c>
      <c r="U990">
        <v>35</v>
      </c>
      <c r="V990">
        <v>9</v>
      </c>
      <c r="W990">
        <v>6</v>
      </c>
      <c r="X990">
        <v>9</v>
      </c>
      <c r="Y990">
        <v>16</v>
      </c>
      <c r="Z990">
        <v>38</v>
      </c>
      <c r="AA990">
        <v>48</v>
      </c>
      <c r="AB990">
        <v>87</v>
      </c>
      <c r="AC990">
        <v>57</v>
      </c>
      <c r="AD990">
        <v>830</v>
      </c>
      <c r="AE990">
        <v>13</v>
      </c>
      <c r="AF990">
        <v>64</v>
      </c>
      <c r="AG990">
        <v>22</v>
      </c>
      <c r="AH990">
        <v>8</v>
      </c>
      <c r="AI990">
        <v>3</v>
      </c>
      <c r="AJ990">
        <v>161</v>
      </c>
      <c r="AK990">
        <v>289</v>
      </c>
      <c r="AL990">
        <v>108</v>
      </c>
      <c r="AM990">
        <v>27</v>
      </c>
      <c r="AN990">
        <v>4</v>
      </c>
      <c r="AO990">
        <v>11</v>
      </c>
      <c r="AP990">
        <v>208</v>
      </c>
      <c r="AQ990">
        <v>202</v>
      </c>
      <c r="AR990">
        <v>61</v>
      </c>
      <c r="AS990">
        <v>15</v>
      </c>
      <c r="AT990">
        <v>34</v>
      </c>
      <c r="AU990">
        <v>96</v>
      </c>
      <c r="AV990">
        <v>41</v>
      </c>
      <c r="AW990">
        <v>715</v>
      </c>
      <c r="AX990">
        <v>184</v>
      </c>
      <c r="AY990">
        <v>559</v>
      </c>
      <c r="AZ990">
        <v>200</v>
      </c>
      <c r="BA990">
        <v>387</v>
      </c>
      <c r="BB990">
        <v>476</v>
      </c>
      <c r="BC990">
        <v>82</v>
      </c>
      <c r="BD990">
        <v>50</v>
      </c>
      <c r="BE990">
        <v>143</v>
      </c>
      <c r="BF990">
        <v>84</v>
      </c>
      <c r="BG990">
        <v>140</v>
      </c>
      <c r="BH990">
        <v>154</v>
      </c>
      <c r="BI990">
        <v>29</v>
      </c>
      <c r="BJ990">
        <v>38</v>
      </c>
      <c r="BK990">
        <v>21</v>
      </c>
      <c r="BL990">
        <v>13</v>
      </c>
      <c r="BM990">
        <v>238</v>
      </c>
      <c r="BN990">
        <v>7</v>
      </c>
      <c r="BO990">
        <v>25</v>
      </c>
      <c r="BP990">
        <v>27</v>
      </c>
      <c r="BQ990" s="178">
        <v>9757</v>
      </c>
    </row>
    <row r="991" spans="1:70" x14ac:dyDescent="0.25">
      <c r="A991" t="s">
        <v>697</v>
      </c>
      <c r="B991">
        <v>53</v>
      </c>
      <c r="C991">
        <v>3010</v>
      </c>
      <c r="D991">
        <v>0</v>
      </c>
      <c r="E991">
        <v>2436</v>
      </c>
      <c r="F991">
        <v>51188</v>
      </c>
      <c r="G991">
        <v>178376</v>
      </c>
      <c r="H991">
        <v>1376</v>
      </c>
      <c r="I991">
        <v>10998</v>
      </c>
      <c r="J991">
        <v>10638</v>
      </c>
      <c r="K991">
        <v>23518</v>
      </c>
      <c r="L991">
        <v>28008</v>
      </c>
      <c r="M991">
        <v>6852</v>
      </c>
      <c r="N991">
        <v>254596</v>
      </c>
      <c r="O991">
        <v>3608</v>
      </c>
      <c r="P991">
        <v>1354</v>
      </c>
      <c r="Q991">
        <v>89872</v>
      </c>
      <c r="R991">
        <v>31956</v>
      </c>
      <c r="S991">
        <v>8864</v>
      </c>
      <c r="T991">
        <v>826</v>
      </c>
      <c r="U991">
        <v>4936</v>
      </c>
      <c r="V991">
        <v>1928</v>
      </c>
      <c r="W991">
        <v>1068</v>
      </c>
      <c r="X991">
        <v>1196</v>
      </c>
      <c r="Y991">
        <v>1388</v>
      </c>
      <c r="Z991">
        <v>3321</v>
      </c>
      <c r="AA991">
        <v>4648</v>
      </c>
      <c r="AB991">
        <v>15718</v>
      </c>
      <c r="AC991">
        <v>7926</v>
      </c>
      <c r="AD991">
        <v>136168</v>
      </c>
      <c r="AE991">
        <v>1938</v>
      </c>
      <c r="AF991">
        <v>12210</v>
      </c>
      <c r="AG991">
        <v>4624</v>
      </c>
      <c r="AH991">
        <v>1176</v>
      </c>
      <c r="AI991">
        <v>784</v>
      </c>
      <c r="AJ991">
        <v>27500</v>
      </c>
      <c r="AK991">
        <v>55420</v>
      </c>
      <c r="AL991">
        <v>33544</v>
      </c>
      <c r="AM991">
        <v>3922</v>
      </c>
      <c r="AN991">
        <v>792</v>
      </c>
      <c r="AO991">
        <v>1916</v>
      </c>
      <c r="AP991">
        <v>29312</v>
      </c>
      <c r="AQ991">
        <v>29072</v>
      </c>
      <c r="AR991">
        <v>12280</v>
      </c>
      <c r="AS991">
        <v>4888</v>
      </c>
      <c r="AT991">
        <v>7456</v>
      </c>
      <c r="AU991">
        <v>18116</v>
      </c>
      <c r="AV991">
        <v>4310</v>
      </c>
      <c r="AW991">
        <v>130848</v>
      </c>
      <c r="AX991">
        <v>33504</v>
      </c>
      <c r="AY991">
        <v>124036</v>
      </c>
      <c r="AZ991">
        <v>44650</v>
      </c>
      <c r="BA991">
        <v>76238</v>
      </c>
      <c r="BB991">
        <v>63422</v>
      </c>
      <c r="BC991">
        <v>7446</v>
      </c>
      <c r="BD991">
        <v>21164</v>
      </c>
      <c r="BE991">
        <v>27944</v>
      </c>
      <c r="BF991">
        <v>17099</v>
      </c>
      <c r="BG991">
        <v>28484</v>
      </c>
      <c r="BH991">
        <v>47278</v>
      </c>
      <c r="BI991">
        <v>3974</v>
      </c>
      <c r="BJ991">
        <v>4352</v>
      </c>
      <c r="BK991">
        <v>1906</v>
      </c>
      <c r="BL991">
        <v>1376</v>
      </c>
      <c r="BM991">
        <v>45382</v>
      </c>
      <c r="BN991">
        <v>3089</v>
      </c>
      <c r="BO991">
        <v>4842</v>
      </c>
      <c r="BP991">
        <v>2370</v>
      </c>
      <c r="BQ991" s="178">
        <v>1868943</v>
      </c>
    </row>
    <row r="992" spans="1:70" x14ac:dyDescent="0.25">
      <c r="A992" t="s">
        <v>698</v>
      </c>
      <c r="B992">
        <v>88</v>
      </c>
      <c r="C992" s="163">
        <v>8.3056478405315612</v>
      </c>
      <c r="D992">
        <v>0</v>
      </c>
      <c r="E992" s="163">
        <v>9.8522167487684733</v>
      </c>
      <c r="F992" s="163">
        <v>4.6299914042353674</v>
      </c>
      <c r="G992" s="163">
        <v>4.1317217562900836</v>
      </c>
      <c r="H992" s="163" t="s">
        <v>1199</v>
      </c>
      <c r="I992" s="163" t="s">
        <v>1199</v>
      </c>
      <c r="J992" s="163" t="s">
        <v>1199</v>
      </c>
      <c r="K992" s="163">
        <v>3.9544178926779487</v>
      </c>
      <c r="L992" s="163" t="s">
        <v>1199</v>
      </c>
      <c r="M992" s="163" t="s">
        <v>1199</v>
      </c>
      <c r="N992" s="163">
        <v>4.3519929613976656</v>
      </c>
      <c r="O992" s="163">
        <v>7.4833702882483371</v>
      </c>
      <c r="P992" s="163">
        <v>9.6011816838995578</v>
      </c>
      <c r="Q992" s="163">
        <v>6.3646074416948544</v>
      </c>
      <c r="R992" s="163">
        <v>7.0096382525973207</v>
      </c>
      <c r="S992" s="163" t="s">
        <v>1199</v>
      </c>
      <c r="T992" s="163">
        <v>13.317191283292978</v>
      </c>
      <c r="U992" s="163">
        <v>7.0907617504051856</v>
      </c>
      <c r="V992" s="163">
        <v>4.6680497925311206</v>
      </c>
      <c r="W992" s="163" t="s">
        <v>1199</v>
      </c>
      <c r="X992" s="163">
        <v>7.5250836120401337</v>
      </c>
      <c r="Y992" s="163">
        <v>11.527377521613833</v>
      </c>
      <c r="Z992" s="163">
        <v>11.442336645588679</v>
      </c>
      <c r="AA992" s="163" t="s">
        <v>1199</v>
      </c>
      <c r="AB992" s="163" t="s">
        <v>1199</v>
      </c>
      <c r="AC992" s="163">
        <v>7.1915215745647245</v>
      </c>
      <c r="AD992" s="163">
        <v>6.0954115504376949</v>
      </c>
      <c r="AE992" s="163">
        <v>6.7079463364293082</v>
      </c>
      <c r="AF992" s="163">
        <v>5.2416052416052414</v>
      </c>
      <c r="AG992" s="163">
        <v>4.757785467128028</v>
      </c>
      <c r="AH992" s="163">
        <v>6.8027210884353737</v>
      </c>
      <c r="AI992" s="163">
        <v>3.8265306122448979</v>
      </c>
      <c r="AJ992" s="163" t="s">
        <v>1199</v>
      </c>
      <c r="AK992" s="163" t="s">
        <v>1199</v>
      </c>
      <c r="AL992" s="163">
        <v>3.2196518006200812</v>
      </c>
      <c r="AM992" s="163">
        <v>6.8842427332993363</v>
      </c>
      <c r="AN992" s="163">
        <v>5.0505050505050511</v>
      </c>
      <c r="AO992" s="163">
        <v>5.7411273486430066</v>
      </c>
      <c r="AP992" s="163">
        <v>7.0960698689956336</v>
      </c>
      <c r="AQ992" s="163">
        <v>6.9482663731425429</v>
      </c>
      <c r="AR992" s="163">
        <v>4.9674267100977199</v>
      </c>
      <c r="AS992" s="163">
        <v>3.0687397708674302</v>
      </c>
      <c r="AT992" s="163" t="s">
        <v>1199</v>
      </c>
      <c r="AU992" s="163" t="s">
        <v>1199</v>
      </c>
      <c r="AV992" s="163">
        <v>9.5127610208816709</v>
      </c>
      <c r="AW992" s="163">
        <v>5.4643555881633645</v>
      </c>
      <c r="AX992" s="163" t="s">
        <v>1199</v>
      </c>
      <c r="AY992" s="163">
        <v>4.5067561030668521</v>
      </c>
      <c r="AZ992" s="163" t="s">
        <v>1199</v>
      </c>
      <c r="BA992" s="163">
        <v>5.0762087148141344</v>
      </c>
      <c r="BB992" s="163">
        <v>7.5052820787739272</v>
      </c>
      <c r="BC992" s="163" t="s">
        <v>1199</v>
      </c>
      <c r="BD992" s="163" t="s">
        <v>1199</v>
      </c>
      <c r="BE992" s="163" t="s">
        <v>1199</v>
      </c>
      <c r="BF992" s="163">
        <v>4.9125679864319549</v>
      </c>
      <c r="BG992" s="163">
        <v>4.9150400224687543</v>
      </c>
      <c r="BH992" s="163" t="s">
        <v>1199</v>
      </c>
      <c r="BI992" s="163" t="s">
        <v>1199</v>
      </c>
      <c r="BJ992" s="163">
        <v>8.7316176470588243</v>
      </c>
      <c r="BK992" s="163">
        <v>11.017838405036727</v>
      </c>
      <c r="BL992" s="163" t="s">
        <v>1199</v>
      </c>
      <c r="BM992" s="163">
        <v>5.2443700145432111</v>
      </c>
      <c r="BN992" s="163">
        <v>2.2661055357720947</v>
      </c>
      <c r="BO992" s="163">
        <v>5.1631557207765386</v>
      </c>
      <c r="BP992" s="163">
        <v>11.39240506329114</v>
      </c>
      <c r="BQ992" s="163">
        <v>5.2205979529605768</v>
      </c>
    </row>
    <row r="993" spans="1:69" x14ac:dyDescent="0.25">
      <c r="A993" t="s">
        <v>263</v>
      </c>
      <c r="B993">
        <v>98</v>
      </c>
      <c r="D993">
        <v>5810</v>
      </c>
      <c r="BQ993" s="178"/>
    </row>
    <row r="994" spans="1:69" x14ac:dyDescent="0.25">
      <c r="A994" t="s">
        <v>264</v>
      </c>
      <c r="B994">
        <v>0</v>
      </c>
      <c r="C994">
        <v>699</v>
      </c>
      <c r="D994">
        <v>1035</v>
      </c>
      <c r="E994">
        <v>441</v>
      </c>
      <c r="F994">
        <v>10425</v>
      </c>
      <c r="G994">
        <v>4079</v>
      </c>
      <c r="H994">
        <v>336</v>
      </c>
      <c r="I994">
        <v>2747</v>
      </c>
      <c r="J994">
        <v>2181</v>
      </c>
      <c r="K994">
        <v>4816</v>
      </c>
      <c r="L994">
        <v>5029</v>
      </c>
      <c r="M994">
        <v>992</v>
      </c>
      <c r="N994">
        <v>17842</v>
      </c>
      <c r="O994">
        <v>652</v>
      </c>
      <c r="P994">
        <v>280</v>
      </c>
      <c r="Q994">
        <v>19669</v>
      </c>
      <c r="R994">
        <v>5690</v>
      </c>
      <c r="S994">
        <v>2343</v>
      </c>
      <c r="T994">
        <v>149</v>
      </c>
      <c r="U994">
        <v>646</v>
      </c>
      <c r="V994">
        <v>285</v>
      </c>
      <c r="W994">
        <v>183</v>
      </c>
      <c r="X994">
        <v>220</v>
      </c>
      <c r="Y994">
        <v>242</v>
      </c>
      <c r="Z994">
        <v>664</v>
      </c>
      <c r="AA994">
        <v>834</v>
      </c>
      <c r="AB994">
        <v>2780</v>
      </c>
      <c r="AC994">
        <v>1593</v>
      </c>
      <c r="AD994">
        <v>29764</v>
      </c>
      <c r="AE994">
        <v>551</v>
      </c>
      <c r="AF994">
        <v>2205</v>
      </c>
      <c r="AG994">
        <v>961</v>
      </c>
      <c r="AH994">
        <v>132</v>
      </c>
      <c r="AI994">
        <v>184</v>
      </c>
      <c r="AJ994">
        <v>4546</v>
      </c>
      <c r="AK994">
        <v>12543</v>
      </c>
      <c r="AL994">
        <v>4208</v>
      </c>
      <c r="AM994">
        <v>648</v>
      </c>
      <c r="AN994">
        <v>139</v>
      </c>
      <c r="AO994">
        <v>283</v>
      </c>
      <c r="AP994">
        <v>3172</v>
      </c>
      <c r="AQ994">
        <v>5007</v>
      </c>
      <c r="AR994">
        <v>2367</v>
      </c>
      <c r="AS994">
        <v>1012</v>
      </c>
      <c r="AT994">
        <v>2100</v>
      </c>
      <c r="AU994">
        <v>3853</v>
      </c>
      <c r="AV994">
        <v>840</v>
      </c>
      <c r="AW994">
        <v>11842</v>
      </c>
      <c r="AX994">
        <v>7242</v>
      </c>
      <c r="AY994">
        <v>33082</v>
      </c>
      <c r="AZ994">
        <v>8996</v>
      </c>
      <c r="BA994">
        <v>12228</v>
      </c>
      <c r="BB994">
        <v>12969</v>
      </c>
      <c r="BC994">
        <v>904</v>
      </c>
      <c r="BD994">
        <v>4483</v>
      </c>
      <c r="BE994">
        <v>5115</v>
      </c>
      <c r="BF994">
        <v>3572</v>
      </c>
      <c r="BG994">
        <v>5706</v>
      </c>
      <c r="BH994">
        <v>8588</v>
      </c>
      <c r="BI994">
        <v>929</v>
      </c>
      <c r="BJ994">
        <v>848</v>
      </c>
      <c r="BK994">
        <v>339</v>
      </c>
      <c r="BL994">
        <v>305</v>
      </c>
      <c r="BM994">
        <v>8123</v>
      </c>
      <c r="BN994">
        <v>643</v>
      </c>
      <c r="BO994">
        <v>1105</v>
      </c>
      <c r="BP994" s="178">
        <v>427</v>
      </c>
      <c r="BQ994">
        <v>294816</v>
      </c>
    </row>
    <row r="995" spans="1:69" x14ac:dyDescent="0.25">
      <c r="A995" t="s">
        <v>265</v>
      </c>
      <c r="B995">
        <v>0</v>
      </c>
      <c r="C995">
        <v>48</v>
      </c>
      <c r="D995">
        <v>285</v>
      </c>
      <c r="E995">
        <v>6</v>
      </c>
      <c r="F995">
        <v>485</v>
      </c>
      <c r="G995">
        <v>245</v>
      </c>
      <c r="H995">
        <v>10</v>
      </c>
      <c r="I995">
        <v>425</v>
      </c>
      <c r="J995">
        <v>73</v>
      </c>
      <c r="K995">
        <v>299</v>
      </c>
      <c r="L995">
        <v>220</v>
      </c>
      <c r="M995">
        <v>32</v>
      </c>
      <c r="N995">
        <v>907</v>
      </c>
      <c r="O995">
        <v>5</v>
      </c>
      <c r="P995">
        <v>2</v>
      </c>
      <c r="Q995">
        <v>1406</v>
      </c>
      <c r="R995">
        <v>188</v>
      </c>
      <c r="S995">
        <v>511</v>
      </c>
      <c r="T995">
        <v>3</v>
      </c>
      <c r="U995">
        <v>11</v>
      </c>
      <c r="V995">
        <v>13</v>
      </c>
      <c r="W995">
        <v>10</v>
      </c>
      <c r="X995">
        <v>11</v>
      </c>
      <c r="Y995">
        <v>5</v>
      </c>
      <c r="Z995">
        <v>26</v>
      </c>
      <c r="AA995">
        <v>22</v>
      </c>
      <c r="AB995">
        <v>108</v>
      </c>
      <c r="AC995">
        <v>49</v>
      </c>
      <c r="AD995">
        <v>1395</v>
      </c>
      <c r="AE995">
        <v>7</v>
      </c>
      <c r="AF995">
        <v>120</v>
      </c>
      <c r="AG995">
        <v>37</v>
      </c>
      <c r="AH995">
        <v>10</v>
      </c>
      <c r="AI995">
        <v>7</v>
      </c>
      <c r="AJ995">
        <v>235</v>
      </c>
      <c r="AK995">
        <v>542</v>
      </c>
      <c r="AL995">
        <v>148</v>
      </c>
      <c r="AM995">
        <v>20</v>
      </c>
      <c r="AN995">
        <v>7</v>
      </c>
      <c r="AO995">
        <v>14</v>
      </c>
      <c r="AP995">
        <v>331</v>
      </c>
      <c r="AQ995">
        <v>288</v>
      </c>
      <c r="AR995">
        <v>148</v>
      </c>
      <c r="AS995">
        <v>57</v>
      </c>
      <c r="AT995">
        <v>17</v>
      </c>
      <c r="AU995">
        <v>293</v>
      </c>
      <c r="AV995">
        <v>23</v>
      </c>
      <c r="AW995">
        <v>679</v>
      </c>
      <c r="AX995">
        <v>364</v>
      </c>
      <c r="AY995">
        <v>1721</v>
      </c>
      <c r="AZ995">
        <v>965</v>
      </c>
      <c r="BA995">
        <v>859</v>
      </c>
      <c r="BB995">
        <v>653</v>
      </c>
      <c r="BC995">
        <v>174</v>
      </c>
      <c r="BD995">
        <v>225</v>
      </c>
      <c r="BE995">
        <v>161</v>
      </c>
      <c r="BF995">
        <v>181</v>
      </c>
      <c r="BG995">
        <v>173</v>
      </c>
      <c r="BH995">
        <v>553</v>
      </c>
      <c r="BI995">
        <v>23</v>
      </c>
      <c r="BJ995">
        <v>20</v>
      </c>
      <c r="BK995">
        <v>17</v>
      </c>
      <c r="BL995">
        <v>17</v>
      </c>
      <c r="BM995">
        <v>244</v>
      </c>
      <c r="BN995">
        <v>18</v>
      </c>
      <c r="BO995">
        <v>34</v>
      </c>
      <c r="BP995" s="178">
        <v>67</v>
      </c>
      <c r="BQ995">
        <v>16345</v>
      </c>
    </row>
    <row r="996" spans="1:69" x14ac:dyDescent="0.25">
      <c r="A996" t="s">
        <v>266</v>
      </c>
      <c r="B996">
        <v>1500</v>
      </c>
      <c r="C996">
        <v>0</v>
      </c>
      <c r="D996">
        <v>824</v>
      </c>
      <c r="E996">
        <v>0</v>
      </c>
      <c r="F996">
        <v>485</v>
      </c>
      <c r="G996">
        <v>227</v>
      </c>
      <c r="H996">
        <v>7</v>
      </c>
      <c r="I996">
        <v>0</v>
      </c>
      <c r="J996">
        <v>31</v>
      </c>
      <c r="K996">
        <v>179</v>
      </c>
      <c r="L996">
        <v>0</v>
      </c>
      <c r="M996">
        <v>0</v>
      </c>
      <c r="N996">
        <v>617</v>
      </c>
      <c r="O996">
        <v>5</v>
      </c>
      <c r="P996">
        <v>2</v>
      </c>
      <c r="Q996">
        <v>412</v>
      </c>
      <c r="R996">
        <v>143</v>
      </c>
      <c r="S996">
        <v>143</v>
      </c>
      <c r="T996">
        <v>3</v>
      </c>
      <c r="U996">
        <v>11</v>
      </c>
      <c r="V996">
        <v>11</v>
      </c>
      <c r="W996">
        <v>0</v>
      </c>
      <c r="X996">
        <v>10</v>
      </c>
      <c r="Y996">
        <v>5</v>
      </c>
      <c r="Z996">
        <v>13</v>
      </c>
      <c r="AA996">
        <v>20</v>
      </c>
      <c r="AB996">
        <v>108</v>
      </c>
      <c r="AC996">
        <v>49</v>
      </c>
      <c r="AD996">
        <v>1326</v>
      </c>
      <c r="AE996">
        <v>7</v>
      </c>
      <c r="AF996">
        <v>104</v>
      </c>
      <c r="AG996">
        <v>37</v>
      </c>
      <c r="AH996">
        <v>0</v>
      </c>
      <c r="AI996">
        <v>0</v>
      </c>
      <c r="AJ996">
        <v>244</v>
      </c>
      <c r="AK996">
        <v>42</v>
      </c>
      <c r="AL996">
        <v>55</v>
      </c>
      <c r="AM996">
        <v>20</v>
      </c>
      <c r="AN996">
        <v>2</v>
      </c>
      <c r="AO996">
        <v>14</v>
      </c>
      <c r="AP996">
        <v>35</v>
      </c>
      <c r="AQ996">
        <v>288</v>
      </c>
      <c r="AR996">
        <v>144</v>
      </c>
      <c r="AS996">
        <v>57</v>
      </c>
      <c r="AT996">
        <v>17</v>
      </c>
      <c r="AU996">
        <v>293</v>
      </c>
      <c r="AV996">
        <v>19</v>
      </c>
      <c r="AW996">
        <v>356</v>
      </c>
      <c r="AX996">
        <v>0</v>
      </c>
      <c r="AY996">
        <v>5</v>
      </c>
      <c r="AZ996">
        <v>71</v>
      </c>
      <c r="BA996">
        <v>32</v>
      </c>
      <c r="BB996">
        <v>24</v>
      </c>
      <c r="BC996">
        <v>109</v>
      </c>
      <c r="BD996">
        <v>224</v>
      </c>
      <c r="BE996">
        <v>193</v>
      </c>
      <c r="BF996">
        <v>181</v>
      </c>
      <c r="BG996">
        <v>173</v>
      </c>
      <c r="BH996">
        <v>0</v>
      </c>
      <c r="BI996">
        <v>19</v>
      </c>
      <c r="BJ996">
        <v>20</v>
      </c>
      <c r="BK996">
        <v>0</v>
      </c>
      <c r="BL996">
        <v>0</v>
      </c>
      <c r="BM996">
        <v>1</v>
      </c>
      <c r="BN996">
        <v>1</v>
      </c>
      <c r="BO996">
        <v>33</v>
      </c>
      <c r="BP996" s="178">
        <v>10</v>
      </c>
      <c r="BQ996">
        <v>6771</v>
      </c>
    </row>
    <row r="997" spans="1:69" x14ac:dyDescent="0.25">
      <c r="A997" t="s">
        <v>267</v>
      </c>
      <c r="B997">
        <v>473</v>
      </c>
      <c r="C997">
        <v>0</v>
      </c>
      <c r="D997">
        <v>0.17951807228915662</v>
      </c>
      <c r="E997">
        <v>0</v>
      </c>
      <c r="F997">
        <v>484</v>
      </c>
      <c r="G997">
        <v>0</v>
      </c>
      <c r="H997">
        <v>4</v>
      </c>
      <c r="I997">
        <v>0</v>
      </c>
      <c r="J997">
        <v>33</v>
      </c>
      <c r="K997">
        <v>82</v>
      </c>
      <c r="L997">
        <v>0</v>
      </c>
      <c r="M997">
        <v>0</v>
      </c>
      <c r="N997">
        <v>98</v>
      </c>
      <c r="O997">
        <v>0</v>
      </c>
      <c r="P997">
        <v>2</v>
      </c>
      <c r="Q997">
        <v>244</v>
      </c>
      <c r="R997">
        <v>94</v>
      </c>
      <c r="S997">
        <v>66</v>
      </c>
      <c r="T997">
        <v>0</v>
      </c>
      <c r="U997">
        <v>6</v>
      </c>
      <c r="V997">
        <v>13</v>
      </c>
      <c r="W997">
        <v>0</v>
      </c>
      <c r="X997">
        <v>10</v>
      </c>
      <c r="Y997">
        <v>0</v>
      </c>
      <c r="Z997">
        <v>0</v>
      </c>
      <c r="AA997">
        <v>0</v>
      </c>
      <c r="AB997">
        <v>29</v>
      </c>
      <c r="AC997">
        <v>21</v>
      </c>
      <c r="AD997">
        <v>1326</v>
      </c>
      <c r="AE997">
        <v>5</v>
      </c>
      <c r="AF997">
        <v>9</v>
      </c>
      <c r="AG997">
        <v>33</v>
      </c>
      <c r="AH997">
        <v>0</v>
      </c>
      <c r="AI997">
        <v>0</v>
      </c>
      <c r="AJ997">
        <v>176</v>
      </c>
      <c r="AK997">
        <v>1</v>
      </c>
      <c r="AL997">
        <v>1</v>
      </c>
      <c r="AM997">
        <v>9</v>
      </c>
      <c r="AN997">
        <v>1</v>
      </c>
      <c r="AO997">
        <v>0</v>
      </c>
      <c r="AP997">
        <v>11</v>
      </c>
      <c r="AQ997">
        <v>209</v>
      </c>
      <c r="AR997">
        <v>35</v>
      </c>
      <c r="AS997">
        <v>3</v>
      </c>
      <c r="AT997">
        <v>17</v>
      </c>
      <c r="AU997">
        <v>0</v>
      </c>
      <c r="AV997">
        <v>22</v>
      </c>
      <c r="AW997">
        <v>98</v>
      </c>
      <c r="AX997">
        <v>0</v>
      </c>
      <c r="AY997">
        <v>5</v>
      </c>
      <c r="AZ997">
        <v>48</v>
      </c>
      <c r="BA997">
        <v>0</v>
      </c>
      <c r="BB997">
        <v>6</v>
      </c>
      <c r="BC997">
        <v>0</v>
      </c>
      <c r="BD997">
        <v>224</v>
      </c>
      <c r="BE997">
        <v>50</v>
      </c>
      <c r="BF997">
        <v>79</v>
      </c>
      <c r="BG997">
        <v>151</v>
      </c>
      <c r="BH997">
        <v>4</v>
      </c>
      <c r="BI997">
        <v>5</v>
      </c>
      <c r="BJ997">
        <v>12</v>
      </c>
      <c r="BK997">
        <v>0</v>
      </c>
      <c r="BL997">
        <v>0</v>
      </c>
      <c r="BM997">
        <v>0</v>
      </c>
      <c r="BN997">
        <v>0</v>
      </c>
      <c r="BO997">
        <v>2</v>
      </c>
      <c r="BP997" s="178">
        <v>10</v>
      </c>
      <c r="BQ997">
        <v>3767</v>
      </c>
    </row>
    <row r="998" spans="1:69" x14ac:dyDescent="0.25">
      <c r="A998" t="s">
        <v>268</v>
      </c>
      <c r="B998">
        <v>2071</v>
      </c>
      <c r="C998">
        <v>0</v>
      </c>
      <c r="D998">
        <f>SUM(D962,D967)</f>
        <v>1162</v>
      </c>
      <c r="E998">
        <v>0</v>
      </c>
      <c r="F998">
        <v>1</v>
      </c>
      <c r="G998">
        <v>0</v>
      </c>
      <c r="H998">
        <v>3</v>
      </c>
      <c r="I998">
        <v>0</v>
      </c>
      <c r="J998">
        <v>1</v>
      </c>
      <c r="K998">
        <v>183</v>
      </c>
      <c r="L998">
        <v>0</v>
      </c>
      <c r="M998">
        <v>0</v>
      </c>
      <c r="N998">
        <v>501</v>
      </c>
      <c r="O998">
        <v>5</v>
      </c>
      <c r="P998">
        <v>1</v>
      </c>
      <c r="Q998">
        <v>198</v>
      </c>
      <c r="R998">
        <v>70</v>
      </c>
      <c r="S998">
        <v>68</v>
      </c>
      <c r="T998">
        <v>0</v>
      </c>
      <c r="U998">
        <v>3</v>
      </c>
      <c r="V998">
        <v>0</v>
      </c>
      <c r="W998">
        <v>0</v>
      </c>
      <c r="X998">
        <v>0</v>
      </c>
      <c r="Y998">
        <v>5</v>
      </c>
      <c r="Z998">
        <v>27</v>
      </c>
      <c r="AA998">
        <v>18</v>
      </c>
      <c r="AB998">
        <v>78</v>
      </c>
      <c r="AC998">
        <v>28</v>
      </c>
      <c r="AD998">
        <v>0</v>
      </c>
      <c r="AE998">
        <v>0</v>
      </c>
      <c r="AF998">
        <v>44</v>
      </c>
      <c r="AG998">
        <v>4</v>
      </c>
      <c r="AH998">
        <v>0</v>
      </c>
      <c r="AI998">
        <v>0</v>
      </c>
      <c r="AJ998">
        <v>77</v>
      </c>
      <c r="AK998">
        <v>32</v>
      </c>
      <c r="AL998">
        <v>0</v>
      </c>
      <c r="AM998">
        <v>0</v>
      </c>
      <c r="AN998">
        <v>0</v>
      </c>
      <c r="AO998">
        <v>14</v>
      </c>
      <c r="AP998">
        <v>35</v>
      </c>
      <c r="AQ998">
        <v>197</v>
      </c>
      <c r="AR998">
        <v>94</v>
      </c>
      <c r="AS998">
        <v>0</v>
      </c>
      <c r="AT998">
        <v>0</v>
      </c>
      <c r="AU998">
        <v>293</v>
      </c>
      <c r="AV998">
        <v>0</v>
      </c>
      <c r="AW998">
        <v>110</v>
      </c>
      <c r="AX998">
        <v>0</v>
      </c>
      <c r="AY998">
        <v>974</v>
      </c>
      <c r="AZ998">
        <v>10</v>
      </c>
      <c r="BA998">
        <v>36</v>
      </c>
      <c r="BB998">
        <v>0</v>
      </c>
      <c r="BC998">
        <v>65</v>
      </c>
      <c r="BD998">
        <v>0</v>
      </c>
      <c r="BE998">
        <v>38</v>
      </c>
      <c r="BF998">
        <v>112</v>
      </c>
      <c r="BG998">
        <v>23</v>
      </c>
      <c r="BH998">
        <v>0</v>
      </c>
      <c r="BI998">
        <v>0</v>
      </c>
      <c r="BJ998">
        <v>8</v>
      </c>
      <c r="BK998">
        <v>0</v>
      </c>
      <c r="BL998">
        <v>15</v>
      </c>
      <c r="BM998">
        <v>0</v>
      </c>
      <c r="BN998">
        <v>0</v>
      </c>
      <c r="BO998">
        <v>31</v>
      </c>
      <c r="BP998" s="178">
        <v>0</v>
      </c>
      <c r="BQ998">
        <v>3486</v>
      </c>
    </row>
    <row r="999" spans="1:69" x14ac:dyDescent="0.25">
      <c r="A999" t="s">
        <v>269</v>
      </c>
      <c r="B999">
        <v>1466</v>
      </c>
      <c r="C999">
        <v>179</v>
      </c>
      <c r="D999" s="184">
        <f>SUM(D961/D993)</f>
        <v>0.62547332185886406</v>
      </c>
      <c r="E999">
        <v>117</v>
      </c>
      <c r="F999">
        <v>1849</v>
      </c>
      <c r="G999">
        <v>950</v>
      </c>
      <c r="H999">
        <v>74</v>
      </c>
      <c r="I999">
        <v>120</v>
      </c>
      <c r="J999">
        <v>369</v>
      </c>
      <c r="K999">
        <v>1148</v>
      </c>
      <c r="L999">
        <v>1655</v>
      </c>
      <c r="M999">
        <v>324</v>
      </c>
      <c r="N999">
        <v>5895</v>
      </c>
      <c r="O999">
        <v>89</v>
      </c>
      <c r="P999">
        <v>86</v>
      </c>
      <c r="Q999">
        <v>7548</v>
      </c>
      <c r="R999">
        <v>1489</v>
      </c>
      <c r="S999">
        <v>452</v>
      </c>
      <c r="T999">
        <v>50</v>
      </c>
      <c r="U999">
        <v>258</v>
      </c>
      <c r="V999">
        <v>71</v>
      </c>
      <c r="W999">
        <v>65</v>
      </c>
      <c r="X999">
        <v>60</v>
      </c>
      <c r="Y999">
        <v>64</v>
      </c>
      <c r="Z999">
        <v>189</v>
      </c>
      <c r="AA999">
        <v>308</v>
      </c>
      <c r="AB999">
        <v>744</v>
      </c>
      <c r="AC999">
        <v>435</v>
      </c>
      <c r="AD999">
        <v>8074</v>
      </c>
      <c r="AE999">
        <v>112</v>
      </c>
      <c r="AF999">
        <v>665</v>
      </c>
      <c r="AG999">
        <v>326</v>
      </c>
      <c r="AH999">
        <v>44</v>
      </c>
      <c r="AI999">
        <v>57</v>
      </c>
      <c r="AJ999">
        <v>1283</v>
      </c>
      <c r="AK999">
        <v>3186</v>
      </c>
      <c r="AL999">
        <v>1221</v>
      </c>
      <c r="AM999">
        <v>173</v>
      </c>
      <c r="AN999">
        <v>56</v>
      </c>
      <c r="AO999">
        <v>93</v>
      </c>
      <c r="AP999">
        <v>1518</v>
      </c>
      <c r="AQ999">
        <v>1528</v>
      </c>
      <c r="AR999">
        <v>601</v>
      </c>
      <c r="AS999">
        <v>254</v>
      </c>
      <c r="AT999">
        <v>26</v>
      </c>
      <c r="AU999">
        <v>879</v>
      </c>
      <c r="AV999">
        <v>256</v>
      </c>
      <c r="AW999">
        <v>2996</v>
      </c>
      <c r="AX999">
        <v>1793</v>
      </c>
      <c r="AY999">
        <v>10006</v>
      </c>
      <c r="AZ999">
        <v>2544</v>
      </c>
      <c r="BA999">
        <v>3309</v>
      </c>
      <c r="BB999">
        <v>3260</v>
      </c>
      <c r="BC999">
        <v>254</v>
      </c>
      <c r="BD999">
        <v>1061</v>
      </c>
      <c r="BE999">
        <v>1532</v>
      </c>
      <c r="BF999">
        <v>898</v>
      </c>
      <c r="BG999">
        <v>1697</v>
      </c>
      <c r="BH999">
        <v>2039</v>
      </c>
      <c r="BI999">
        <v>145</v>
      </c>
      <c r="BJ999">
        <v>266</v>
      </c>
      <c r="BK999">
        <v>141</v>
      </c>
      <c r="BL999">
        <v>97</v>
      </c>
      <c r="BM999">
        <v>2004</v>
      </c>
      <c r="BN999">
        <v>202</v>
      </c>
      <c r="BO999">
        <v>291</v>
      </c>
      <c r="BP999" s="178">
        <v>140</v>
      </c>
      <c r="BQ999">
        <v>81612</v>
      </c>
    </row>
    <row r="1000" spans="1:69" x14ac:dyDescent="0.25">
      <c r="A1000" t="s">
        <v>270</v>
      </c>
      <c r="B1000">
        <v>155</v>
      </c>
      <c r="C1000">
        <v>241</v>
      </c>
      <c r="D1000" s="184">
        <f>SUM(D962/D993)</f>
        <v>2.0481927710843374E-2</v>
      </c>
      <c r="E1000">
        <v>143</v>
      </c>
      <c r="F1000">
        <v>2382</v>
      </c>
      <c r="G1000">
        <v>1931</v>
      </c>
      <c r="H1000">
        <v>106</v>
      </c>
      <c r="I1000">
        <v>102</v>
      </c>
      <c r="J1000">
        <v>559</v>
      </c>
      <c r="K1000">
        <v>1237</v>
      </c>
      <c r="L1000">
        <v>2337</v>
      </c>
      <c r="M1000">
        <v>390</v>
      </c>
      <c r="N1000">
        <v>7073</v>
      </c>
      <c r="O1000">
        <v>193</v>
      </c>
      <c r="P1000">
        <v>98</v>
      </c>
      <c r="Q1000">
        <v>4590</v>
      </c>
      <c r="R1000">
        <v>1651</v>
      </c>
      <c r="S1000">
        <v>814</v>
      </c>
      <c r="T1000">
        <v>76</v>
      </c>
      <c r="U1000">
        <v>405</v>
      </c>
      <c r="V1000">
        <v>85</v>
      </c>
      <c r="W1000">
        <v>120</v>
      </c>
      <c r="X1000">
        <v>135</v>
      </c>
      <c r="Y1000">
        <v>87</v>
      </c>
      <c r="Z1000">
        <v>321</v>
      </c>
      <c r="AA1000">
        <v>426</v>
      </c>
      <c r="AB1000">
        <v>927</v>
      </c>
      <c r="AC1000">
        <v>619</v>
      </c>
      <c r="AD1000">
        <v>8919</v>
      </c>
      <c r="AE1000">
        <v>133</v>
      </c>
      <c r="AF1000">
        <v>773</v>
      </c>
      <c r="AG1000">
        <v>328</v>
      </c>
      <c r="AH1000">
        <v>61</v>
      </c>
      <c r="AI1000">
        <v>53</v>
      </c>
      <c r="AJ1000">
        <v>1564</v>
      </c>
      <c r="AK1000">
        <v>3641</v>
      </c>
      <c r="AL1000">
        <v>1224</v>
      </c>
      <c r="AM1000">
        <v>246</v>
      </c>
      <c r="AN1000">
        <v>62</v>
      </c>
      <c r="AO1000">
        <v>147</v>
      </c>
      <c r="AP1000">
        <v>1832</v>
      </c>
      <c r="AQ1000">
        <v>1811</v>
      </c>
      <c r="AR1000">
        <v>549</v>
      </c>
      <c r="AS1000">
        <v>267</v>
      </c>
      <c r="AT1000">
        <v>44</v>
      </c>
      <c r="AU1000">
        <v>834</v>
      </c>
      <c r="AV1000">
        <v>373</v>
      </c>
      <c r="AW1000">
        <v>3446</v>
      </c>
      <c r="AX1000">
        <v>1834</v>
      </c>
      <c r="AY1000">
        <v>11709</v>
      </c>
      <c r="AZ1000">
        <v>2831</v>
      </c>
      <c r="BA1000">
        <v>3669</v>
      </c>
      <c r="BB1000">
        <v>3937</v>
      </c>
      <c r="BC1000">
        <v>858</v>
      </c>
      <c r="BD1000">
        <v>978</v>
      </c>
      <c r="BE1000">
        <v>2126</v>
      </c>
      <c r="BF1000">
        <v>697</v>
      </c>
      <c r="BG1000">
        <v>1687</v>
      </c>
      <c r="BH1000">
        <v>2175</v>
      </c>
      <c r="BI1000">
        <v>247</v>
      </c>
      <c r="BJ1000">
        <v>339</v>
      </c>
      <c r="BK1000">
        <v>224</v>
      </c>
      <c r="BL1000">
        <v>86</v>
      </c>
      <c r="BM1000">
        <v>2294</v>
      </c>
      <c r="BN1000">
        <v>223</v>
      </c>
      <c r="BO1000">
        <v>344</v>
      </c>
      <c r="BP1000" s="178">
        <v>176</v>
      </c>
      <c r="BQ1000">
        <v>91921</v>
      </c>
    </row>
    <row r="1001" spans="1:69" x14ac:dyDescent="0.25">
      <c r="A1001" t="s">
        <v>271</v>
      </c>
      <c r="B1001">
        <v>28457</v>
      </c>
      <c r="C1001">
        <v>0</v>
      </c>
      <c r="D1001" s="184">
        <f>SUM(D966/D993)</f>
        <v>0.17452667814113598</v>
      </c>
      <c r="E1001">
        <v>0</v>
      </c>
      <c r="F1001">
        <v>2382</v>
      </c>
      <c r="G1001">
        <v>1702</v>
      </c>
      <c r="H1001">
        <v>106</v>
      </c>
      <c r="I1001">
        <v>102</v>
      </c>
      <c r="J1001">
        <v>275</v>
      </c>
      <c r="K1001">
        <v>890</v>
      </c>
      <c r="L1001">
        <v>0</v>
      </c>
      <c r="M1001">
        <v>1</v>
      </c>
      <c r="N1001">
        <v>5976</v>
      </c>
      <c r="O1001">
        <v>193</v>
      </c>
      <c r="P1001">
        <v>93</v>
      </c>
      <c r="Q1001">
        <v>1525</v>
      </c>
      <c r="R1001">
        <v>1360</v>
      </c>
      <c r="S1001">
        <v>492</v>
      </c>
      <c r="T1001">
        <v>76</v>
      </c>
      <c r="U1001">
        <v>341</v>
      </c>
      <c r="V1001">
        <v>66</v>
      </c>
      <c r="W1001">
        <v>0</v>
      </c>
      <c r="X1001">
        <v>99</v>
      </c>
      <c r="Y1001">
        <v>87</v>
      </c>
      <c r="Z1001">
        <v>157</v>
      </c>
      <c r="AA1001">
        <v>4</v>
      </c>
      <c r="AB1001">
        <v>927</v>
      </c>
      <c r="AC1001">
        <v>619</v>
      </c>
      <c r="AD1001">
        <v>8613</v>
      </c>
      <c r="AE1001">
        <v>101</v>
      </c>
      <c r="AF1001">
        <v>618</v>
      </c>
      <c r="AG1001">
        <v>302</v>
      </c>
      <c r="AH1001">
        <v>0</v>
      </c>
      <c r="AI1001">
        <v>0</v>
      </c>
      <c r="AJ1001">
        <v>1553</v>
      </c>
      <c r="AK1001">
        <v>112</v>
      </c>
      <c r="AL1001">
        <v>457</v>
      </c>
      <c r="AM1001">
        <v>246</v>
      </c>
      <c r="AN1001">
        <v>23</v>
      </c>
      <c r="AO1001">
        <v>134</v>
      </c>
      <c r="AP1001">
        <v>330</v>
      </c>
      <c r="AQ1001">
        <v>1778</v>
      </c>
      <c r="AR1001">
        <v>503</v>
      </c>
      <c r="AS1001">
        <v>267</v>
      </c>
      <c r="AT1001">
        <v>44</v>
      </c>
      <c r="AU1001">
        <v>834</v>
      </c>
      <c r="AV1001">
        <v>309</v>
      </c>
      <c r="AW1001">
        <v>1789</v>
      </c>
      <c r="AX1001">
        <v>0</v>
      </c>
      <c r="AY1001">
        <v>75</v>
      </c>
      <c r="AZ1001">
        <v>191</v>
      </c>
      <c r="BA1001">
        <v>2207</v>
      </c>
      <c r="BB1001">
        <v>159</v>
      </c>
      <c r="BC1001">
        <v>476</v>
      </c>
      <c r="BD1001">
        <v>956</v>
      </c>
      <c r="BE1001">
        <v>2553</v>
      </c>
      <c r="BF1001">
        <v>690</v>
      </c>
      <c r="BG1001">
        <v>192</v>
      </c>
      <c r="BH1001">
        <v>0</v>
      </c>
      <c r="BI1001">
        <v>212</v>
      </c>
      <c r="BJ1001">
        <v>339</v>
      </c>
      <c r="BK1001">
        <v>7</v>
      </c>
      <c r="BL1001">
        <v>0</v>
      </c>
      <c r="BM1001">
        <v>1550</v>
      </c>
      <c r="BN1001">
        <v>33</v>
      </c>
      <c r="BO1001">
        <v>313</v>
      </c>
      <c r="BP1001" s="178">
        <v>116</v>
      </c>
      <c r="BQ1001">
        <v>46752</v>
      </c>
    </row>
    <row r="1002" spans="1:69" x14ac:dyDescent="0.25">
      <c r="C1002">
        <v>0</v>
      </c>
      <c r="D1002" s="184">
        <f>SUM(D967/D993)</f>
        <v>0.17951807228915662</v>
      </c>
      <c r="E1002">
        <v>0</v>
      </c>
      <c r="F1002">
        <v>2377</v>
      </c>
      <c r="G1002">
        <v>0</v>
      </c>
      <c r="H1002">
        <v>19</v>
      </c>
      <c r="I1002">
        <v>99</v>
      </c>
      <c r="J1002">
        <v>300</v>
      </c>
      <c r="K1002">
        <v>191</v>
      </c>
      <c r="L1002">
        <v>0</v>
      </c>
      <c r="M1002">
        <v>0</v>
      </c>
      <c r="N1002">
        <v>521</v>
      </c>
      <c r="O1002">
        <v>33</v>
      </c>
      <c r="P1002">
        <v>61</v>
      </c>
      <c r="Q1002">
        <v>371</v>
      </c>
      <c r="R1002">
        <v>570</v>
      </c>
      <c r="S1002">
        <v>204</v>
      </c>
      <c r="T1002">
        <v>0</v>
      </c>
      <c r="U1002">
        <v>160</v>
      </c>
      <c r="V1002">
        <v>68</v>
      </c>
      <c r="W1002">
        <v>0</v>
      </c>
      <c r="X1002">
        <v>99</v>
      </c>
      <c r="Y1002">
        <v>5</v>
      </c>
      <c r="Z1002">
        <v>0</v>
      </c>
      <c r="AA1002">
        <v>1</v>
      </c>
      <c r="AB1002">
        <v>204</v>
      </c>
      <c r="AC1002">
        <v>207</v>
      </c>
      <c r="AD1002">
        <v>8458</v>
      </c>
      <c r="AE1002">
        <v>73</v>
      </c>
      <c r="AF1002">
        <v>48</v>
      </c>
      <c r="AG1002">
        <v>254</v>
      </c>
      <c r="AH1002">
        <v>0</v>
      </c>
      <c r="AI1002">
        <v>0</v>
      </c>
      <c r="AJ1002">
        <v>877</v>
      </c>
      <c r="AK1002">
        <v>9</v>
      </c>
      <c r="AL1002">
        <v>6</v>
      </c>
      <c r="AM1002">
        <v>53</v>
      </c>
      <c r="AN1002">
        <v>9</v>
      </c>
      <c r="AO1002">
        <v>6</v>
      </c>
      <c r="AP1002">
        <v>80</v>
      </c>
      <c r="AQ1002">
        <v>675</v>
      </c>
      <c r="AR1002">
        <v>75</v>
      </c>
      <c r="AS1002">
        <v>0</v>
      </c>
      <c r="AT1002">
        <v>83</v>
      </c>
      <c r="AU1002">
        <v>0</v>
      </c>
      <c r="AV1002">
        <v>299</v>
      </c>
      <c r="AW1002">
        <v>242</v>
      </c>
      <c r="AX1002">
        <v>0</v>
      </c>
      <c r="AY1002">
        <v>4</v>
      </c>
      <c r="AZ1002">
        <v>93</v>
      </c>
      <c r="BA1002">
        <v>300</v>
      </c>
      <c r="BB1002">
        <v>78</v>
      </c>
      <c r="BC1002">
        <v>3</v>
      </c>
      <c r="BD1002">
        <v>956</v>
      </c>
      <c r="BE1002">
        <v>561</v>
      </c>
      <c r="BF1002">
        <v>212</v>
      </c>
      <c r="BG1002">
        <v>130</v>
      </c>
      <c r="BH1002">
        <v>8</v>
      </c>
      <c r="BI1002">
        <v>0</v>
      </c>
      <c r="BJ1002">
        <v>210</v>
      </c>
      <c r="BK1002">
        <v>0</v>
      </c>
      <c r="BL1002">
        <v>0</v>
      </c>
      <c r="BM1002">
        <v>103</v>
      </c>
      <c r="BN1002">
        <v>0</v>
      </c>
      <c r="BO1002">
        <v>33</v>
      </c>
      <c r="BP1002" s="178">
        <v>116</v>
      </c>
      <c r="BQ1002">
        <v>19868</v>
      </c>
    </row>
    <row r="1003" spans="1:69" x14ac:dyDescent="0.25">
      <c r="A1003" t="s">
        <v>275</v>
      </c>
      <c r="C1003">
        <v>0</v>
      </c>
      <c r="D1003" s="184">
        <f>SUM(D999:D1002)</f>
        <v>1</v>
      </c>
      <c r="E1003">
        <v>0</v>
      </c>
      <c r="F1003">
        <v>5</v>
      </c>
      <c r="G1003">
        <v>29</v>
      </c>
      <c r="H1003">
        <v>69</v>
      </c>
      <c r="I1003">
        <v>0</v>
      </c>
      <c r="J1003">
        <v>0</v>
      </c>
      <c r="K1003">
        <v>948</v>
      </c>
      <c r="L1003">
        <v>0</v>
      </c>
      <c r="M1003">
        <v>0</v>
      </c>
      <c r="N1003">
        <v>5486</v>
      </c>
      <c r="O1003">
        <v>171</v>
      </c>
      <c r="P1003">
        <v>34</v>
      </c>
      <c r="Q1003">
        <v>781</v>
      </c>
      <c r="R1003">
        <v>687</v>
      </c>
      <c r="S1003">
        <v>192</v>
      </c>
      <c r="T1003">
        <v>0</v>
      </c>
      <c r="U1003">
        <v>54</v>
      </c>
      <c r="V1003">
        <v>14</v>
      </c>
      <c r="W1003">
        <v>0</v>
      </c>
      <c r="X1003">
        <v>0</v>
      </c>
      <c r="Y1003">
        <v>83</v>
      </c>
      <c r="Z1003">
        <v>318</v>
      </c>
      <c r="AA1003">
        <v>4</v>
      </c>
      <c r="AB1003">
        <v>668</v>
      </c>
      <c r="AC1003">
        <v>412</v>
      </c>
      <c r="AD1003">
        <v>0</v>
      </c>
      <c r="AE1003">
        <v>32</v>
      </c>
      <c r="AF1003">
        <v>397</v>
      </c>
      <c r="AG1003">
        <v>48</v>
      </c>
      <c r="AH1003">
        <v>3</v>
      </c>
      <c r="AI1003">
        <v>0</v>
      </c>
      <c r="AJ1003">
        <v>680</v>
      </c>
      <c r="AK1003">
        <v>112</v>
      </c>
      <c r="AL1003">
        <v>0</v>
      </c>
      <c r="AM1003">
        <v>42</v>
      </c>
      <c r="AN1003">
        <v>0</v>
      </c>
      <c r="AO1003">
        <v>130</v>
      </c>
      <c r="AP1003">
        <v>0</v>
      </c>
      <c r="AQ1003">
        <v>1213</v>
      </c>
      <c r="AR1003">
        <v>442</v>
      </c>
      <c r="AS1003">
        <v>0</v>
      </c>
      <c r="AT1003">
        <v>0</v>
      </c>
      <c r="AU1003">
        <v>834</v>
      </c>
      <c r="AV1003">
        <v>0</v>
      </c>
      <c r="AW1003">
        <v>565</v>
      </c>
      <c r="AX1003">
        <v>4</v>
      </c>
      <c r="AY1003">
        <v>7031</v>
      </c>
      <c r="AZ1003">
        <v>65</v>
      </c>
      <c r="BA1003">
        <v>2007</v>
      </c>
      <c r="BB1003">
        <v>0</v>
      </c>
      <c r="BC1003">
        <v>400</v>
      </c>
      <c r="BD1003">
        <v>0</v>
      </c>
      <c r="BE1003">
        <v>1022</v>
      </c>
      <c r="BF1003">
        <v>461</v>
      </c>
      <c r="BG1003">
        <v>46</v>
      </c>
      <c r="BH1003">
        <v>0</v>
      </c>
      <c r="BI1003">
        <v>26</v>
      </c>
      <c r="BJ1003">
        <v>128</v>
      </c>
      <c r="BK1003">
        <v>7</v>
      </c>
      <c r="BL1003">
        <v>87</v>
      </c>
      <c r="BM1003">
        <v>404</v>
      </c>
      <c r="BN1003">
        <v>0</v>
      </c>
      <c r="BO1003">
        <v>282</v>
      </c>
      <c r="BP1003" s="178">
        <v>0</v>
      </c>
      <c r="BQ1003">
        <v>27163</v>
      </c>
    </row>
    <row r="1004" spans="1:69" x14ac:dyDescent="0.25">
      <c r="A1004" t="s">
        <v>276</v>
      </c>
      <c r="B1004">
        <v>105155</v>
      </c>
      <c r="C1004">
        <v>1275</v>
      </c>
      <c r="E1004">
        <v>931</v>
      </c>
      <c r="F1004">
        <v>16098</v>
      </c>
      <c r="G1004">
        <v>52714</v>
      </c>
      <c r="H1004">
        <v>581</v>
      </c>
      <c r="I1004">
        <v>3418</v>
      </c>
      <c r="J1004">
        <v>4185</v>
      </c>
      <c r="K1004">
        <v>8133</v>
      </c>
      <c r="L1004">
        <v>10979</v>
      </c>
      <c r="M1004">
        <v>2831</v>
      </c>
      <c r="N1004">
        <v>62217</v>
      </c>
      <c r="O1004">
        <v>1070</v>
      </c>
      <c r="P1004">
        <v>488</v>
      </c>
      <c r="Q1004">
        <v>34689</v>
      </c>
      <c r="R1004">
        <v>11255</v>
      </c>
      <c r="S1004">
        <v>3185</v>
      </c>
      <c r="T1004">
        <v>353</v>
      </c>
      <c r="U1004">
        <v>1361</v>
      </c>
      <c r="V1004">
        <v>588</v>
      </c>
      <c r="W1004">
        <v>471</v>
      </c>
      <c r="X1004">
        <v>472</v>
      </c>
      <c r="Y1004">
        <v>433</v>
      </c>
      <c r="Z1004">
        <v>1264</v>
      </c>
      <c r="AA1004">
        <v>1682</v>
      </c>
      <c r="AB1004">
        <v>4931</v>
      </c>
      <c r="AC1004">
        <v>2986</v>
      </c>
      <c r="AD1004">
        <v>45717</v>
      </c>
      <c r="AE1004">
        <v>838</v>
      </c>
      <c r="AF1004">
        <v>4244</v>
      </c>
      <c r="AG1004">
        <v>1777</v>
      </c>
      <c r="AH1004">
        <v>269</v>
      </c>
      <c r="AI1004">
        <v>305</v>
      </c>
      <c r="AJ1004">
        <v>9428</v>
      </c>
      <c r="AK1004">
        <v>19047</v>
      </c>
      <c r="AL1004">
        <v>7885</v>
      </c>
      <c r="AM1004">
        <v>1361</v>
      </c>
      <c r="AN1004">
        <v>270</v>
      </c>
      <c r="AO1004">
        <v>629</v>
      </c>
      <c r="AP1004">
        <v>9600</v>
      </c>
      <c r="AQ1004">
        <v>9327</v>
      </c>
      <c r="AR1004">
        <v>4143</v>
      </c>
      <c r="AS1004">
        <v>1942</v>
      </c>
      <c r="AT1004">
        <v>2414</v>
      </c>
      <c r="AU1004">
        <v>6322</v>
      </c>
      <c r="AV1004">
        <v>1605</v>
      </c>
      <c r="AW1004">
        <v>40711</v>
      </c>
      <c r="AX1004">
        <v>12221</v>
      </c>
      <c r="AY1004">
        <v>36088</v>
      </c>
      <c r="AZ1004">
        <v>15277</v>
      </c>
      <c r="BA1004">
        <v>20312</v>
      </c>
      <c r="BB1004">
        <v>20741</v>
      </c>
      <c r="BC1004">
        <v>2219</v>
      </c>
      <c r="BD1004">
        <v>7052</v>
      </c>
      <c r="BE1004">
        <v>10955</v>
      </c>
      <c r="BF1004">
        <v>5886</v>
      </c>
      <c r="BG1004">
        <v>9098</v>
      </c>
      <c r="BH1004">
        <v>12874</v>
      </c>
      <c r="BI1004">
        <v>1960</v>
      </c>
      <c r="BJ1004">
        <v>1591</v>
      </c>
      <c r="BK1004">
        <v>736</v>
      </c>
      <c r="BL1004">
        <v>536</v>
      </c>
      <c r="BM1004">
        <v>13368</v>
      </c>
      <c r="BN1004">
        <v>1353</v>
      </c>
      <c r="BO1004">
        <v>2023</v>
      </c>
      <c r="BP1004" s="178">
        <v>879</v>
      </c>
      <c r="BQ1004" s="183">
        <v>585303</v>
      </c>
    </row>
    <row r="1005" spans="1:69" x14ac:dyDescent="0.25">
      <c r="A1005" t="s">
        <v>277</v>
      </c>
      <c r="B1005">
        <v>42744</v>
      </c>
      <c r="C1005">
        <v>1204</v>
      </c>
      <c r="E1005">
        <v>915</v>
      </c>
      <c r="F1005">
        <v>16104</v>
      </c>
      <c r="G1005">
        <v>52464</v>
      </c>
      <c r="H1005">
        <v>572</v>
      </c>
      <c r="I1005">
        <v>3415</v>
      </c>
      <c r="J1005">
        <v>3418</v>
      </c>
      <c r="K1005">
        <v>7837</v>
      </c>
      <c r="L1005">
        <v>9576</v>
      </c>
      <c r="M1005">
        <v>2753</v>
      </c>
      <c r="N1005">
        <v>62065</v>
      </c>
      <c r="O1005">
        <v>1070</v>
      </c>
      <c r="P1005">
        <v>482</v>
      </c>
      <c r="Q1005">
        <v>33094</v>
      </c>
      <c r="R1005">
        <v>9826</v>
      </c>
      <c r="S1005">
        <v>3123</v>
      </c>
      <c r="T1005">
        <v>330</v>
      </c>
      <c r="U1005">
        <v>1361</v>
      </c>
      <c r="V1005">
        <v>568</v>
      </c>
      <c r="W1005">
        <v>418</v>
      </c>
      <c r="X1005">
        <v>454</v>
      </c>
      <c r="Y1005">
        <v>427</v>
      </c>
      <c r="Z1005">
        <v>1150</v>
      </c>
      <c r="AA1005">
        <v>1682</v>
      </c>
      <c r="AB1005">
        <v>4751</v>
      </c>
      <c r="AC1005">
        <v>2908</v>
      </c>
      <c r="AD1005">
        <v>45717</v>
      </c>
      <c r="AE1005">
        <v>832</v>
      </c>
      <c r="AF1005">
        <v>3848</v>
      </c>
      <c r="AG1005">
        <v>1744</v>
      </c>
      <c r="AH1005">
        <v>265</v>
      </c>
      <c r="AI1005">
        <v>300</v>
      </c>
      <c r="AJ1005">
        <v>9131</v>
      </c>
      <c r="AK1005">
        <v>17700</v>
      </c>
      <c r="AL1005">
        <v>7390</v>
      </c>
      <c r="AM1005">
        <v>1302</v>
      </c>
      <c r="AN1005">
        <v>270</v>
      </c>
      <c r="AO1005">
        <v>585</v>
      </c>
      <c r="AP1005">
        <v>7931</v>
      </c>
      <c r="AQ1005">
        <v>8723</v>
      </c>
      <c r="AR1005">
        <v>3967</v>
      </c>
      <c r="AS1005">
        <v>1800</v>
      </c>
      <c r="AT1005">
        <v>2422</v>
      </c>
      <c r="AU1005">
        <v>6146</v>
      </c>
      <c r="AV1005">
        <v>1552</v>
      </c>
      <c r="AW1005">
        <v>40632</v>
      </c>
      <c r="AX1005">
        <v>11555</v>
      </c>
      <c r="AY1005">
        <v>36088</v>
      </c>
      <c r="AZ1005">
        <v>14402</v>
      </c>
      <c r="BA1005">
        <v>19271</v>
      </c>
      <c r="BB1005">
        <v>20199</v>
      </c>
      <c r="BC1005">
        <v>2219</v>
      </c>
      <c r="BD1005">
        <v>7266</v>
      </c>
      <c r="BE1005">
        <v>10674</v>
      </c>
      <c r="BF1005">
        <v>5727</v>
      </c>
      <c r="BG1005">
        <v>9077</v>
      </c>
      <c r="BH1005">
        <v>11933</v>
      </c>
      <c r="BI1005">
        <v>1890</v>
      </c>
      <c r="BJ1005">
        <v>1589</v>
      </c>
      <c r="BK1005">
        <v>719</v>
      </c>
      <c r="BL1005">
        <v>518</v>
      </c>
      <c r="BM1005">
        <v>13357</v>
      </c>
      <c r="BN1005">
        <v>1198</v>
      </c>
      <c r="BO1005">
        <v>2018</v>
      </c>
      <c r="BP1005" s="178">
        <v>851</v>
      </c>
      <c r="BQ1005" s="183">
        <v>567312</v>
      </c>
    </row>
    <row r="1006" spans="1:69" x14ac:dyDescent="0.25">
      <c r="A1006" t="s">
        <v>278</v>
      </c>
      <c r="B1006">
        <v>353012</v>
      </c>
      <c r="C1006">
        <v>18</v>
      </c>
      <c r="E1006">
        <v>3</v>
      </c>
      <c r="F1006">
        <v>371</v>
      </c>
      <c r="G1006">
        <v>308</v>
      </c>
      <c r="H1006">
        <v>7</v>
      </c>
      <c r="I1006">
        <v>3</v>
      </c>
      <c r="J1006">
        <v>41</v>
      </c>
      <c r="K1006">
        <v>69</v>
      </c>
      <c r="L1006">
        <v>80</v>
      </c>
      <c r="M1006">
        <v>121</v>
      </c>
      <c r="N1006">
        <v>1691</v>
      </c>
      <c r="O1006">
        <v>26</v>
      </c>
      <c r="P1006">
        <v>1</v>
      </c>
      <c r="Q1006">
        <v>565</v>
      </c>
      <c r="R1006">
        <v>731</v>
      </c>
      <c r="S1006">
        <v>43</v>
      </c>
      <c r="T1006">
        <v>2</v>
      </c>
      <c r="U1006">
        <v>15</v>
      </c>
      <c r="V1006">
        <v>20</v>
      </c>
      <c r="W1006">
        <v>19</v>
      </c>
      <c r="X1006">
        <v>8</v>
      </c>
      <c r="Y1006">
        <v>6</v>
      </c>
      <c r="Z1006">
        <v>40</v>
      </c>
      <c r="AA1006">
        <v>43</v>
      </c>
      <c r="AB1006">
        <v>37</v>
      </c>
      <c r="AC1006">
        <v>21</v>
      </c>
      <c r="AD1006">
        <v>1919</v>
      </c>
      <c r="AE1006">
        <v>1</v>
      </c>
      <c r="AF1006">
        <v>113</v>
      </c>
      <c r="AG1006">
        <v>31</v>
      </c>
      <c r="AH1006">
        <v>4</v>
      </c>
      <c r="AI1006">
        <v>2</v>
      </c>
      <c r="AJ1006">
        <v>174</v>
      </c>
      <c r="AK1006">
        <v>56</v>
      </c>
      <c r="AL1006">
        <v>84</v>
      </c>
      <c r="AM1006">
        <v>33</v>
      </c>
      <c r="AN1006">
        <v>0</v>
      </c>
      <c r="AO1006">
        <v>7</v>
      </c>
      <c r="AP1006">
        <v>453</v>
      </c>
      <c r="AQ1006">
        <v>64</v>
      </c>
      <c r="AR1006">
        <v>41</v>
      </c>
      <c r="AS1006">
        <v>33</v>
      </c>
      <c r="AT1006">
        <v>43</v>
      </c>
      <c r="AU1006">
        <v>55</v>
      </c>
      <c r="AV1006">
        <v>15</v>
      </c>
      <c r="AW1006">
        <v>1450</v>
      </c>
      <c r="AX1006">
        <v>112</v>
      </c>
      <c r="AY1006">
        <v>753</v>
      </c>
      <c r="AZ1006">
        <v>136</v>
      </c>
      <c r="BA1006">
        <v>248</v>
      </c>
      <c r="BB1006">
        <v>247</v>
      </c>
      <c r="BC1006">
        <v>76</v>
      </c>
      <c r="BD1006">
        <v>9</v>
      </c>
      <c r="BE1006">
        <v>122</v>
      </c>
      <c r="BF1006">
        <v>77</v>
      </c>
      <c r="BG1006">
        <v>166</v>
      </c>
      <c r="BH1006">
        <v>174</v>
      </c>
      <c r="BI1006">
        <v>32</v>
      </c>
      <c r="BJ1006">
        <v>64</v>
      </c>
      <c r="BK1006">
        <v>9</v>
      </c>
      <c r="BL1006">
        <v>8</v>
      </c>
      <c r="BM1006">
        <v>495</v>
      </c>
      <c r="BN1006">
        <v>65</v>
      </c>
      <c r="BO1006">
        <v>3</v>
      </c>
      <c r="BP1006" s="178">
        <v>2</v>
      </c>
      <c r="BQ1006" s="183">
        <v>12074</v>
      </c>
    </row>
    <row r="1007" spans="1:69" x14ac:dyDescent="0.25">
      <c r="A1007" t="s">
        <v>279</v>
      </c>
      <c r="B1007">
        <v>33981</v>
      </c>
      <c r="C1007">
        <v>26</v>
      </c>
      <c r="E1007">
        <v>1</v>
      </c>
      <c r="F1007">
        <v>304</v>
      </c>
      <c r="G1007">
        <v>48</v>
      </c>
      <c r="H1007">
        <v>9</v>
      </c>
      <c r="I1007">
        <v>3</v>
      </c>
      <c r="J1007">
        <v>41</v>
      </c>
      <c r="K1007">
        <v>47</v>
      </c>
      <c r="L1007">
        <v>36</v>
      </c>
      <c r="M1007">
        <v>113</v>
      </c>
      <c r="N1007">
        <v>86</v>
      </c>
      <c r="O1007">
        <v>1</v>
      </c>
      <c r="P1007">
        <v>0</v>
      </c>
      <c r="Q1007">
        <v>266</v>
      </c>
      <c r="R1007">
        <v>471</v>
      </c>
      <c r="S1007">
        <v>24</v>
      </c>
      <c r="T1007">
        <v>3</v>
      </c>
      <c r="U1007">
        <v>6</v>
      </c>
      <c r="V1007">
        <v>17</v>
      </c>
      <c r="W1007">
        <v>18</v>
      </c>
      <c r="X1007">
        <v>8</v>
      </c>
      <c r="Y1007">
        <v>5</v>
      </c>
      <c r="Z1007">
        <v>32</v>
      </c>
      <c r="AA1007">
        <v>17</v>
      </c>
      <c r="AB1007">
        <v>30</v>
      </c>
      <c r="AC1007">
        <v>18</v>
      </c>
      <c r="AD1007">
        <v>1127</v>
      </c>
      <c r="AE1007">
        <v>1</v>
      </c>
      <c r="AF1007">
        <v>27</v>
      </c>
      <c r="AG1007">
        <v>24</v>
      </c>
      <c r="AH1007">
        <v>2</v>
      </c>
      <c r="AI1007">
        <v>1</v>
      </c>
      <c r="AJ1007">
        <v>158</v>
      </c>
      <c r="AK1007">
        <v>43</v>
      </c>
      <c r="AL1007">
        <v>79</v>
      </c>
      <c r="AM1007">
        <v>16</v>
      </c>
      <c r="AN1007">
        <v>0</v>
      </c>
      <c r="AO1007">
        <v>6</v>
      </c>
      <c r="AP1007">
        <v>657</v>
      </c>
      <c r="AQ1007">
        <v>35</v>
      </c>
      <c r="AR1007">
        <v>29</v>
      </c>
      <c r="AS1007">
        <v>6</v>
      </c>
      <c r="AT1007">
        <v>33</v>
      </c>
      <c r="AU1007">
        <v>48</v>
      </c>
      <c r="AV1007">
        <v>13</v>
      </c>
      <c r="AW1007">
        <v>740</v>
      </c>
      <c r="AX1007">
        <v>36</v>
      </c>
      <c r="AY1007">
        <v>5</v>
      </c>
      <c r="AZ1007">
        <v>121</v>
      </c>
      <c r="BA1007">
        <v>109</v>
      </c>
      <c r="BB1007">
        <v>163</v>
      </c>
      <c r="BC1007">
        <v>26</v>
      </c>
      <c r="BD1007">
        <v>0</v>
      </c>
      <c r="BE1007">
        <v>112</v>
      </c>
      <c r="BF1007">
        <v>76</v>
      </c>
      <c r="BG1007">
        <v>120</v>
      </c>
      <c r="BH1007">
        <v>136</v>
      </c>
      <c r="BI1007">
        <v>2</v>
      </c>
      <c r="BJ1007">
        <v>19</v>
      </c>
      <c r="BK1007">
        <v>7</v>
      </c>
      <c r="BL1007">
        <v>3</v>
      </c>
      <c r="BM1007">
        <v>429</v>
      </c>
      <c r="BN1007">
        <v>27</v>
      </c>
      <c r="BO1007">
        <v>0</v>
      </c>
      <c r="BP1007" s="178">
        <v>2</v>
      </c>
      <c r="BQ1007" s="183">
        <v>6160</v>
      </c>
    </row>
    <row r="1008" spans="1:69" x14ac:dyDescent="0.25">
      <c r="A1008" t="s">
        <v>280</v>
      </c>
      <c r="B1008">
        <v>81554</v>
      </c>
      <c r="C1008">
        <v>0</v>
      </c>
      <c r="D1008">
        <v>8215</v>
      </c>
      <c r="E1008">
        <v>2</v>
      </c>
      <c r="F1008">
        <v>0</v>
      </c>
      <c r="G1008">
        <v>3</v>
      </c>
      <c r="H1008">
        <v>3</v>
      </c>
      <c r="I1008">
        <v>0</v>
      </c>
      <c r="J1008">
        <v>0</v>
      </c>
      <c r="K1008">
        <v>19</v>
      </c>
      <c r="L1008">
        <v>43</v>
      </c>
      <c r="M1008">
        <v>8</v>
      </c>
      <c r="N1008">
        <v>0</v>
      </c>
      <c r="O1008">
        <v>25</v>
      </c>
      <c r="P1008">
        <v>1</v>
      </c>
      <c r="Q1008">
        <v>224</v>
      </c>
      <c r="R1008">
        <v>10</v>
      </c>
      <c r="S1008">
        <v>2</v>
      </c>
      <c r="T1008">
        <v>0</v>
      </c>
      <c r="U1008">
        <v>8</v>
      </c>
      <c r="V1008">
        <v>0</v>
      </c>
      <c r="W1008">
        <v>0</v>
      </c>
      <c r="X1008">
        <v>0</v>
      </c>
      <c r="Y1008">
        <v>1</v>
      </c>
      <c r="Z1008">
        <v>0</v>
      </c>
      <c r="AA1008">
        <v>26</v>
      </c>
      <c r="AB1008">
        <v>7</v>
      </c>
      <c r="AC1008">
        <v>3</v>
      </c>
      <c r="AD1008">
        <v>792</v>
      </c>
      <c r="AE1008">
        <v>0</v>
      </c>
      <c r="AF1008">
        <v>59</v>
      </c>
      <c r="AG1008">
        <v>5</v>
      </c>
      <c r="AH1008">
        <v>6</v>
      </c>
      <c r="AI1008">
        <v>2</v>
      </c>
      <c r="AJ1008">
        <v>17</v>
      </c>
      <c r="AK1008">
        <v>13</v>
      </c>
      <c r="AL1008">
        <v>14</v>
      </c>
      <c r="AM1008">
        <v>7</v>
      </c>
      <c r="AN1008">
        <v>0</v>
      </c>
      <c r="AO1008">
        <v>1</v>
      </c>
      <c r="AP1008">
        <v>3</v>
      </c>
      <c r="AQ1008">
        <v>29</v>
      </c>
      <c r="AR1008">
        <v>12</v>
      </c>
      <c r="AS1008">
        <v>1</v>
      </c>
      <c r="AT1008">
        <v>0</v>
      </c>
      <c r="AU1008">
        <v>7</v>
      </c>
      <c r="AV1008">
        <v>2</v>
      </c>
      <c r="AW1008">
        <v>716</v>
      </c>
      <c r="AX1008">
        <v>0</v>
      </c>
      <c r="AY1008">
        <v>322</v>
      </c>
      <c r="AZ1008">
        <v>15</v>
      </c>
      <c r="BA1008">
        <v>99</v>
      </c>
      <c r="BB1008">
        <v>93</v>
      </c>
      <c r="BC1008">
        <v>4</v>
      </c>
      <c r="BD1008">
        <v>0</v>
      </c>
      <c r="BE1008">
        <v>33</v>
      </c>
      <c r="BF1008">
        <v>6</v>
      </c>
      <c r="BG1008">
        <v>35</v>
      </c>
      <c r="BH1008">
        <v>0</v>
      </c>
      <c r="BI1008">
        <v>5</v>
      </c>
      <c r="BJ1008">
        <v>45</v>
      </c>
      <c r="BK1008">
        <v>2</v>
      </c>
      <c r="BL1008">
        <v>5</v>
      </c>
      <c r="BM1008">
        <v>32</v>
      </c>
      <c r="BN1008">
        <v>11</v>
      </c>
      <c r="BO1008">
        <v>1</v>
      </c>
      <c r="BP1008" s="178">
        <v>0</v>
      </c>
      <c r="BQ1008" s="183">
        <v>2907</v>
      </c>
    </row>
    <row r="1009" spans="1:69" x14ac:dyDescent="0.25">
      <c r="A1009" t="s">
        <v>281</v>
      </c>
      <c r="B1009">
        <v>616446</v>
      </c>
      <c r="C1009">
        <v>363</v>
      </c>
      <c r="D1009">
        <v>8008</v>
      </c>
      <c r="E1009">
        <v>241</v>
      </c>
      <c r="F1009">
        <v>5394</v>
      </c>
      <c r="G1009">
        <v>16927</v>
      </c>
      <c r="H1009">
        <v>171</v>
      </c>
      <c r="I1009">
        <v>1250</v>
      </c>
      <c r="J1009">
        <v>1179</v>
      </c>
      <c r="K1009">
        <v>2743</v>
      </c>
      <c r="L1009">
        <v>3166</v>
      </c>
      <c r="M1009">
        <v>739</v>
      </c>
      <c r="N1009">
        <v>20261</v>
      </c>
      <c r="O1009">
        <v>323</v>
      </c>
      <c r="P1009">
        <v>144</v>
      </c>
      <c r="Q1009">
        <v>9510</v>
      </c>
      <c r="R1009">
        <v>2678</v>
      </c>
      <c r="S1009">
        <v>1458</v>
      </c>
      <c r="T1009">
        <v>92</v>
      </c>
      <c r="U1009">
        <v>419</v>
      </c>
      <c r="V1009">
        <v>197</v>
      </c>
      <c r="W1009">
        <v>126</v>
      </c>
      <c r="X1009">
        <v>177</v>
      </c>
      <c r="Y1009">
        <v>123</v>
      </c>
      <c r="Z1009">
        <v>359</v>
      </c>
      <c r="AA1009">
        <v>472</v>
      </c>
      <c r="AB1009">
        <v>1672</v>
      </c>
      <c r="AC1009">
        <v>889</v>
      </c>
      <c r="AD1009">
        <v>15757</v>
      </c>
      <c r="AE1009">
        <v>250</v>
      </c>
      <c r="AF1009">
        <v>1181</v>
      </c>
      <c r="AG1009">
        <v>450</v>
      </c>
      <c r="AH1009">
        <v>97</v>
      </c>
      <c r="AI1009">
        <v>88</v>
      </c>
      <c r="AJ1009">
        <v>2962</v>
      </c>
      <c r="AK1009">
        <v>5897</v>
      </c>
      <c r="AL1009">
        <v>2443</v>
      </c>
      <c r="AM1009">
        <v>456</v>
      </c>
      <c r="AN1009">
        <v>91</v>
      </c>
      <c r="AO1009">
        <v>170</v>
      </c>
      <c r="AP1009">
        <v>2548</v>
      </c>
      <c r="AQ1009">
        <v>2658</v>
      </c>
      <c r="AR1009">
        <v>1165</v>
      </c>
      <c r="AS1009">
        <v>626</v>
      </c>
      <c r="AT1009">
        <v>866</v>
      </c>
      <c r="AU1009">
        <v>1809</v>
      </c>
      <c r="AV1009">
        <v>550</v>
      </c>
      <c r="AW1009">
        <v>13719</v>
      </c>
      <c r="AX1009">
        <v>3858</v>
      </c>
      <c r="AY1009">
        <v>11245</v>
      </c>
      <c r="AZ1009">
        <v>5184</v>
      </c>
      <c r="BA1009">
        <v>8028</v>
      </c>
      <c r="BB1009">
        <v>7106</v>
      </c>
      <c r="BC1009">
        <v>561</v>
      </c>
      <c r="BD1009">
        <v>2247</v>
      </c>
      <c r="BE1009">
        <v>3022</v>
      </c>
      <c r="BF1009">
        <v>1975</v>
      </c>
      <c r="BG1009">
        <v>3234</v>
      </c>
      <c r="BH1009">
        <v>4899</v>
      </c>
      <c r="BI1009">
        <v>605</v>
      </c>
      <c r="BJ1009">
        <v>474</v>
      </c>
      <c r="BK1009">
        <v>244</v>
      </c>
      <c r="BL1009">
        <v>175</v>
      </c>
      <c r="BM1009">
        <v>4273</v>
      </c>
      <c r="BN1009">
        <v>432</v>
      </c>
      <c r="BO1009">
        <v>566</v>
      </c>
      <c r="BP1009" s="178">
        <v>290</v>
      </c>
      <c r="BQ1009" s="183">
        <v>187047</v>
      </c>
    </row>
    <row r="1010" spans="1:69" x14ac:dyDescent="0.25">
      <c r="A1010" t="s">
        <v>1200</v>
      </c>
      <c r="B1010" s="178">
        <v>105155</v>
      </c>
      <c r="C1010">
        <v>363</v>
      </c>
      <c r="D1010" s="184">
        <v>0.97480219111381616</v>
      </c>
      <c r="E1010">
        <v>237</v>
      </c>
      <c r="F1010">
        <v>5394</v>
      </c>
      <c r="G1010">
        <v>16896</v>
      </c>
      <c r="H1010">
        <v>169</v>
      </c>
      <c r="I1010">
        <v>1250</v>
      </c>
      <c r="J1010">
        <v>1110</v>
      </c>
      <c r="K1010">
        <v>2744</v>
      </c>
      <c r="L1010">
        <v>2967</v>
      </c>
      <c r="M1010">
        <v>735</v>
      </c>
      <c r="N1010">
        <v>20261</v>
      </c>
      <c r="O1010">
        <v>323</v>
      </c>
      <c r="P1010">
        <v>144</v>
      </c>
      <c r="Q1010">
        <v>9127</v>
      </c>
      <c r="R1010">
        <v>2650</v>
      </c>
      <c r="S1010">
        <v>1455</v>
      </c>
      <c r="T1010">
        <v>87</v>
      </c>
      <c r="U1010">
        <v>419</v>
      </c>
      <c r="V1010">
        <v>196</v>
      </c>
      <c r="W1010">
        <v>124</v>
      </c>
      <c r="X1010">
        <v>161</v>
      </c>
      <c r="Y1010">
        <v>123</v>
      </c>
      <c r="Z1010">
        <v>358</v>
      </c>
      <c r="AA1010">
        <v>472</v>
      </c>
      <c r="AB1010">
        <v>1643</v>
      </c>
      <c r="AC1010">
        <v>875</v>
      </c>
      <c r="AD1010">
        <v>15605</v>
      </c>
      <c r="AE1010">
        <v>249</v>
      </c>
      <c r="AF1010">
        <v>1181</v>
      </c>
      <c r="AG1010">
        <v>438</v>
      </c>
      <c r="AH1010">
        <v>87</v>
      </c>
      <c r="AI1010">
        <v>88</v>
      </c>
      <c r="AJ1010">
        <v>2953</v>
      </c>
      <c r="AK1010">
        <v>5625</v>
      </c>
      <c r="AL1010">
        <v>2310</v>
      </c>
      <c r="AM1010">
        <v>448</v>
      </c>
      <c r="AN1010">
        <v>91</v>
      </c>
      <c r="AO1010">
        <v>168</v>
      </c>
      <c r="AP1010">
        <v>2299</v>
      </c>
      <c r="AQ1010">
        <v>2564</v>
      </c>
      <c r="AR1010">
        <v>1165</v>
      </c>
      <c r="AS1010">
        <v>613</v>
      </c>
      <c r="AT1010">
        <v>866</v>
      </c>
      <c r="AU1010">
        <v>1803</v>
      </c>
      <c r="AV1010">
        <v>480</v>
      </c>
      <c r="AW1010">
        <v>13076</v>
      </c>
      <c r="AX1010">
        <v>3832</v>
      </c>
      <c r="AY1010">
        <v>11242</v>
      </c>
      <c r="AZ1010">
        <v>4968</v>
      </c>
      <c r="BA1010">
        <v>7412</v>
      </c>
      <c r="BB1010">
        <v>7106</v>
      </c>
      <c r="BC1010">
        <v>561</v>
      </c>
      <c r="BD1010">
        <v>2247</v>
      </c>
      <c r="BE1010">
        <v>2987</v>
      </c>
      <c r="BF1010">
        <v>1938</v>
      </c>
      <c r="BG1010">
        <v>3234</v>
      </c>
      <c r="BH1010">
        <v>4849</v>
      </c>
      <c r="BI1010">
        <v>605</v>
      </c>
      <c r="BJ1010">
        <v>469</v>
      </c>
      <c r="BK1010">
        <v>242</v>
      </c>
      <c r="BL1010">
        <v>173</v>
      </c>
      <c r="BM1010">
        <v>4273</v>
      </c>
      <c r="BN1010">
        <v>382</v>
      </c>
      <c r="BO1010">
        <v>566</v>
      </c>
      <c r="BP1010" s="178">
        <v>290</v>
      </c>
      <c r="BQ1010" s="183">
        <v>183405</v>
      </c>
    </row>
    <row r="1011" spans="1:69" x14ac:dyDescent="0.25">
      <c r="A1011" t="s">
        <v>1201</v>
      </c>
      <c r="B1011" s="178">
        <v>119793</v>
      </c>
      <c r="C1011">
        <v>0</v>
      </c>
      <c r="D1011" s="184">
        <f>D984/D983</f>
        <v>0.55232558139534882</v>
      </c>
      <c r="E1011">
        <v>2</v>
      </c>
      <c r="F1011">
        <v>560</v>
      </c>
      <c r="G1011">
        <v>97</v>
      </c>
      <c r="H1011">
        <v>13</v>
      </c>
      <c r="I1011">
        <v>9</v>
      </c>
      <c r="J1011">
        <v>9</v>
      </c>
      <c r="K1011">
        <v>22</v>
      </c>
      <c r="L1011">
        <v>33</v>
      </c>
      <c r="M1011">
        <v>14</v>
      </c>
      <c r="N1011">
        <v>308</v>
      </c>
      <c r="O1011">
        <v>9</v>
      </c>
      <c r="P1011">
        <v>21</v>
      </c>
      <c r="Q1011">
        <v>70</v>
      </c>
      <c r="R1011">
        <v>7</v>
      </c>
      <c r="S1011">
        <v>5</v>
      </c>
      <c r="T1011">
        <v>1</v>
      </c>
      <c r="U1011">
        <v>2</v>
      </c>
      <c r="V1011">
        <v>0</v>
      </c>
      <c r="W1011">
        <v>2</v>
      </c>
      <c r="X1011">
        <v>9</v>
      </c>
      <c r="Y1011">
        <v>7</v>
      </c>
      <c r="Z1011">
        <v>1</v>
      </c>
      <c r="AA1011">
        <v>3</v>
      </c>
      <c r="AB1011">
        <v>7</v>
      </c>
      <c r="AC1011">
        <v>11</v>
      </c>
      <c r="AD1011">
        <v>754</v>
      </c>
      <c r="AE1011">
        <v>4</v>
      </c>
      <c r="AF1011">
        <v>38</v>
      </c>
      <c r="AG1011">
        <v>12</v>
      </c>
      <c r="AH1011">
        <v>5</v>
      </c>
      <c r="AI1011">
        <v>0</v>
      </c>
      <c r="AJ1011">
        <v>49</v>
      </c>
      <c r="AK1011">
        <v>112</v>
      </c>
      <c r="AL1011">
        <v>140</v>
      </c>
      <c r="AM1011">
        <v>13</v>
      </c>
      <c r="AN1011">
        <v>3</v>
      </c>
      <c r="AO1011">
        <v>2</v>
      </c>
      <c r="AP1011">
        <v>47</v>
      </c>
      <c r="AQ1011">
        <v>57</v>
      </c>
      <c r="AR1011">
        <v>17</v>
      </c>
      <c r="AS1011">
        <v>8</v>
      </c>
      <c r="AT1011">
        <v>12</v>
      </c>
      <c r="AU1011">
        <v>10</v>
      </c>
      <c r="AV1011">
        <v>39</v>
      </c>
      <c r="AW1011">
        <v>1091</v>
      </c>
      <c r="AX1011">
        <v>2</v>
      </c>
      <c r="AY1011">
        <v>211</v>
      </c>
      <c r="AZ1011">
        <v>61</v>
      </c>
      <c r="BA1011">
        <v>716</v>
      </c>
      <c r="BB1011">
        <v>152</v>
      </c>
      <c r="BC1011">
        <v>2</v>
      </c>
      <c r="BD1011">
        <v>0</v>
      </c>
      <c r="BE1011">
        <v>92</v>
      </c>
      <c r="BF1011">
        <v>123</v>
      </c>
      <c r="BG1011">
        <v>16</v>
      </c>
      <c r="BH1011">
        <v>82</v>
      </c>
      <c r="BI1011">
        <v>33</v>
      </c>
      <c r="BJ1011">
        <v>14</v>
      </c>
      <c r="BK1011">
        <v>9</v>
      </c>
      <c r="BL1011">
        <v>2</v>
      </c>
      <c r="BM1011">
        <v>371</v>
      </c>
      <c r="BN1011">
        <v>25</v>
      </c>
      <c r="BO1011">
        <v>2</v>
      </c>
      <c r="BP1011" s="178">
        <v>3</v>
      </c>
      <c r="BQ1011" s="183">
        <v>5688</v>
      </c>
    </row>
    <row r="1012" spans="1:69" x14ac:dyDescent="0.25">
      <c r="A1012" t="s">
        <v>1202</v>
      </c>
      <c r="B1012" s="178">
        <v>380698</v>
      </c>
      <c r="C1012">
        <v>8</v>
      </c>
      <c r="E1012">
        <v>2</v>
      </c>
      <c r="F1012">
        <v>560</v>
      </c>
      <c r="G1012">
        <v>4</v>
      </c>
      <c r="H1012">
        <v>5</v>
      </c>
      <c r="I1012">
        <v>9</v>
      </c>
      <c r="J1012">
        <v>9</v>
      </c>
      <c r="K1012">
        <v>14</v>
      </c>
      <c r="L1012">
        <v>11</v>
      </c>
      <c r="M1012">
        <v>0</v>
      </c>
      <c r="N1012">
        <v>146</v>
      </c>
      <c r="O1012">
        <v>3</v>
      </c>
      <c r="P1012">
        <v>19</v>
      </c>
      <c r="Q1012">
        <v>53</v>
      </c>
      <c r="R1012">
        <v>4</v>
      </c>
      <c r="S1012">
        <v>5</v>
      </c>
      <c r="T1012">
        <v>1</v>
      </c>
      <c r="U1012">
        <v>1</v>
      </c>
      <c r="V1012">
        <v>0</v>
      </c>
      <c r="W1012">
        <v>1</v>
      </c>
      <c r="X1012">
        <v>9</v>
      </c>
      <c r="Y1012">
        <v>4</v>
      </c>
      <c r="Z1012">
        <v>1</v>
      </c>
      <c r="AA1012">
        <v>0</v>
      </c>
      <c r="AB1012">
        <v>10</v>
      </c>
      <c r="AC1012">
        <v>8</v>
      </c>
      <c r="AD1012">
        <v>659</v>
      </c>
      <c r="AE1012">
        <v>4</v>
      </c>
      <c r="AF1012">
        <v>7</v>
      </c>
      <c r="AG1012">
        <v>9</v>
      </c>
      <c r="AH1012">
        <v>2</v>
      </c>
      <c r="AI1012">
        <v>0</v>
      </c>
      <c r="AJ1012">
        <v>47</v>
      </c>
      <c r="AK1012">
        <v>75</v>
      </c>
      <c r="AL1012">
        <v>116</v>
      </c>
      <c r="AM1012">
        <v>5</v>
      </c>
      <c r="AN1012">
        <v>0</v>
      </c>
      <c r="AO1012">
        <v>1</v>
      </c>
      <c r="AP1012">
        <v>27</v>
      </c>
      <c r="AQ1012">
        <v>21</v>
      </c>
      <c r="AR1012">
        <v>14</v>
      </c>
      <c r="AS1012">
        <v>3</v>
      </c>
      <c r="AT1012">
        <v>12</v>
      </c>
      <c r="AU1012">
        <v>10</v>
      </c>
      <c r="AV1012">
        <v>30</v>
      </c>
      <c r="AW1012">
        <v>151</v>
      </c>
      <c r="AX1012">
        <v>1</v>
      </c>
      <c r="AY1012">
        <v>119</v>
      </c>
      <c r="AZ1012">
        <v>53</v>
      </c>
      <c r="BA1012">
        <v>241</v>
      </c>
      <c r="BB1012">
        <v>84</v>
      </c>
      <c r="BC1012">
        <v>2</v>
      </c>
      <c r="BD1012">
        <v>0</v>
      </c>
      <c r="BE1012">
        <v>70</v>
      </c>
      <c r="BF1012">
        <v>113</v>
      </c>
      <c r="BG1012">
        <v>7</v>
      </c>
      <c r="BH1012">
        <v>28</v>
      </c>
      <c r="BI1012">
        <v>1</v>
      </c>
      <c r="BJ1012">
        <v>9</v>
      </c>
      <c r="BK1012">
        <v>5</v>
      </c>
      <c r="BL1012">
        <v>2</v>
      </c>
      <c r="BM1012">
        <v>128</v>
      </c>
      <c r="BN1012">
        <v>9</v>
      </c>
      <c r="BO1012">
        <v>2</v>
      </c>
      <c r="BP1012" s="178">
        <v>3</v>
      </c>
      <c r="BQ1012" s="183">
        <v>3027</v>
      </c>
    </row>
    <row r="1013" spans="1:69" x14ac:dyDescent="0.25">
      <c r="A1013" t="s">
        <v>1203</v>
      </c>
      <c r="B1013" s="178">
        <v>605646</v>
      </c>
      <c r="C1013">
        <v>1</v>
      </c>
      <c r="D1013">
        <v>6262</v>
      </c>
      <c r="E1013">
        <v>0</v>
      </c>
      <c r="F1013">
        <v>0</v>
      </c>
      <c r="G1013">
        <v>30</v>
      </c>
      <c r="H1013">
        <v>4</v>
      </c>
      <c r="I1013">
        <v>0</v>
      </c>
      <c r="J1013">
        <v>0</v>
      </c>
      <c r="K1013">
        <v>8</v>
      </c>
      <c r="L1013">
        <v>20</v>
      </c>
      <c r="M1013">
        <v>0</v>
      </c>
      <c r="N1013">
        <v>162</v>
      </c>
      <c r="O1013">
        <v>6</v>
      </c>
      <c r="P1013">
        <v>2</v>
      </c>
      <c r="Q1013">
        <v>17</v>
      </c>
      <c r="R1013">
        <v>3</v>
      </c>
      <c r="S1013">
        <v>0</v>
      </c>
      <c r="T1013">
        <v>0</v>
      </c>
      <c r="U1013">
        <v>0</v>
      </c>
      <c r="V1013">
        <v>0</v>
      </c>
      <c r="W1013">
        <v>0</v>
      </c>
      <c r="X1013">
        <v>0</v>
      </c>
      <c r="Y1013">
        <v>3</v>
      </c>
      <c r="Z1013">
        <v>0</v>
      </c>
      <c r="AA1013">
        <v>3</v>
      </c>
      <c r="AB1013">
        <v>1</v>
      </c>
      <c r="AC1013">
        <v>3</v>
      </c>
      <c r="AD1013">
        <v>95</v>
      </c>
      <c r="AE1013">
        <v>0</v>
      </c>
      <c r="AF1013">
        <v>27</v>
      </c>
      <c r="AG1013">
        <v>3</v>
      </c>
      <c r="AH1013">
        <v>4</v>
      </c>
      <c r="AI1013">
        <v>0</v>
      </c>
      <c r="AJ1013">
        <v>2</v>
      </c>
      <c r="AK1013">
        <v>37</v>
      </c>
      <c r="AL1013">
        <v>15</v>
      </c>
      <c r="AM1013">
        <v>0</v>
      </c>
      <c r="AN1013">
        <v>0</v>
      </c>
      <c r="AO1013">
        <v>1</v>
      </c>
      <c r="AP1013">
        <v>0</v>
      </c>
      <c r="AQ1013">
        <v>39</v>
      </c>
      <c r="AR1013">
        <v>3</v>
      </c>
      <c r="AS1013">
        <v>1</v>
      </c>
      <c r="AT1013">
        <v>0</v>
      </c>
      <c r="AU1013">
        <v>0</v>
      </c>
      <c r="AV1013">
        <v>9</v>
      </c>
      <c r="AW1013">
        <v>118</v>
      </c>
      <c r="AX1013">
        <v>0</v>
      </c>
      <c r="AY1013">
        <v>91</v>
      </c>
      <c r="AZ1013">
        <v>8</v>
      </c>
      <c r="BA1013">
        <v>311</v>
      </c>
      <c r="BB1013">
        <v>16</v>
      </c>
      <c r="BC1013">
        <v>0</v>
      </c>
      <c r="BD1013">
        <v>0</v>
      </c>
      <c r="BE1013">
        <v>46</v>
      </c>
      <c r="BF1013">
        <v>11</v>
      </c>
      <c r="BG1013">
        <v>8</v>
      </c>
      <c r="BH1013">
        <v>0</v>
      </c>
      <c r="BI1013">
        <v>0</v>
      </c>
      <c r="BJ1013">
        <v>5</v>
      </c>
      <c r="BK1013">
        <v>4</v>
      </c>
      <c r="BL1013">
        <v>0</v>
      </c>
      <c r="BM1013">
        <v>149</v>
      </c>
      <c r="BN1013">
        <v>15</v>
      </c>
      <c r="BO1013">
        <v>0</v>
      </c>
      <c r="BP1013" s="178">
        <v>0</v>
      </c>
      <c r="BQ1013" s="183">
        <v>1330</v>
      </c>
    </row>
    <row r="1014" spans="1:69" x14ac:dyDescent="0.25">
      <c r="A1014" t="s">
        <v>1204</v>
      </c>
      <c r="B1014">
        <v>130</v>
      </c>
      <c r="C1014">
        <v>1845</v>
      </c>
      <c r="D1014">
        <v>6158</v>
      </c>
      <c r="E1014">
        <v>1190</v>
      </c>
      <c r="F1014">
        <v>21280</v>
      </c>
      <c r="G1014">
        <v>76345</v>
      </c>
      <c r="H1014">
        <v>801</v>
      </c>
      <c r="I1014">
        <v>4508</v>
      </c>
      <c r="J1014">
        <v>5009</v>
      </c>
      <c r="K1014">
        <v>11864</v>
      </c>
      <c r="L1014">
        <v>19890</v>
      </c>
      <c r="M1014">
        <v>3975</v>
      </c>
      <c r="N1014">
        <v>82920</v>
      </c>
      <c r="O1014">
        <v>1474</v>
      </c>
      <c r="P1014">
        <v>666</v>
      </c>
      <c r="Q1014">
        <v>39635</v>
      </c>
      <c r="R1014">
        <v>13498</v>
      </c>
      <c r="S1014">
        <v>4740</v>
      </c>
      <c r="T1014">
        <v>462</v>
      </c>
      <c r="U1014">
        <v>1880</v>
      </c>
      <c r="V1014">
        <v>782</v>
      </c>
      <c r="W1014">
        <v>625</v>
      </c>
      <c r="X1014">
        <v>658</v>
      </c>
      <c r="Y1014">
        <v>602</v>
      </c>
      <c r="Z1014">
        <v>2151</v>
      </c>
      <c r="AA1014">
        <v>2206</v>
      </c>
      <c r="AB1014">
        <v>6900</v>
      </c>
      <c r="AC1014">
        <v>4146</v>
      </c>
      <c r="AD1014">
        <v>64320</v>
      </c>
      <c r="AE1014">
        <v>1108</v>
      </c>
      <c r="AF1014">
        <v>5246</v>
      </c>
      <c r="AG1014">
        <v>2444</v>
      </c>
      <c r="AH1014">
        <v>374</v>
      </c>
      <c r="AI1014">
        <v>466</v>
      </c>
      <c r="AJ1014">
        <v>14783</v>
      </c>
      <c r="AK1014">
        <v>28066</v>
      </c>
      <c r="AL1014">
        <v>10513</v>
      </c>
      <c r="AM1014">
        <v>2119</v>
      </c>
      <c r="AN1014">
        <v>370</v>
      </c>
      <c r="AO1014">
        <v>865</v>
      </c>
      <c r="AP1014">
        <v>13643</v>
      </c>
      <c r="AQ1014">
        <v>14170</v>
      </c>
      <c r="AR1014">
        <v>5375</v>
      </c>
      <c r="AS1014">
        <v>2844</v>
      </c>
      <c r="AT1014">
        <v>3544</v>
      </c>
      <c r="AU1014">
        <v>8722</v>
      </c>
      <c r="AV1014">
        <v>2352</v>
      </c>
      <c r="AW1014">
        <v>62880</v>
      </c>
      <c r="AX1014">
        <v>16450</v>
      </c>
      <c r="AY1014">
        <v>48597</v>
      </c>
      <c r="AZ1014">
        <v>21256</v>
      </c>
      <c r="BA1014">
        <v>33700</v>
      </c>
      <c r="BB1014">
        <v>33396</v>
      </c>
      <c r="BC1014">
        <v>3070</v>
      </c>
      <c r="BD1014">
        <v>17501</v>
      </c>
      <c r="BE1014">
        <v>15149</v>
      </c>
      <c r="BF1014">
        <v>7786</v>
      </c>
      <c r="BG1014">
        <v>13014</v>
      </c>
      <c r="BH1014">
        <v>16044</v>
      </c>
      <c r="BI1014">
        <v>2813</v>
      </c>
      <c r="BJ1014">
        <v>2076</v>
      </c>
      <c r="BK1014">
        <v>984</v>
      </c>
      <c r="BL1014">
        <v>727</v>
      </c>
      <c r="BM1014">
        <v>18203</v>
      </c>
      <c r="BN1014">
        <v>1624</v>
      </c>
      <c r="BO1014">
        <v>2503</v>
      </c>
      <c r="BP1014" s="178">
        <v>1164</v>
      </c>
      <c r="BQ1014" s="183">
        <v>827758</v>
      </c>
    </row>
    <row r="1015" spans="1:69" x14ac:dyDescent="0.25">
      <c r="A1015" t="s">
        <v>1205</v>
      </c>
      <c r="B1015">
        <v>27896</v>
      </c>
      <c r="C1015">
        <v>1620</v>
      </c>
      <c r="D1015" s="184">
        <v>0.98339188757585438</v>
      </c>
      <c r="E1015">
        <v>1128</v>
      </c>
      <c r="F1015">
        <v>21283</v>
      </c>
      <c r="G1015">
        <v>76028</v>
      </c>
      <c r="H1015">
        <v>760</v>
      </c>
      <c r="I1015">
        <v>4469</v>
      </c>
      <c r="J1015">
        <v>4545</v>
      </c>
      <c r="K1015">
        <v>10485</v>
      </c>
      <c r="L1015">
        <v>12867</v>
      </c>
      <c r="M1015">
        <v>3643</v>
      </c>
      <c r="N1015">
        <v>81816</v>
      </c>
      <c r="O1015">
        <v>1474</v>
      </c>
      <c r="P1015">
        <v>630</v>
      </c>
      <c r="Q1015">
        <v>38601</v>
      </c>
      <c r="R1015">
        <v>12768</v>
      </c>
      <c r="S1015">
        <v>4306</v>
      </c>
      <c r="T1015">
        <v>431</v>
      </c>
      <c r="U1015">
        <v>1880</v>
      </c>
      <c r="V1015">
        <v>755</v>
      </c>
      <c r="W1015">
        <v>549</v>
      </c>
      <c r="X1015">
        <v>587</v>
      </c>
      <c r="Y1015">
        <v>571</v>
      </c>
      <c r="Z1015">
        <v>1714</v>
      </c>
      <c r="AA1015">
        <v>2206</v>
      </c>
      <c r="AB1015">
        <v>6311</v>
      </c>
      <c r="AC1015">
        <v>3894</v>
      </c>
      <c r="AD1015">
        <v>63099</v>
      </c>
      <c r="AE1015">
        <v>1090</v>
      </c>
      <c r="AF1015">
        <v>5230</v>
      </c>
      <c r="AG1015">
        <v>2259</v>
      </c>
      <c r="AH1015">
        <v>332</v>
      </c>
      <c r="AI1015">
        <v>396</v>
      </c>
      <c r="AJ1015">
        <v>12487</v>
      </c>
      <c r="AK1015">
        <v>23897</v>
      </c>
      <c r="AL1015">
        <v>10129</v>
      </c>
      <c r="AM1015">
        <v>1941</v>
      </c>
      <c r="AN1015">
        <v>370</v>
      </c>
      <c r="AO1015">
        <v>845</v>
      </c>
      <c r="AP1015">
        <v>12356</v>
      </c>
      <c r="AQ1015">
        <v>13638</v>
      </c>
      <c r="AR1015">
        <v>5135</v>
      </c>
      <c r="AS1015">
        <v>2500</v>
      </c>
      <c r="AT1015">
        <v>3184</v>
      </c>
      <c r="AU1015">
        <v>8140</v>
      </c>
      <c r="AV1015">
        <v>2030</v>
      </c>
      <c r="AW1015">
        <v>57180</v>
      </c>
      <c r="AX1015">
        <v>15612</v>
      </c>
      <c r="AY1015">
        <v>48595</v>
      </c>
      <c r="AZ1015">
        <v>19846</v>
      </c>
      <c r="BA1015">
        <v>29440</v>
      </c>
      <c r="BB1015">
        <v>30467</v>
      </c>
      <c r="BC1015">
        <v>3070</v>
      </c>
      <c r="BD1015">
        <v>8784</v>
      </c>
      <c r="BE1015">
        <v>14385</v>
      </c>
      <c r="BF1015">
        <v>7515</v>
      </c>
      <c r="BG1015">
        <v>12190</v>
      </c>
      <c r="BH1015">
        <v>14512</v>
      </c>
      <c r="BI1015">
        <v>2695</v>
      </c>
      <c r="BJ1015">
        <v>2076</v>
      </c>
      <c r="BK1015">
        <v>952</v>
      </c>
      <c r="BL1015">
        <v>686</v>
      </c>
      <c r="BM1015">
        <v>17834</v>
      </c>
      <c r="BN1015">
        <v>1541</v>
      </c>
      <c r="BO1015">
        <v>2585</v>
      </c>
      <c r="BP1015" s="178">
        <v>1112</v>
      </c>
      <c r="BQ1015" s="183">
        <v>771920</v>
      </c>
    </row>
    <row r="1016" spans="1:69" x14ac:dyDescent="0.25">
      <c r="A1016" t="s">
        <v>282</v>
      </c>
      <c r="B1016" s="163">
        <v>4.6601663320906228</v>
      </c>
      <c r="C1016">
        <v>153</v>
      </c>
      <c r="D1016" s="184">
        <f>D974/D973</f>
        <v>0.47863247863247865</v>
      </c>
      <c r="E1016">
        <v>18</v>
      </c>
      <c r="F1016">
        <v>1502</v>
      </c>
      <c r="G1016">
        <v>2398</v>
      </c>
      <c r="H1016">
        <v>51</v>
      </c>
      <c r="I1016">
        <v>20</v>
      </c>
      <c r="J1016">
        <v>222</v>
      </c>
      <c r="K1016">
        <v>912</v>
      </c>
      <c r="L1016">
        <v>3502</v>
      </c>
      <c r="M1016">
        <v>557</v>
      </c>
      <c r="N1016">
        <v>4856</v>
      </c>
      <c r="O1016">
        <v>130</v>
      </c>
      <c r="P1016">
        <v>19</v>
      </c>
      <c r="Q1016">
        <v>2728</v>
      </c>
      <c r="R1016">
        <v>613</v>
      </c>
      <c r="S1016">
        <v>388</v>
      </c>
      <c r="T1016">
        <v>21</v>
      </c>
      <c r="U1016">
        <v>235</v>
      </c>
      <c r="V1016">
        <v>18</v>
      </c>
      <c r="W1016">
        <v>42</v>
      </c>
      <c r="X1016">
        <v>44</v>
      </c>
      <c r="Y1016">
        <v>31</v>
      </c>
      <c r="Z1016">
        <v>156</v>
      </c>
      <c r="AA1016">
        <v>75</v>
      </c>
      <c r="AB1016">
        <v>259</v>
      </c>
      <c r="AC1016">
        <v>479</v>
      </c>
      <c r="AD1016">
        <v>3482</v>
      </c>
      <c r="AE1016">
        <v>53</v>
      </c>
      <c r="AF1016">
        <v>792</v>
      </c>
      <c r="AG1016">
        <v>183</v>
      </c>
      <c r="AH1016">
        <v>54</v>
      </c>
      <c r="AI1016">
        <v>51</v>
      </c>
      <c r="AJ1016">
        <v>1065</v>
      </c>
      <c r="AK1016">
        <v>1786</v>
      </c>
      <c r="AL1016">
        <v>1044</v>
      </c>
      <c r="AM1016">
        <v>182</v>
      </c>
      <c r="AN1016">
        <v>1</v>
      </c>
      <c r="AO1016">
        <v>40</v>
      </c>
      <c r="AP1016">
        <v>1870</v>
      </c>
      <c r="AQ1016">
        <v>938</v>
      </c>
      <c r="AR1016">
        <v>722</v>
      </c>
      <c r="AS1016">
        <v>149</v>
      </c>
      <c r="AT1016">
        <v>217</v>
      </c>
      <c r="AU1016">
        <v>366</v>
      </c>
      <c r="AV1016">
        <v>159</v>
      </c>
      <c r="AW1016">
        <v>5841</v>
      </c>
      <c r="AX1016">
        <v>238</v>
      </c>
      <c r="AY1016">
        <v>5976</v>
      </c>
      <c r="AZ1016">
        <v>1191</v>
      </c>
      <c r="BA1016">
        <v>2604</v>
      </c>
      <c r="BB1016">
        <v>1515</v>
      </c>
      <c r="BC1016">
        <v>431</v>
      </c>
      <c r="BD1016">
        <v>552</v>
      </c>
      <c r="BE1016">
        <v>822</v>
      </c>
      <c r="BF1016">
        <v>500</v>
      </c>
      <c r="BG1016">
        <v>725</v>
      </c>
      <c r="BH1016">
        <v>821</v>
      </c>
      <c r="BI1016">
        <v>257</v>
      </c>
      <c r="BJ1016">
        <v>146</v>
      </c>
      <c r="BK1016">
        <v>71</v>
      </c>
      <c r="BL1016">
        <v>27</v>
      </c>
      <c r="BM1016">
        <v>1336</v>
      </c>
      <c r="BN1016">
        <v>127</v>
      </c>
      <c r="BO1016">
        <v>111</v>
      </c>
      <c r="BP1016" s="178">
        <v>78</v>
      </c>
      <c r="BQ1016" s="183">
        <v>56786</v>
      </c>
    </row>
    <row r="1017" spans="1:69" x14ac:dyDescent="0.25">
      <c r="C1017">
        <v>160</v>
      </c>
      <c r="E1017">
        <v>8</v>
      </c>
      <c r="F1017">
        <v>1429</v>
      </c>
      <c r="G1017">
        <v>107</v>
      </c>
      <c r="H1017">
        <v>40</v>
      </c>
      <c r="I1017">
        <v>15</v>
      </c>
      <c r="J1017">
        <v>221</v>
      </c>
      <c r="K1017">
        <v>680</v>
      </c>
      <c r="L1017">
        <v>2281</v>
      </c>
      <c r="M1017">
        <v>523</v>
      </c>
      <c r="N1017">
        <v>835</v>
      </c>
      <c r="O1017">
        <v>24</v>
      </c>
      <c r="P1017">
        <v>14</v>
      </c>
      <c r="Q1017">
        <v>1622</v>
      </c>
      <c r="R1017">
        <v>531</v>
      </c>
      <c r="S1017">
        <v>229</v>
      </c>
      <c r="T1017">
        <v>8</v>
      </c>
      <c r="U1017">
        <v>114</v>
      </c>
      <c r="V1017">
        <v>19</v>
      </c>
      <c r="W1017">
        <v>34</v>
      </c>
      <c r="X1017">
        <v>44</v>
      </c>
      <c r="Y1017">
        <v>26</v>
      </c>
      <c r="Z1017">
        <v>132</v>
      </c>
      <c r="AA1017">
        <v>43</v>
      </c>
      <c r="AB1017">
        <v>216</v>
      </c>
      <c r="AC1017">
        <v>419</v>
      </c>
      <c r="AD1017">
        <v>3342</v>
      </c>
      <c r="AE1017">
        <v>49</v>
      </c>
      <c r="AF1017">
        <v>369</v>
      </c>
      <c r="AG1017">
        <v>180</v>
      </c>
      <c r="AH1017">
        <v>31</v>
      </c>
      <c r="AI1017">
        <v>43</v>
      </c>
      <c r="AJ1017">
        <v>953</v>
      </c>
      <c r="AK1017">
        <v>1222</v>
      </c>
      <c r="AL1017">
        <v>792</v>
      </c>
      <c r="AM1017">
        <v>65</v>
      </c>
      <c r="AN1017">
        <v>0</v>
      </c>
      <c r="AO1017">
        <v>30</v>
      </c>
      <c r="AP1017">
        <v>1200</v>
      </c>
      <c r="AQ1017">
        <v>501</v>
      </c>
      <c r="AR1017">
        <v>583</v>
      </c>
      <c r="AS1017">
        <v>64</v>
      </c>
      <c r="AT1017">
        <v>138</v>
      </c>
      <c r="AU1017">
        <v>340</v>
      </c>
      <c r="AV1017">
        <v>126</v>
      </c>
      <c r="AW1017">
        <v>1842</v>
      </c>
      <c r="AX1017">
        <v>81</v>
      </c>
      <c r="AY1017">
        <v>41</v>
      </c>
      <c r="AZ1017">
        <v>1118</v>
      </c>
      <c r="BA1017">
        <v>1115</v>
      </c>
      <c r="BB1017">
        <v>1124</v>
      </c>
      <c r="BC1017">
        <v>156</v>
      </c>
      <c r="BD1017">
        <v>0</v>
      </c>
      <c r="BE1017">
        <v>609</v>
      </c>
      <c r="BF1017">
        <v>444</v>
      </c>
      <c r="BG1017">
        <v>587</v>
      </c>
      <c r="BH1017">
        <v>425</v>
      </c>
      <c r="BI1017">
        <v>49</v>
      </c>
      <c r="BJ1017">
        <v>70</v>
      </c>
      <c r="BK1017">
        <v>58</v>
      </c>
      <c r="BL1017">
        <v>16</v>
      </c>
      <c r="BM1017">
        <v>656</v>
      </c>
      <c r="BN1017">
        <v>68</v>
      </c>
      <c r="BO1017">
        <v>53</v>
      </c>
      <c r="BP1017" s="178">
        <v>78</v>
      </c>
      <c r="BQ1017" s="183">
        <v>28774</v>
      </c>
    </row>
    <row r="1018" spans="1:69" x14ac:dyDescent="0.25">
      <c r="A1018" t="s">
        <v>1206</v>
      </c>
      <c r="B1018">
        <v>3404</v>
      </c>
      <c r="C1018">
        <v>14</v>
      </c>
      <c r="D1018">
        <v>1926</v>
      </c>
      <c r="E1018">
        <v>10</v>
      </c>
      <c r="F1018">
        <v>0</v>
      </c>
      <c r="G1018">
        <v>88</v>
      </c>
      <c r="H1018">
        <v>14</v>
      </c>
      <c r="I1018">
        <v>0</v>
      </c>
      <c r="J1018">
        <v>5</v>
      </c>
      <c r="K1018">
        <v>180</v>
      </c>
      <c r="L1018">
        <v>1221</v>
      </c>
      <c r="M1018">
        <v>66</v>
      </c>
      <c r="N1018">
        <v>358</v>
      </c>
      <c r="O1018">
        <v>106</v>
      </c>
      <c r="P1018">
        <v>5</v>
      </c>
      <c r="Q1018">
        <v>954</v>
      </c>
      <c r="R1018">
        <v>81</v>
      </c>
      <c r="S1018">
        <v>6</v>
      </c>
      <c r="T1018">
        <v>2</v>
      </c>
      <c r="U1018">
        <v>61</v>
      </c>
      <c r="V1018">
        <v>1</v>
      </c>
      <c r="W1018">
        <v>5</v>
      </c>
      <c r="X1018">
        <v>0</v>
      </c>
      <c r="Y1018">
        <v>5</v>
      </c>
      <c r="Z1018">
        <v>31</v>
      </c>
      <c r="AA1018">
        <v>32</v>
      </c>
      <c r="AB1018">
        <v>43</v>
      </c>
      <c r="AC1018">
        <v>60</v>
      </c>
      <c r="AD1018">
        <v>140</v>
      </c>
      <c r="AE1018">
        <v>0</v>
      </c>
      <c r="AF1018">
        <v>199</v>
      </c>
      <c r="AG1018">
        <v>8</v>
      </c>
      <c r="AH1018">
        <v>30</v>
      </c>
      <c r="AI1018">
        <v>13</v>
      </c>
      <c r="AJ1018">
        <v>83</v>
      </c>
      <c r="AK1018">
        <v>564</v>
      </c>
      <c r="AL1018">
        <v>206</v>
      </c>
      <c r="AM1018">
        <v>28</v>
      </c>
      <c r="AN1018">
        <v>0</v>
      </c>
      <c r="AO1018">
        <v>4</v>
      </c>
      <c r="AP1018">
        <v>22</v>
      </c>
      <c r="AQ1018">
        <v>480</v>
      </c>
      <c r="AR1018">
        <v>140</v>
      </c>
      <c r="AS1018">
        <v>0</v>
      </c>
      <c r="AT1018">
        <v>0</v>
      </c>
      <c r="AU1018">
        <v>26</v>
      </c>
      <c r="AV1018">
        <v>33</v>
      </c>
      <c r="AW1018">
        <v>617</v>
      </c>
      <c r="AX1018">
        <v>0</v>
      </c>
      <c r="AY1018">
        <v>1828</v>
      </c>
      <c r="AZ1018">
        <v>79</v>
      </c>
      <c r="BA1018">
        <v>1409</v>
      </c>
      <c r="BB1018">
        <v>856</v>
      </c>
      <c r="BC1018">
        <v>159</v>
      </c>
      <c r="BD1018">
        <v>0</v>
      </c>
      <c r="BE1018">
        <v>284</v>
      </c>
      <c r="BF1018">
        <v>33</v>
      </c>
      <c r="BG1018">
        <v>76</v>
      </c>
      <c r="BH1018">
        <v>0</v>
      </c>
      <c r="BI1018">
        <v>12</v>
      </c>
      <c r="BJ1018">
        <v>80</v>
      </c>
      <c r="BK1018">
        <v>17</v>
      </c>
      <c r="BL1018">
        <v>11</v>
      </c>
      <c r="BM1018">
        <v>368</v>
      </c>
      <c r="BN1018">
        <v>21</v>
      </c>
      <c r="BO1018">
        <v>46</v>
      </c>
      <c r="BP1018" s="178">
        <v>0</v>
      </c>
      <c r="BQ1018" s="183">
        <v>11586</v>
      </c>
    </row>
    <row r="1019" spans="1:69" x14ac:dyDescent="0.25">
      <c r="A1019" t="s">
        <v>1207</v>
      </c>
      <c r="B1019">
        <v>259</v>
      </c>
      <c r="C1019">
        <v>0</v>
      </c>
      <c r="D1019">
        <v>1821</v>
      </c>
      <c r="E1019">
        <v>40</v>
      </c>
      <c r="F1019">
        <v>0</v>
      </c>
      <c r="G1019">
        <v>0</v>
      </c>
      <c r="H1019">
        <v>0</v>
      </c>
      <c r="I1019">
        <v>1</v>
      </c>
      <c r="J1019">
        <v>0</v>
      </c>
      <c r="K1019">
        <v>28</v>
      </c>
      <c r="L1019">
        <v>546</v>
      </c>
      <c r="M1019">
        <v>32</v>
      </c>
      <c r="N1019">
        <v>4</v>
      </c>
      <c r="O1019">
        <v>0</v>
      </c>
      <c r="P1019">
        <v>0</v>
      </c>
      <c r="Q1019">
        <v>957</v>
      </c>
      <c r="R1019">
        <v>24</v>
      </c>
      <c r="S1019">
        <v>5</v>
      </c>
      <c r="T1019">
        <v>0</v>
      </c>
      <c r="U1019">
        <v>0</v>
      </c>
      <c r="V1019">
        <v>37</v>
      </c>
      <c r="W1019">
        <v>0</v>
      </c>
      <c r="X1019">
        <v>0</v>
      </c>
      <c r="Y1019">
        <v>0</v>
      </c>
      <c r="Z1019">
        <v>0</v>
      </c>
      <c r="AA1019">
        <v>0</v>
      </c>
      <c r="AB1019">
        <v>339</v>
      </c>
      <c r="AC1019">
        <v>1</v>
      </c>
      <c r="AD1019">
        <v>32</v>
      </c>
      <c r="AE1019">
        <v>0</v>
      </c>
      <c r="AF1019">
        <v>38</v>
      </c>
      <c r="AG1019">
        <v>13</v>
      </c>
      <c r="AH1019">
        <v>1</v>
      </c>
      <c r="AI1019">
        <v>10</v>
      </c>
      <c r="AJ1019">
        <v>14</v>
      </c>
      <c r="AK1019">
        <v>92</v>
      </c>
      <c r="AL1019">
        <v>438</v>
      </c>
      <c r="AM1019">
        <v>0</v>
      </c>
      <c r="AN1019">
        <v>0</v>
      </c>
      <c r="AO1019">
        <v>0</v>
      </c>
      <c r="AP1019">
        <v>0</v>
      </c>
      <c r="AQ1019">
        <v>0</v>
      </c>
      <c r="AR1019">
        <v>47</v>
      </c>
      <c r="AS1019">
        <v>133</v>
      </c>
      <c r="AT1019">
        <v>0</v>
      </c>
      <c r="AU1019">
        <v>730</v>
      </c>
      <c r="AV1019">
        <v>0</v>
      </c>
      <c r="AW1019">
        <v>40</v>
      </c>
      <c r="AX1019">
        <v>0</v>
      </c>
      <c r="AY1019">
        <v>2572</v>
      </c>
      <c r="AZ1019">
        <v>78</v>
      </c>
      <c r="BA1019">
        <v>6</v>
      </c>
      <c r="BB1019">
        <v>7</v>
      </c>
      <c r="BC1019">
        <v>587</v>
      </c>
      <c r="BD1019">
        <v>209</v>
      </c>
      <c r="BE1019">
        <v>7</v>
      </c>
      <c r="BF1019">
        <v>46</v>
      </c>
      <c r="BG1019">
        <v>4</v>
      </c>
      <c r="BH1019">
        <v>0</v>
      </c>
      <c r="BI1019">
        <v>6</v>
      </c>
      <c r="BJ1019">
        <v>0</v>
      </c>
      <c r="BK1019">
        <v>1</v>
      </c>
      <c r="BL1019">
        <v>18</v>
      </c>
      <c r="BM1019">
        <v>36</v>
      </c>
      <c r="BN1019">
        <v>4</v>
      </c>
      <c r="BO1019">
        <v>7</v>
      </c>
      <c r="BP1019" s="178">
        <v>0</v>
      </c>
      <c r="BQ1019" s="183">
        <v>7216</v>
      </c>
    </row>
    <row r="1020" spans="1:69" x14ac:dyDescent="0.25">
      <c r="A1020" t="s">
        <v>1208</v>
      </c>
      <c r="B1020">
        <v>28</v>
      </c>
      <c r="C1020">
        <v>0</v>
      </c>
      <c r="D1020" s="184">
        <v>0.94548286604361376</v>
      </c>
      <c r="E1020">
        <v>20</v>
      </c>
      <c r="F1020">
        <v>0</v>
      </c>
      <c r="G1020">
        <v>0</v>
      </c>
      <c r="H1020">
        <v>0</v>
      </c>
      <c r="I1020">
        <v>0</v>
      </c>
      <c r="J1020">
        <v>0</v>
      </c>
      <c r="K1020">
        <v>24</v>
      </c>
      <c r="L1020">
        <v>334</v>
      </c>
      <c r="M1020">
        <v>25</v>
      </c>
      <c r="N1020">
        <v>0</v>
      </c>
      <c r="O1020">
        <v>0</v>
      </c>
      <c r="P1020">
        <v>0</v>
      </c>
      <c r="Q1020">
        <v>741</v>
      </c>
      <c r="R1020">
        <v>22</v>
      </c>
      <c r="S1020">
        <v>2</v>
      </c>
      <c r="T1020">
        <v>0</v>
      </c>
      <c r="U1020">
        <v>0</v>
      </c>
      <c r="V1020">
        <v>33</v>
      </c>
      <c r="W1020">
        <v>0</v>
      </c>
      <c r="X1020">
        <v>0</v>
      </c>
      <c r="Y1020">
        <v>0</v>
      </c>
      <c r="Z1020">
        <v>0</v>
      </c>
      <c r="AA1020">
        <v>0</v>
      </c>
      <c r="AB1020">
        <v>247</v>
      </c>
      <c r="AC1020">
        <v>0</v>
      </c>
      <c r="AD1020">
        <v>1</v>
      </c>
      <c r="AE1020">
        <v>0</v>
      </c>
      <c r="AF1020">
        <v>20</v>
      </c>
      <c r="AG1020">
        <v>13</v>
      </c>
      <c r="AH1020">
        <v>1</v>
      </c>
      <c r="AI1020">
        <v>9</v>
      </c>
      <c r="AJ1020">
        <v>9</v>
      </c>
      <c r="AK1020">
        <v>76</v>
      </c>
      <c r="AL1020">
        <v>292</v>
      </c>
      <c r="AM1020">
        <v>0</v>
      </c>
      <c r="AN1020">
        <v>0</v>
      </c>
      <c r="AO1020">
        <v>0</v>
      </c>
      <c r="AP1020">
        <v>0</v>
      </c>
      <c r="AQ1020">
        <v>0</v>
      </c>
      <c r="AR1020">
        <v>43</v>
      </c>
      <c r="AS1020">
        <v>71</v>
      </c>
      <c r="AT1020">
        <v>0</v>
      </c>
      <c r="AU1020">
        <v>549</v>
      </c>
      <c r="AV1020">
        <v>0</v>
      </c>
      <c r="AW1020">
        <v>0</v>
      </c>
      <c r="AX1020">
        <v>0</v>
      </c>
      <c r="AY1020">
        <v>1945</v>
      </c>
      <c r="AZ1020">
        <v>58</v>
      </c>
      <c r="BA1020">
        <v>0</v>
      </c>
      <c r="BB1020">
        <v>0</v>
      </c>
      <c r="BC1020">
        <v>475</v>
      </c>
      <c r="BD1020">
        <v>157</v>
      </c>
      <c r="BE1020">
        <v>5</v>
      </c>
      <c r="BF1020">
        <v>36</v>
      </c>
      <c r="BG1020">
        <v>2</v>
      </c>
      <c r="BH1020">
        <v>0</v>
      </c>
      <c r="BI1020">
        <v>6</v>
      </c>
      <c r="BJ1020">
        <v>0</v>
      </c>
      <c r="BK1020">
        <v>1</v>
      </c>
      <c r="BL1020">
        <v>18</v>
      </c>
      <c r="BM1020">
        <v>31</v>
      </c>
      <c r="BN1020">
        <v>2</v>
      </c>
      <c r="BO1020">
        <v>6</v>
      </c>
      <c r="BP1020" s="178">
        <v>0</v>
      </c>
      <c r="BQ1020" s="183">
        <v>5305</v>
      </c>
    </row>
    <row r="1021" spans="1:69" x14ac:dyDescent="0.25">
      <c r="A1021" t="s">
        <v>1209</v>
      </c>
      <c r="B1021">
        <v>1</v>
      </c>
      <c r="C1021">
        <v>0</v>
      </c>
      <c r="D1021" s="184">
        <f>D979/D978</f>
        <v>0.47727272727272729</v>
      </c>
      <c r="E1021">
        <v>10</v>
      </c>
      <c r="F1021">
        <v>57</v>
      </c>
      <c r="G1021">
        <v>12</v>
      </c>
      <c r="H1021">
        <v>0</v>
      </c>
      <c r="I1021">
        <v>0</v>
      </c>
      <c r="J1021">
        <v>0</v>
      </c>
      <c r="K1021">
        <v>13</v>
      </c>
      <c r="L1021">
        <v>154</v>
      </c>
      <c r="M1021">
        <v>30</v>
      </c>
      <c r="N1021">
        <v>0</v>
      </c>
      <c r="O1021">
        <v>0</v>
      </c>
      <c r="P1021">
        <v>0</v>
      </c>
      <c r="Q1021">
        <v>483</v>
      </c>
      <c r="R1021">
        <v>101</v>
      </c>
      <c r="S1021">
        <v>3</v>
      </c>
      <c r="T1021">
        <v>0</v>
      </c>
      <c r="U1021">
        <v>0</v>
      </c>
      <c r="V1021">
        <v>19</v>
      </c>
      <c r="W1021">
        <v>0</v>
      </c>
      <c r="X1021">
        <v>0</v>
      </c>
      <c r="Y1021">
        <v>0</v>
      </c>
      <c r="Z1021">
        <v>0</v>
      </c>
      <c r="AA1021">
        <v>0</v>
      </c>
      <c r="AB1021">
        <v>110</v>
      </c>
      <c r="AC1021">
        <v>29</v>
      </c>
      <c r="AD1021">
        <v>991</v>
      </c>
      <c r="AE1021">
        <v>0</v>
      </c>
      <c r="AF1021">
        <v>10</v>
      </c>
      <c r="AG1021">
        <v>39</v>
      </c>
      <c r="AH1021">
        <v>4</v>
      </c>
      <c r="AI1021">
        <v>5</v>
      </c>
      <c r="AJ1021">
        <v>8</v>
      </c>
      <c r="AK1021">
        <v>37</v>
      </c>
      <c r="AL1021">
        <v>145</v>
      </c>
      <c r="AM1021">
        <v>0</v>
      </c>
      <c r="AN1021">
        <v>0</v>
      </c>
      <c r="AO1021">
        <v>0</v>
      </c>
      <c r="AP1021">
        <v>0</v>
      </c>
      <c r="AQ1021">
        <v>3</v>
      </c>
      <c r="AR1021">
        <v>157</v>
      </c>
      <c r="AS1021">
        <v>26</v>
      </c>
      <c r="AT1021">
        <v>0</v>
      </c>
      <c r="AU1021">
        <v>170</v>
      </c>
      <c r="AV1021">
        <v>0</v>
      </c>
      <c r="AW1021">
        <v>48</v>
      </c>
      <c r="AX1021">
        <v>0</v>
      </c>
      <c r="AY1021">
        <v>784</v>
      </c>
      <c r="AZ1021">
        <v>42</v>
      </c>
      <c r="BA1021">
        <v>2</v>
      </c>
      <c r="BB1021">
        <v>152</v>
      </c>
      <c r="BC1021">
        <v>321</v>
      </c>
      <c r="BD1021">
        <v>123</v>
      </c>
      <c r="BE1021">
        <v>0</v>
      </c>
      <c r="BF1021">
        <v>38</v>
      </c>
      <c r="BG1021">
        <v>5</v>
      </c>
      <c r="BH1021">
        <v>0</v>
      </c>
      <c r="BI1021">
        <v>6</v>
      </c>
      <c r="BJ1021">
        <v>0</v>
      </c>
      <c r="BK1021">
        <v>0</v>
      </c>
      <c r="BL1021">
        <v>18</v>
      </c>
      <c r="BM1021">
        <v>195</v>
      </c>
      <c r="BN1021">
        <v>0</v>
      </c>
      <c r="BO1021">
        <v>2</v>
      </c>
      <c r="BP1021" s="178">
        <v>0</v>
      </c>
      <c r="BQ1021" s="183">
        <v>4415</v>
      </c>
    </row>
    <row r="1022" spans="1:69" x14ac:dyDescent="0.25">
      <c r="A1022" t="s">
        <v>1210</v>
      </c>
      <c r="B1022">
        <v>0</v>
      </c>
      <c r="C1022">
        <v>0</v>
      </c>
      <c r="E1022">
        <v>28</v>
      </c>
      <c r="F1022">
        <v>792</v>
      </c>
      <c r="G1022">
        <v>0</v>
      </c>
      <c r="H1022">
        <v>0</v>
      </c>
      <c r="I1022">
        <v>15</v>
      </c>
      <c r="J1022">
        <v>0</v>
      </c>
      <c r="K1022">
        <v>23</v>
      </c>
      <c r="L1022">
        <v>404</v>
      </c>
      <c r="M1022">
        <v>13</v>
      </c>
      <c r="N1022">
        <v>0</v>
      </c>
      <c r="O1022">
        <v>0</v>
      </c>
      <c r="P1022">
        <v>0</v>
      </c>
      <c r="Q1022">
        <v>866</v>
      </c>
      <c r="R1022">
        <v>22</v>
      </c>
      <c r="S1022">
        <v>1</v>
      </c>
      <c r="T1022">
        <v>0</v>
      </c>
      <c r="U1022">
        <v>0</v>
      </c>
      <c r="V1022">
        <v>23</v>
      </c>
      <c r="W1022">
        <v>0</v>
      </c>
      <c r="X1022">
        <v>0</v>
      </c>
      <c r="Y1022">
        <v>0</v>
      </c>
      <c r="Z1022">
        <v>0</v>
      </c>
      <c r="AA1022">
        <v>0</v>
      </c>
      <c r="AB1022">
        <v>266</v>
      </c>
      <c r="AC1022">
        <v>1</v>
      </c>
      <c r="AD1022">
        <v>62</v>
      </c>
      <c r="AE1022">
        <v>0</v>
      </c>
      <c r="AF1022">
        <v>57</v>
      </c>
      <c r="AG1022">
        <v>18</v>
      </c>
      <c r="AH1022">
        <v>0</v>
      </c>
      <c r="AI1022">
        <v>7</v>
      </c>
      <c r="AJ1022">
        <v>17</v>
      </c>
      <c r="AK1022">
        <v>48</v>
      </c>
      <c r="AL1022">
        <v>339</v>
      </c>
      <c r="AM1022">
        <v>0</v>
      </c>
      <c r="AN1022">
        <v>0</v>
      </c>
      <c r="AO1022">
        <v>0</v>
      </c>
      <c r="AP1022">
        <v>0</v>
      </c>
      <c r="AQ1022">
        <v>0</v>
      </c>
      <c r="AR1022">
        <v>145</v>
      </c>
      <c r="AS1022">
        <v>82</v>
      </c>
      <c r="AT1022">
        <v>0</v>
      </c>
      <c r="AU1022">
        <v>543</v>
      </c>
      <c r="AV1022">
        <v>0</v>
      </c>
      <c r="AW1022">
        <v>21</v>
      </c>
      <c r="AX1022">
        <v>0</v>
      </c>
      <c r="AY1022">
        <v>1995</v>
      </c>
      <c r="AZ1022">
        <v>78</v>
      </c>
      <c r="BA1022">
        <v>0</v>
      </c>
      <c r="BB1022">
        <v>2</v>
      </c>
      <c r="BC1022">
        <v>524</v>
      </c>
      <c r="BD1022">
        <v>168</v>
      </c>
      <c r="BE1022">
        <v>6</v>
      </c>
      <c r="BF1022">
        <v>28</v>
      </c>
      <c r="BG1022">
        <v>1</v>
      </c>
      <c r="BH1022">
        <v>162</v>
      </c>
      <c r="BI1022">
        <v>0</v>
      </c>
      <c r="BJ1022">
        <v>0</v>
      </c>
      <c r="BK1022">
        <v>0</v>
      </c>
      <c r="BL1022">
        <v>18</v>
      </c>
      <c r="BM1022">
        <v>747</v>
      </c>
      <c r="BN1022">
        <v>0</v>
      </c>
      <c r="BO1022">
        <v>8</v>
      </c>
      <c r="BP1022" s="178">
        <v>0</v>
      </c>
      <c r="BQ1022" s="183">
        <v>7555</v>
      </c>
    </row>
    <row r="1023" spans="1:69" x14ac:dyDescent="0.25">
      <c r="A1023" t="s">
        <v>1211</v>
      </c>
      <c r="B1023">
        <v>983</v>
      </c>
      <c r="C1023">
        <v>0</v>
      </c>
      <c r="D1023">
        <v>6021</v>
      </c>
      <c r="E1023">
        <v>0</v>
      </c>
      <c r="F1023">
        <v>0</v>
      </c>
      <c r="G1023">
        <v>0</v>
      </c>
      <c r="H1023">
        <v>0</v>
      </c>
      <c r="I1023">
        <v>83</v>
      </c>
      <c r="J1023">
        <v>1</v>
      </c>
      <c r="K1023">
        <v>0</v>
      </c>
      <c r="L1023">
        <v>0</v>
      </c>
      <c r="M1023">
        <v>0</v>
      </c>
      <c r="N1023">
        <v>0</v>
      </c>
      <c r="O1023">
        <v>0</v>
      </c>
      <c r="P1023">
        <v>0</v>
      </c>
      <c r="Q1023">
        <v>0</v>
      </c>
      <c r="R1023">
        <v>21</v>
      </c>
      <c r="S1023">
        <v>0</v>
      </c>
      <c r="T1023">
        <v>0</v>
      </c>
      <c r="U1023">
        <v>0</v>
      </c>
      <c r="V1023">
        <v>0</v>
      </c>
      <c r="W1023">
        <v>0</v>
      </c>
      <c r="X1023">
        <v>0</v>
      </c>
      <c r="Y1023">
        <v>0</v>
      </c>
      <c r="Z1023">
        <v>0</v>
      </c>
      <c r="AA1023">
        <v>0</v>
      </c>
      <c r="AB1023">
        <v>0</v>
      </c>
      <c r="AC1023">
        <v>0</v>
      </c>
      <c r="AD1023">
        <v>0</v>
      </c>
      <c r="AE1023">
        <v>0</v>
      </c>
      <c r="AF1023">
        <v>0</v>
      </c>
      <c r="AG1023">
        <v>138</v>
      </c>
      <c r="AH1023">
        <v>0</v>
      </c>
      <c r="AI1023">
        <v>0</v>
      </c>
      <c r="AJ1023">
        <v>0</v>
      </c>
      <c r="AK1023">
        <v>0</v>
      </c>
      <c r="AL1023">
        <v>0</v>
      </c>
      <c r="AM1023">
        <v>148</v>
      </c>
      <c r="AN1023">
        <v>0</v>
      </c>
      <c r="AO1023">
        <v>2</v>
      </c>
      <c r="AP1023">
        <v>0</v>
      </c>
      <c r="AQ1023">
        <v>0</v>
      </c>
      <c r="AR1023">
        <v>1</v>
      </c>
      <c r="AS1023">
        <v>0</v>
      </c>
      <c r="AT1023">
        <v>0</v>
      </c>
      <c r="AU1023">
        <v>0</v>
      </c>
      <c r="AV1023">
        <v>0</v>
      </c>
      <c r="AW1023">
        <v>0</v>
      </c>
      <c r="AX1023">
        <v>0</v>
      </c>
      <c r="AY1023">
        <v>0</v>
      </c>
      <c r="AZ1023">
        <v>0</v>
      </c>
      <c r="BA1023">
        <v>0</v>
      </c>
      <c r="BB1023">
        <v>0</v>
      </c>
      <c r="BC1023">
        <v>0</v>
      </c>
      <c r="BD1023">
        <v>0</v>
      </c>
      <c r="BE1023">
        <v>0</v>
      </c>
      <c r="BF1023">
        <v>0</v>
      </c>
      <c r="BG1023">
        <v>116</v>
      </c>
      <c r="BH1023">
        <v>0</v>
      </c>
      <c r="BI1023">
        <v>0</v>
      </c>
      <c r="BJ1023">
        <v>11</v>
      </c>
      <c r="BK1023">
        <v>0</v>
      </c>
      <c r="BL1023">
        <v>0</v>
      </c>
      <c r="BM1023">
        <v>0</v>
      </c>
      <c r="BN1023">
        <v>0</v>
      </c>
      <c r="BO1023">
        <v>0</v>
      </c>
      <c r="BP1023" s="178">
        <v>0</v>
      </c>
      <c r="BQ1023" s="183">
        <v>521</v>
      </c>
    </row>
    <row r="1024" spans="1:69" x14ac:dyDescent="0.25">
      <c r="A1024" t="s">
        <v>1212</v>
      </c>
      <c r="B1024">
        <v>1089</v>
      </c>
      <c r="C1024">
        <v>0</v>
      </c>
      <c r="D1024">
        <v>5810</v>
      </c>
      <c r="E1024">
        <v>0</v>
      </c>
      <c r="F1024">
        <v>0</v>
      </c>
      <c r="G1024">
        <v>0</v>
      </c>
      <c r="H1024">
        <v>0</v>
      </c>
      <c r="I1024">
        <v>83</v>
      </c>
      <c r="J1024">
        <v>1</v>
      </c>
      <c r="K1024">
        <v>0</v>
      </c>
      <c r="L1024">
        <v>0</v>
      </c>
      <c r="M1024">
        <v>0</v>
      </c>
      <c r="N1024">
        <v>0</v>
      </c>
      <c r="O1024">
        <v>0</v>
      </c>
      <c r="P1024">
        <v>0</v>
      </c>
      <c r="Q1024">
        <v>0</v>
      </c>
      <c r="R1024">
        <v>3</v>
      </c>
      <c r="S1024">
        <v>0</v>
      </c>
      <c r="T1024">
        <v>0</v>
      </c>
      <c r="U1024">
        <v>0</v>
      </c>
      <c r="V1024">
        <v>0</v>
      </c>
      <c r="W1024">
        <v>0</v>
      </c>
      <c r="X1024">
        <v>0</v>
      </c>
      <c r="Y1024">
        <v>0</v>
      </c>
      <c r="Z1024">
        <v>0</v>
      </c>
      <c r="AA1024">
        <v>0</v>
      </c>
      <c r="AB1024">
        <v>0</v>
      </c>
      <c r="AC1024">
        <v>0</v>
      </c>
      <c r="AD1024">
        <v>0</v>
      </c>
      <c r="AE1024">
        <v>0</v>
      </c>
      <c r="AF1024">
        <v>0</v>
      </c>
      <c r="AG1024">
        <v>138</v>
      </c>
      <c r="AH1024">
        <v>0</v>
      </c>
      <c r="AI1024">
        <v>0</v>
      </c>
      <c r="AJ1024">
        <v>0</v>
      </c>
      <c r="AK1024">
        <v>0</v>
      </c>
      <c r="AL1024">
        <v>0</v>
      </c>
      <c r="AM1024">
        <v>148</v>
      </c>
      <c r="AN1024">
        <v>0</v>
      </c>
      <c r="AO1024">
        <v>2</v>
      </c>
      <c r="AP1024">
        <v>0</v>
      </c>
      <c r="AQ1024">
        <v>0</v>
      </c>
      <c r="AR1024">
        <v>1</v>
      </c>
      <c r="AS1024">
        <v>0</v>
      </c>
      <c r="AT1024">
        <v>0</v>
      </c>
      <c r="AU1024">
        <v>0</v>
      </c>
      <c r="AV1024">
        <v>0</v>
      </c>
      <c r="AW1024">
        <v>0</v>
      </c>
      <c r="AX1024">
        <v>0</v>
      </c>
      <c r="AY1024">
        <v>0</v>
      </c>
      <c r="AZ1024">
        <v>0</v>
      </c>
      <c r="BA1024">
        <v>0</v>
      </c>
      <c r="BB1024">
        <v>0</v>
      </c>
      <c r="BC1024">
        <v>0</v>
      </c>
      <c r="BD1024">
        <v>0</v>
      </c>
      <c r="BE1024">
        <v>0</v>
      </c>
      <c r="BF1024">
        <v>0</v>
      </c>
      <c r="BG1024">
        <v>46</v>
      </c>
      <c r="BH1024">
        <v>0</v>
      </c>
      <c r="BI1024">
        <v>0</v>
      </c>
      <c r="BJ1024">
        <v>0</v>
      </c>
      <c r="BK1024">
        <v>0</v>
      </c>
      <c r="BL1024">
        <v>0</v>
      </c>
      <c r="BM1024">
        <v>0</v>
      </c>
      <c r="BN1024">
        <v>0</v>
      </c>
      <c r="BO1024">
        <v>0</v>
      </c>
      <c r="BP1024" s="178">
        <v>0</v>
      </c>
      <c r="BQ1024" s="183">
        <v>422</v>
      </c>
    </row>
    <row r="1025" spans="1:69" x14ac:dyDescent="0.25">
      <c r="A1025" t="s">
        <v>1213</v>
      </c>
      <c r="B1025">
        <v>268</v>
      </c>
      <c r="C1025">
        <v>0</v>
      </c>
      <c r="D1025" s="184">
        <v>0.96495598737751209</v>
      </c>
      <c r="E1025">
        <v>0</v>
      </c>
      <c r="F1025">
        <v>0</v>
      </c>
      <c r="G1025">
        <v>0</v>
      </c>
      <c r="H1025">
        <v>0</v>
      </c>
      <c r="I1025">
        <v>91</v>
      </c>
      <c r="J1025">
        <v>1</v>
      </c>
      <c r="K1025">
        <v>0</v>
      </c>
      <c r="L1025">
        <v>0</v>
      </c>
      <c r="M1025">
        <v>0</v>
      </c>
      <c r="N1025">
        <v>0</v>
      </c>
      <c r="O1025">
        <v>0</v>
      </c>
      <c r="P1025">
        <v>0</v>
      </c>
      <c r="Q1025">
        <v>0</v>
      </c>
      <c r="R1025">
        <v>3</v>
      </c>
      <c r="S1025">
        <v>0</v>
      </c>
      <c r="T1025">
        <v>0</v>
      </c>
      <c r="U1025">
        <v>0</v>
      </c>
      <c r="V1025">
        <v>0</v>
      </c>
      <c r="W1025">
        <v>0</v>
      </c>
      <c r="X1025">
        <v>0</v>
      </c>
      <c r="Y1025">
        <v>0</v>
      </c>
      <c r="Z1025">
        <v>0</v>
      </c>
      <c r="AA1025">
        <v>0</v>
      </c>
      <c r="AB1025">
        <v>0</v>
      </c>
      <c r="AC1025">
        <v>0</v>
      </c>
      <c r="AD1025">
        <v>0</v>
      </c>
      <c r="AE1025">
        <v>0</v>
      </c>
      <c r="AF1025">
        <v>0</v>
      </c>
      <c r="AG1025">
        <v>138</v>
      </c>
      <c r="AH1025">
        <v>0</v>
      </c>
      <c r="AI1025">
        <v>0</v>
      </c>
      <c r="AJ1025">
        <v>0</v>
      </c>
      <c r="AK1025">
        <v>0</v>
      </c>
      <c r="AL1025">
        <v>0</v>
      </c>
      <c r="AM1025">
        <v>145</v>
      </c>
      <c r="AN1025">
        <v>0</v>
      </c>
      <c r="AO1025">
        <v>0</v>
      </c>
      <c r="AP1025">
        <v>0</v>
      </c>
      <c r="AQ1025">
        <v>0</v>
      </c>
      <c r="AR1025">
        <v>1</v>
      </c>
      <c r="AS1025">
        <v>0</v>
      </c>
      <c r="AT1025">
        <v>0</v>
      </c>
      <c r="AU1025">
        <v>0</v>
      </c>
      <c r="AV1025">
        <v>0</v>
      </c>
      <c r="AW1025">
        <v>26</v>
      </c>
      <c r="AX1025">
        <v>0</v>
      </c>
      <c r="AY1025">
        <v>0</v>
      </c>
      <c r="AZ1025">
        <v>0</v>
      </c>
      <c r="BA1025">
        <v>0</v>
      </c>
      <c r="BB1025">
        <v>0</v>
      </c>
      <c r="BC1025">
        <v>0</v>
      </c>
      <c r="BD1025">
        <v>0</v>
      </c>
      <c r="BE1025">
        <v>0</v>
      </c>
      <c r="BF1025">
        <v>0</v>
      </c>
      <c r="BG1025">
        <v>26</v>
      </c>
      <c r="BH1025">
        <v>0</v>
      </c>
      <c r="BI1025">
        <v>0</v>
      </c>
      <c r="BJ1025">
        <v>11</v>
      </c>
      <c r="BK1025">
        <v>0</v>
      </c>
      <c r="BL1025">
        <v>0</v>
      </c>
      <c r="BM1025">
        <v>0</v>
      </c>
      <c r="BN1025">
        <v>0</v>
      </c>
      <c r="BO1025">
        <v>0</v>
      </c>
      <c r="BP1025" s="178">
        <v>0</v>
      </c>
      <c r="BQ1025" s="183">
        <v>442</v>
      </c>
    </row>
    <row r="1026" spans="1:69" x14ac:dyDescent="0.25">
      <c r="A1026" t="s">
        <v>1214</v>
      </c>
      <c r="B1026">
        <v>67</v>
      </c>
      <c r="C1026">
        <v>1167</v>
      </c>
      <c r="D1026" s="184">
        <f>D995/D994</f>
        <v>0.27536231884057971</v>
      </c>
      <c r="E1026">
        <v>707</v>
      </c>
      <c r="F1026">
        <v>15141</v>
      </c>
      <c r="G1026">
        <v>7205</v>
      </c>
      <c r="H1026">
        <v>526</v>
      </c>
      <c r="I1026">
        <v>3394</v>
      </c>
      <c r="J1026">
        <v>3182</v>
      </c>
      <c r="K1026">
        <v>7500</v>
      </c>
      <c r="L1026">
        <v>9241</v>
      </c>
      <c r="M1026">
        <v>1738</v>
      </c>
      <c r="N1026">
        <v>31717</v>
      </c>
      <c r="O1026">
        <v>939</v>
      </c>
      <c r="P1026">
        <v>466</v>
      </c>
      <c r="Q1026">
        <v>33213</v>
      </c>
      <c r="R1026">
        <v>9018</v>
      </c>
      <c r="S1026">
        <v>4120</v>
      </c>
      <c r="T1026">
        <v>278</v>
      </c>
      <c r="U1026">
        <v>1320</v>
      </c>
      <c r="V1026">
        <v>454</v>
      </c>
      <c r="W1026">
        <v>378</v>
      </c>
      <c r="X1026">
        <v>426</v>
      </c>
      <c r="Y1026">
        <v>398</v>
      </c>
      <c r="Z1026">
        <v>1200</v>
      </c>
      <c r="AA1026">
        <v>1590</v>
      </c>
      <c r="AB1026">
        <v>4559</v>
      </c>
      <c r="AC1026">
        <v>2696</v>
      </c>
      <c r="AD1026">
        <v>48152</v>
      </c>
      <c r="AE1026">
        <v>803</v>
      </c>
      <c r="AF1026">
        <v>3763</v>
      </c>
      <c r="AG1026">
        <v>1652</v>
      </c>
      <c r="AH1026">
        <v>247</v>
      </c>
      <c r="AI1026">
        <v>301</v>
      </c>
      <c r="AJ1026">
        <v>7628</v>
      </c>
      <c r="AK1026">
        <v>19912</v>
      </c>
      <c r="AL1026">
        <v>6801</v>
      </c>
      <c r="AM1026">
        <v>1087</v>
      </c>
      <c r="AN1026">
        <v>264</v>
      </c>
      <c r="AO1026">
        <v>537</v>
      </c>
      <c r="AP1026">
        <v>6853</v>
      </c>
      <c r="AQ1026">
        <v>8634</v>
      </c>
      <c r="AR1026">
        <v>3665</v>
      </c>
      <c r="AS1026">
        <v>1590</v>
      </c>
      <c r="AT1026">
        <v>2187</v>
      </c>
      <c r="AU1026">
        <v>5859</v>
      </c>
      <c r="AV1026">
        <v>1492</v>
      </c>
      <c r="AW1026">
        <v>18963</v>
      </c>
      <c r="AX1026">
        <v>11233</v>
      </c>
      <c r="AY1026">
        <v>56518</v>
      </c>
      <c r="AZ1026">
        <v>15336</v>
      </c>
      <c r="BA1026">
        <v>20065</v>
      </c>
      <c r="BB1026">
        <v>20819</v>
      </c>
      <c r="BC1026">
        <v>2190</v>
      </c>
      <c r="BD1026">
        <v>6747</v>
      </c>
      <c r="BE1026">
        <v>8934</v>
      </c>
      <c r="BF1026">
        <v>5348</v>
      </c>
      <c r="BG1026">
        <v>9263</v>
      </c>
      <c r="BH1026">
        <v>13355</v>
      </c>
      <c r="BI1026">
        <v>1344</v>
      </c>
      <c r="BJ1026">
        <v>1473</v>
      </c>
      <c r="BK1026">
        <v>721</v>
      </c>
      <c r="BL1026">
        <v>505</v>
      </c>
      <c r="BM1026">
        <v>12665</v>
      </c>
      <c r="BN1026">
        <v>1086</v>
      </c>
      <c r="BO1026">
        <v>1774</v>
      </c>
      <c r="BP1026" s="178">
        <v>810</v>
      </c>
      <c r="BQ1026">
        <v>484694</v>
      </c>
    </row>
    <row r="1027" spans="1:69" x14ac:dyDescent="0.25">
      <c r="A1027" t="s">
        <v>1215</v>
      </c>
      <c r="B1027">
        <v>0</v>
      </c>
      <c r="C1027">
        <v>0</v>
      </c>
      <c r="E1027">
        <v>0</v>
      </c>
      <c r="F1027">
        <v>2867</v>
      </c>
      <c r="G1027">
        <v>1929</v>
      </c>
      <c r="H1027">
        <v>113</v>
      </c>
      <c r="I1027">
        <v>102</v>
      </c>
      <c r="J1027">
        <v>306</v>
      </c>
      <c r="K1027">
        <v>1069</v>
      </c>
      <c r="L1027">
        <v>0</v>
      </c>
      <c r="M1027">
        <v>1</v>
      </c>
      <c r="N1027">
        <v>6593</v>
      </c>
      <c r="O1027">
        <v>198</v>
      </c>
      <c r="P1027">
        <v>95</v>
      </c>
      <c r="Q1027">
        <v>1937</v>
      </c>
      <c r="R1027">
        <v>1503</v>
      </c>
      <c r="S1027">
        <v>635</v>
      </c>
      <c r="T1027">
        <v>79</v>
      </c>
      <c r="U1027">
        <v>352</v>
      </c>
      <c r="V1027">
        <v>77</v>
      </c>
      <c r="W1027">
        <v>0</v>
      </c>
      <c r="X1027">
        <v>109</v>
      </c>
      <c r="Y1027">
        <v>92</v>
      </c>
      <c r="Z1027">
        <v>170</v>
      </c>
      <c r="AA1027">
        <v>24</v>
      </c>
      <c r="AB1027">
        <v>1035</v>
      </c>
      <c r="AC1027">
        <v>668</v>
      </c>
      <c r="AD1027">
        <v>9939</v>
      </c>
      <c r="AE1027">
        <v>108</v>
      </c>
      <c r="AF1027">
        <v>722</v>
      </c>
      <c r="AG1027">
        <v>339</v>
      </c>
      <c r="AH1027">
        <v>0</v>
      </c>
      <c r="AI1027">
        <v>0</v>
      </c>
      <c r="AJ1027">
        <v>1797</v>
      </c>
      <c r="AK1027">
        <v>154</v>
      </c>
      <c r="AL1027">
        <v>512</v>
      </c>
      <c r="AM1027">
        <v>266</v>
      </c>
      <c r="AN1027">
        <v>25</v>
      </c>
      <c r="AO1027">
        <v>148</v>
      </c>
      <c r="AP1027">
        <v>365</v>
      </c>
      <c r="AQ1027">
        <v>2066</v>
      </c>
      <c r="AR1027">
        <v>647</v>
      </c>
      <c r="AS1027">
        <v>324</v>
      </c>
      <c r="AT1027">
        <v>61</v>
      </c>
      <c r="AU1027">
        <v>1127</v>
      </c>
      <c r="AV1027">
        <v>328</v>
      </c>
      <c r="AW1027">
        <v>2145</v>
      </c>
      <c r="AX1027">
        <v>0</v>
      </c>
      <c r="AY1027">
        <v>80</v>
      </c>
      <c r="AZ1027">
        <v>262</v>
      </c>
      <c r="BA1027">
        <v>2239</v>
      </c>
      <c r="BB1027">
        <v>183</v>
      </c>
      <c r="BC1027">
        <v>585</v>
      </c>
      <c r="BD1027">
        <v>1180</v>
      </c>
      <c r="BE1027">
        <v>2746</v>
      </c>
      <c r="BF1027">
        <v>871</v>
      </c>
      <c r="BG1027">
        <v>365</v>
      </c>
      <c r="BH1027">
        <v>0</v>
      </c>
      <c r="BI1027">
        <v>231</v>
      </c>
      <c r="BJ1027">
        <v>359</v>
      </c>
      <c r="BK1027">
        <v>7</v>
      </c>
      <c r="BL1027">
        <v>0</v>
      </c>
      <c r="BM1027">
        <v>1551</v>
      </c>
      <c r="BN1027">
        <v>34</v>
      </c>
      <c r="BO1027">
        <v>346</v>
      </c>
      <c r="BP1027" s="178">
        <v>126</v>
      </c>
      <c r="BQ1027">
        <v>53523</v>
      </c>
    </row>
    <row r="1028" spans="1:69" x14ac:dyDescent="0.25">
      <c r="A1028" t="s">
        <v>1216</v>
      </c>
      <c r="B1028">
        <v>6782</v>
      </c>
      <c r="C1028">
        <v>0</v>
      </c>
      <c r="D1028" s="178">
        <f t="shared" ref="D1028:D1035" si="1">SUM(D415,D423,D431,D466,D554,D562,D570,D586)</f>
        <v>0</v>
      </c>
      <c r="E1028">
        <v>0</v>
      </c>
      <c r="F1028">
        <v>2861</v>
      </c>
      <c r="G1028">
        <v>0</v>
      </c>
      <c r="H1028">
        <v>23</v>
      </c>
      <c r="I1028">
        <v>99</v>
      </c>
      <c r="J1028">
        <v>333</v>
      </c>
      <c r="K1028">
        <v>273</v>
      </c>
      <c r="L1028">
        <v>0</v>
      </c>
      <c r="M1028">
        <v>0</v>
      </c>
      <c r="N1028">
        <v>619</v>
      </c>
      <c r="O1028">
        <v>33</v>
      </c>
      <c r="P1028">
        <v>63</v>
      </c>
      <c r="Q1028">
        <v>615</v>
      </c>
      <c r="R1028">
        <v>664</v>
      </c>
      <c r="S1028">
        <v>270</v>
      </c>
      <c r="T1028">
        <v>0</v>
      </c>
      <c r="U1028">
        <v>166</v>
      </c>
      <c r="V1028">
        <v>81</v>
      </c>
      <c r="W1028">
        <v>0</v>
      </c>
      <c r="X1028">
        <v>109</v>
      </c>
      <c r="Y1028">
        <v>5</v>
      </c>
      <c r="Z1028">
        <v>0</v>
      </c>
      <c r="AA1028">
        <v>1</v>
      </c>
      <c r="AB1028">
        <v>233</v>
      </c>
      <c r="AC1028">
        <v>228</v>
      </c>
      <c r="AD1028">
        <v>9784</v>
      </c>
      <c r="AE1028">
        <v>78</v>
      </c>
      <c r="AF1028">
        <v>57</v>
      </c>
      <c r="AG1028">
        <v>287</v>
      </c>
      <c r="AH1028">
        <v>0</v>
      </c>
      <c r="AI1028">
        <v>0</v>
      </c>
      <c r="AJ1028">
        <v>1053</v>
      </c>
      <c r="AK1028">
        <v>10</v>
      </c>
      <c r="AL1028">
        <v>7</v>
      </c>
      <c r="AM1028">
        <v>62</v>
      </c>
      <c r="AN1028">
        <v>10</v>
      </c>
      <c r="AO1028">
        <v>6</v>
      </c>
      <c r="AP1028">
        <v>91</v>
      </c>
      <c r="AQ1028">
        <v>884</v>
      </c>
      <c r="AR1028">
        <v>110</v>
      </c>
      <c r="AS1028">
        <v>3</v>
      </c>
      <c r="AT1028">
        <v>100</v>
      </c>
      <c r="AU1028">
        <v>0</v>
      </c>
      <c r="AV1028">
        <v>321</v>
      </c>
      <c r="AW1028">
        <v>340</v>
      </c>
      <c r="AX1028">
        <v>0</v>
      </c>
      <c r="AY1028">
        <v>9</v>
      </c>
      <c r="AZ1028">
        <v>141</v>
      </c>
      <c r="BA1028">
        <v>300</v>
      </c>
      <c r="BB1028">
        <v>84</v>
      </c>
      <c r="BC1028">
        <v>3</v>
      </c>
      <c r="BD1028">
        <v>1180</v>
      </c>
      <c r="BE1028">
        <v>611</v>
      </c>
      <c r="BF1028">
        <v>291</v>
      </c>
      <c r="BG1028">
        <v>281</v>
      </c>
      <c r="BH1028">
        <v>12</v>
      </c>
      <c r="BI1028">
        <v>5</v>
      </c>
      <c r="BJ1028">
        <v>222</v>
      </c>
      <c r="BK1028">
        <v>0</v>
      </c>
      <c r="BL1028">
        <v>0</v>
      </c>
      <c r="BM1028">
        <v>103</v>
      </c>
      <c r="BN1028">
        <v>0</v>
      </c>
      <c r="BO1028">
        <v>35</v>
      </c>
      <c r="BP1028" s="178">
        <v>126</v>
      </c>
      <c r="BQ1028">
        <v>23635</v>
      </c>
    </row>
    <row r="1029" spans="1:69" x14ac:dyDescent="0.25">
      <c r="A1029" t="s">
        <v>1217</v>
      </c>
      <c r="B1029">
        <v>6379</v>
      </c>
      <c r="C1029">
        <v>0</v>
      </c>
      <c r="D1029" s="178">
        <f t="shared" si="1"/>
        <v>0</v>
      </c>
      <c r="E1029">
        <v>0</v>
      </c>
      <c r="F1029">
        <v>6</v>
      </c>
      <c r="G1029">
        <v>29</v>
      </c>
      <c r="H1029">
        <v>72</v>
      </c>
      <c r="I1029">
        <v>0</v>
      </c>
      <c r="J1029">
        <v>1</v>
      </c>
      <c r="K1029">
        <v>1131</v>
      </c>
      <c r="L1029">
        <v>0</v>
      </c>
      <c r="M1029">
        <v>0</v>
      </c>
      <c r="N1029">
        <v>5987</v>
      </c>
      <c r="O1029">
        <v>176</v>
      </c>
      <c r="P1029">
        <v>35</v>
      </c>
      <c r="Q1029">
        <v>979</v>
      </c>
      <c r="R1029">
        <v>757</v>
      </c>
      <c r="S1029">
        <v>260</v>
      </c>
      <c r="T1029">
        <v>0</v>
      </c>
      <c r="U1029">
        <v>57</v>
      </c>
      <c r="V1029">
        <v>14</v>
      </c>
      <c r="W1029">
        <v>0</v>
      </c>
      <c r="X1029">
        <v>0</v>
      </c>
      <c r="Y1029">
        <v>88</v>
      </c>
      <c r="Z1029">
        <v>345</v>
      </c>
      <c r="AA1029">
        <v>22</v>
      </c>
      <c r="AB1029">
        <v>746</v>
      </c>
      <c r="AC1029">
        <v>440</v>
      </c>
      <c r="AD1029">
        <v>0</v>
      </c>
      <c r="AE1029">
        <v>32</v>
      </c>
      <c r="AF1029">
        <v>441</v>
      </c>
      <c r="AG1029">
        <v>52</v>
      </c>
      <c r="AH1029">
        <v>3</v>
      </c>
      <c r="AI1029">
        <v>0</v>
      </c>
      <c r="AJ1029">
        <v>757</v>
      </c>
      <c r="AK1029">
        <v>144</v>
      </c>
      <c r="AL1029">
        <v>0</v>
      </c>
      <c r="AM1029">
        <v>42</v>
      </c>
      <c r="AN1029">
        <v>0</v>
      </c>
      <c r="AO1029">
        <v>144</v>
      </c>
      <c r="AP1029">
        <v>35</v>
      </c>
      <c r="AQ1029">
        <v>1410</v>
      </c>
      <c r="AR1029">
        <v>536</v>
      </c>
      <c r="AS1029">
        <v>0</v>
      </c>
      <c r="AT1029">
        <v>0</v>
      </c>
      <c r="AU1029">
        <v>1127</v>
      </c>
      <c r="AV1029">
        <v>0</v>
      </c>
      <c r="AW1029">
        <v>675</v>
      </c>
      <c r="AX1029">
        <v>4</v>
      </c>
      <c r="AY1029">
        <v>8005</v>
      </c>
      <c r="AZ1029">
        <v>75</v>
      </c>
      <c r="BA1029">
        <v>2043</v>
      </c>
      <c r="BB1029">
        <v>0</v>
      </c>
      <c r="BC1029">
        <v>465</v>
      </c>
      <c r="BD1029">
        <v>0</v>
      </c>
      <c r="BE1029">
        <v>1060</v>
      </c>
      <c r="BF1029">
        <v>573</v>
      </c>
      <c r="BG1029">
        <v>69</v>
      </c>
      <c r="BH1029">
        <v>0</v>
      </c>
      <c r="BI1029">
        <v>26</v>
      </c>
      <c r="BJ1029">
        <v>136</v>
      </c>
      <c r="BK1029">
        <v>7</v>
      </c>
      <c r="BL1029">
        <v>102</v>
      </c>
      <c r="BM1029">
        <v>404</v>
      </c>
      <c r="BN1029">
        <v>0</v>
      </c>
      <c r="BO1029">
        <v>313</v>
      </c>
      <c r="BP1029" s="178">
        <v>0</v>
      </c>
      <c r="BQ1029">
        <v>30649</v>
      </c>
    </row>
    <row r="1030" spans="1:69" x14ac:dyDescent="0.25">
      <c r="A1030" t="s">
        <v>1218</v>
      </c>
      <c r="B1030">
        <v>292</v>
      </c>
      <c r="C1030">
        <v>0.20651242502142245</v>
      </c>
      <c r="D1030" s="178">
        <f t="shared" si="1"/>
        <v>0</v>
      </c>
      <c r="E1030">
        <v>0.20226308345120225</v>
      </c>
      <c r="F1030">
        <v>0.15732118089954428</v>
      </c>
      <c r="G1030">
        <v>0.26800832755031229</v>
      </c>
      <c r="H1030">
        <v>0.20152091254752852</v>
      </c>
      <c r="I1030">
        <v>3.0053034767236298E-2</v>
      </c>
      <c r="J1030">
        <v>0.17567567567567569</v>
      </c>
      <c r="K1030">
        <v>0.16493333333333332</v>
      </c>
      <c r="L1030">
        <v>0.25289470836489558</v>
      </c>
      <c r="M1030">
        <v>0.2243958573072497</v>
      </c>
      <c r="N1030">
        <v>0.22300343664280986</v>
      </c>
      <c r="O1030">
        <v>0.2055378061767838</v>
      </c>
      <c r="P1030">
        <v>0.21030042918454936</v>
      </c>
      <c r="Q1030">
        <v>0.13819889802185892</v>
      </c>
      <c r="R1030">
        <v>0.18307828786870703</v>
      </c>
      <c r="S1030">
        <v>0.19757281553398059</v>
      </c>
      <c r="T1030">
        <v>0.2733812949640288</v>
      </c>
      <c r="U1030">
        <v>0.30681818181818182</v>
      </c>
      <c r="V1030">
        <v>0.18722466960352424</v>
      </c>
      <c r="W1030">
        <v>0.31746031746031744</v>
      </c>
      <c r="X1030">
        <v>0.31690140845070425</v>
      </c>
      <c r="Y1030">
        <v>0.21859296482412061</v>
      </c>
      <c r="Z1030">
        <v>0.26750000000000002</v>
      </c>
      <c r="AA1030">
        <v>0.26792452830188679</v>
      </c>
      <c r="AB1030">
        <v>0.20333406448782629</v>
      </c>
      <c r="AC1030">
        <v>0.22959940652818991</v>
      </c>
      <c r="AD1030">
        <v>0.18522595115467685</v>
      </c>
      <c r="AE1030">
        <v>0.16562889165628891</v>
      </c>
      <c r="AF1030">
        <v>0.20542120648418816</v>
      </c>
      <c r="AG1030">
        <v>0.19854721549636803</v>
      </c>
      <c r="AH1030">
        <v>0.24696356275303644</v>
      </c>
      <c r="AI1030">
        <v>0.17607973421926909</v>
      </c>
      <c r="AJ1030">
        <v>0.20503408495018352</v>
      </c>
      <c r="AK1030">
        <v>0.18285456006428286</v>
      </c>
      <c r="AL1030">
        <v>0.1799735333039259</v>
      </c>
      <c r="AM1030">
        <v>0.22631094756209752</v>
      </c>
      <c r="AN1030">
        <v>0.23484848484848486</v>
      </c>
      <c r="AO1030">
        <v>0.27374301675977653</v>
      </c>
      <c r="AP1030">
        <v>0.267328177440537</v>
      </c>
      <c r="AQ1030">
        <v>0.20975214269168405</v>
      </c>
      <c r="AR1030">
        <v>0.14979536152796727</v>
      </c>
      <c r="AS1030">
        <v>0.16792452830188678</v>
      </c>
      <c r="AT1030">
        <v>2.0118884316415182E-2</v>
      </c>
      <c r="AU1030">
        <v>0.14234511008704556</v>
      </c>
      <c r="AV1030">
        <v>0.25</v>
      </c>
      <c r="AW1030">
        <v>0.18172230132363024</v>
      </c>
      <c r="AX1030">
        <v>0.16326893973114928</v>
      </c>
      <c r="AY1030">
        <v>0.20717293605576984</v>
      </c>
      <c r="AZ1030">
        <v>0.1845983307250913</v>
      </c>
      <c r="BA1030">
        <v>0.18285571891353103</v>
      </c>
      <c r="BB1030">
        <v>0.18910610500024017</v>
      </c>
      <c r="BC1030">
        <v>0.39178082191780822</v>
      </c>
      <c r="BD1030">
        <v>0.14495331258337038</v>
      </c>
      <c r="BE1030">
        <v>0.23796731587194986</v>
      </c>
      <c r="BF1030">
        <v>0.13032909498878084</v>
      </c>
      <c r="BG1030">
        <v>0.18212242254129332</v>
      </c>
      <c r="BH1030">
        <v>0.16286035192811682</v>
      </c>
      <c r="BI1030">
        <v>0.18377976190476192</v>
      </c>
      <c r="BJ1030">
        <v>0.23014256619144602</v>
      </c>
      <c r="BK1030">
        <v>0.31067961165048541</v>
      </c>
      <c r="BL1030">
        <v>0.17029702970297031</v>
      </c>
      <c r="BM1030">
        <v>0.18112909593367549</v>
      </c>
      <c r="BN1030">
        <v>0.20534069981583794</v>
      </c>
      <c r="BO1030">
        <v>0.1939120631341601</v>
      </c>
      <c r="BP1030" s="178">
        <v>0.21728395061728395</v>
      </c>
      <c r="BQ1030" s="184">
        <v>0.18964748893116068</v>
      </c>
    </row>
    <row r="1031" spans="1:69" x14ac:dyDescent="0.25">
      <c r="A1031" t="s">
        <v>1219</v>
      </c>
      <c r="B1031">
        <v>36</v>
      </c>
      <c r="C1031">
        <f>SUM(C995,C1000)</f>
        <v>289</v>
      </c>
      <c r="D1031" s="178">
        <f t="shared" si="1"/>
        <v>0</v>
      </c>
      <c r="E1031">
        <f t="shared" ref="E1031:AJ1031" si="2">SUM(E995,E1000)</f>
        <v>149</v>
      </c>
      <c r="F1031">
        <f t="shared" si="2"/>
        <v>2867</v>
      </c>
      <c r="G1031">
        <f t="shared" si="2"/>
        <v>2176</v>
      </c>
      <c r="H1031">
        <f t="shared" si="2"/>
        <v>116</v>
      </c>
      <c r="I1031">
        <f t="shared" si="2"/>
        <v>527</v>
      </c>
      <c r="J1031">
        <f t="shared" si="2"/>
        <v>632</v>
      </c>
      <c r="K1031">
        <f t="shared" si="2"/>
        <v>1536</v>
      </c>
      <c r="L1031">
        <f t="shared" si="2"/>
        <v>2557</v>
      </c>
      <c r="M1031">
        <f t="shared" si="2"/>
        <v>422</v>
      </c>
      <c r="N1031">
        <f t="shared" si="2"/>
        <v>7980</v>
      </c>
      <c r="O1031">
        <f t="shared" si="2"/>
        <v>198</v>
      </c>
      <c r="P1031">
        <f t="shared" si="2"/>
        <v>100</v>
      </c>
      <c r="Q1031">
        <f t="shared" si="2"/>
        <v>5996</v>
      </c>
      <c r="R1031">
        <f t="shared" si="2"/>
        <v>1839</v>
      </c>
      <c r="S1031">
        <f t="shared" si="2"/>
        <v>1325</v>
      </c>
      <c r="T1031">
        <f t="shared" si="2"/>
        <v>79</v>
      </c>
      <c r="U1031">
        <f t="shared" si="2"/>
        <v>416</v>
      </c>
      <c r="V1031">
        <f t="shared" si="2"/>
        <v>98</v>
      </c>
      <c r="W1031">
        <f t="shared" si="2"/>
        <v>130</v>
      </c>
      <c r="X1031">
        <f t="shared" si="2"/>
        <v>146</v>
      </c>
      <c r="Y1031">
        <f t="shared" si="2"/>
        <v>92</v>
      </c>
      <c r="Z1031">
        <f t="shared" si="2"/>
        <v>347</v>
      </c>
      <c r="AA1031">
        <f t="shared" si="2"/>
        <v>448</v>
      </c>
      <c r="AB1031">
        <f t="shared" si="2"/>
        <v>1035</v>
      </c>
      <c r="AC1031">
        <f t="shared" si="2"/>
        <v>668</v>
      </c>
      <c r="AD1031">
        <f t="shared" si="2"/>
        <v>10314</v>
      </c>
      <c r="AE1031">
        <f t="shared" si="2"/>
        <v>140</v>
      </c>
      <c r="AF1031">
        <f t="shared" si="2"/>
        <v>893</v>
      </c>
      <c r="AG1031">
        <f t="shared" si="2"/>
        <v>365</v>
      </c>
      <c r="AH1031">
        <f t="shared" si="2"/>
        <v>71</v>
      </c>
      <c r="AI1031">
        <f t="shared" si="2"/>
        <v>60</v>
      </c>
      <c r="AJ1031">
        <f t="shared" si="2"/>
        <v>1799</v>
      </c>
      <c r="AK1031">
        <f t="shared" ref="AK1031:BQ1031" si="3">SUM(AK995,AK1000)</f>
        <v>4183</v>
      </c>
      <c r="AL1031">
        <f t="shared" si="3"/>
        <v>1372</v>
      </c>
      <c r="AM1031">
        <f t="shared" si="3"/>
        <v>266</v>
      </c>
      <c r="AN1031">
        <f t="shared" si="3"/>
        <v>69</v>
      </c>
      <c r="AO1031">
        <f t="shared" si="3"/>
        <v>161</v>
      </c>
      <c r="AP1031">
        <f t="shared" si="3"/>
        <v>2163</v>
      </c>
      <c r="AQ1031">
        <f t="shared" si="3"/>
        <v>2099</v>
      </c>
      <c r="AR1031">
        <f t="shared" si="3"/>
        <v>697</v>
      </c>
      <c r="AS1031">
        <f t="shared" si="3"/>
        <v>324</v>
      </c>
      <c r="AT1031">
        <f t="shared" si="3"/>
        <v>61</v>
      </c>
      <c r="AU1031">
        <f t="shared" si="3"/>
        <v>1127</v>
      </c>
      <c r="AV1031">
        <f t="shared" si="3"/>
        <v>396</v>
      </c>
      <c r="AW1031">
        <f t="shared" si="3"/>
        <v>4125</v>
      </c>
      <c r="AX1031">
        <f t="shared" si="3"/>
        <v>2198</v>
      </c>
      <c r="AY1031">
        <f t="shared" si="3"/>
        <v>13430</v>
      </c>
      <c r="AZ1031">
        <f t="shared" si="3"/>
        <v>3796</v>
      </c>
      <c r="BA1031">
        <f t="shared" si="3"/>
        <v>4528</v>
      </c>
      <c r="BB1031">
        <f t="shared" si="3"/>
        <v>4590</v>
      </c>
      <c r="BC1031">
        <f t="shared" si="3"/>
        <v>1032</v>
      </c>
      <c r="BD1031">
        <f t="shared" si="3"/>
        <v>1203</v>
      </c>
      <c r="BE1031">
        <f t="shared" si="3"/>
        <v>2287</v>
      </c>
      <c r="BF1031">
        <f t="shared" si="3"/>
        <v>878</v>
      </c>
      <c r="BG1031">
        <f t="shared" si="3"/>
        <v>1860</v>
      </c>
      <c r="BH1031">
        <f t="shared" si="3"/>
        <v>2728</v>
      </c>
      <c r="BI1031">
        <f t="shared" si="3"/>
        <v>270</v>
      </c>
      <c r="BJ1031">
        <f t="shared" si="3"/>
        <v>359</v>
      </c>
      <c r="BK1031">
        <f t="shared" si="3"/>
        <v>241</v>
      </c>
      <c r="BL1031">
        <f t="shared" si="3"/>
        <v>103</v>
      </c>
      <c r="BM1031">
        <f t="shared" si="3"/>
        <v>2538</v>
      </c>
      <c r="BN1031">
        <f t="shared" si="3"/>
        <v>241</v>
      </c>
      <c r="BO1031">
        <f t="shared" si="3"/>
        <v>378</v>
      </c>
      <c r="BP1031">
        <f t="shared" si="3"/>
        <v>243</v>
      </c>
      <c r="BQ1031">
        <f t="shared" si="3"/>
        <v>108266</v>
      </c>
    </row>
    <row r="1032" spans="1:69" x14ac:dyDescent="0.25">
      <c r="A1032" t="s">
        <v>1220</v>
      </c>
      <c r="B1032">
        <v>62</v>
      </c>
      <c r="C1032" s="184">
        <f>SUM(C994/C1026)</f>
        <v>0.59897172236503859</v>
      </c>
      <c r="D1032" s="178">
        <f t="shared" si="1"/>
        <v>0</v>
      </c>
      <c r="E1032" s="184">
        <f t="shared" ref="E1032:AJ1032" si="4">SUM(E994/E1026)</f>
        <v>0.62376237623762376</v>
      </c>
      <c r="F1032" s="184">
        <f t="shared" si="4"/>
        <v>0.68852783831979392</v>
      </c>
      <c r="G1032" s="184">
        <f t="shared" si="4"/>
        <v>0.56613462873004861</v>
      </c>
      <c r="H1032" s="184">
        <f t="shared" si="4"/>
        <v>0.63878326996197721</v>
      </c>
      <c r="I1032" s="184">
        <f t="shared" si="4"/>
        <v>0.80936947554507954</v>
      </c>
      <c r="J1032" s="184">
        <f t="shared" si="4"/>
        <v>0.68541797611565058</v>
      </c>
      <c r="K1032" s="184">
        <f t="shared" si="4"/>
        <v>0.64213333333333333</v>
      </c>
      <c r="L1032" s="184">
        <f t="shared" si="4"/>
        <v>0.54420517260036794</v>
      </c>
      <c r="M1032" s="184">
        <f t="shared" si="4"/>
        <v>0.57077100115074797</v>
      </c>
      <c r="N1032" s="184">
        <f t="shared" si="4"/>
        <v>0.56253744048932752</v>
      </c>
      <c r="O1032" s="184">
        <f t="shared" si="4"/>
        <v>0.69435569755058568</v>
      </c>
      <c r="P1032" s="184">
        <f t="shared" si="4"/>
        <v>0.60085836909871249</v>
      </c>
      <c r="Q1032" s="184">
        <f t="shared" si="4"/>
        <v>0.59220787041218803</v>
      </c>
      <c r="R1032" s="184">
        <f t="shared" si="4"/>
        <v>0.6309603016189842</v>
      </c>
      <c r="S1032" s="184">
        <f t="shared" si="4"/>
        <v>0.56868932038834952</v>
      </c>
      <c r="T1032" s="184">
        <f t="shared" si="4"/>
        <v>0.53597122302158273</v>
      </c>
      <c r="U1032" s="184">
        <f t="shared" si="4"/>
        <v>0.48939393939393938</v>
      </c>
      <c r="V1032" s="184">
        <f t="shared" si="4"/>
        <v>0.6277533039647577</v>
      </c>
      <c r="W1032" s="184">
        <f t="shared" si="4"/>
        <v>0.48412698412698413</v>
      </c>
      <c r="X1032" s="184">
        <f t="shared" si="4"/>
        <v>0.51643192488262912</v>
      </c>
      <c r="Y1032" s="184">
        <f t="shared" si="4"/>
        <v>0.60804020100502509</v>
      </c>
      <c r="Z1032" s="184">
        <f t="shared" si="4"/>
        <v>0.55333333333333334</v>
      </c>
      <c r="AA1032" s="184">
        <f t="shared" si="4"/>
        <v>0.52452830188679245</v>
      </c>
      <c r="AB1032" s="184">
        <f t="shared" si="4"/>
        <v>0.60978284711559549</v>
      </c>
      <c r="AC1032" s="184">
        <f t="shared" si="4"/>
        <v>0.59087537091988129</v>
      </c>
      <c r="AD1032" s="184">
        <f t="shared" si="4"/>
        <v>0.61812593454062137</v>
      </c>
      <c r="AE1032" s="184">
        <f t="shared" si="4"/>
        <v>0.68617683686176834</v>
      </c>
      <c r="AF1032" s="184">
        <f t="shared" si="4"/>
        <v>0.5859686420409248</v>
      </c>
      <c r="AG1032" s="184">
        <f t="shared" si="4"/>
        <v>0.58171912832929784</v>
      </c>
      <c r="AH1032" s="184">
        <f t="shared" si="4"/>
        <v>0.53441295546558709</v>
      </c>
      <c r="AI1032" s="184">
        <f t="shared" si="4"/>
        <v>0.61129568106312293</v>
      </c>
      <c r="AJ1032" s="184">
        <f t="shared" si="4"/>
        <v>0.59596224436287359</v>
      </c>
      <c r="AK1032" s="184">
        <f t="shared" ref="AK1032:BQ1032" si="5">SUM(AK994/AK1026)</f>
        <v>0.62992165528324628</v>
      </c>
      <c r="AL1032" s="184">
        <f t="shared" si="5"/>
        <v>0.61873253933245109</v>
      </c>
      <c r="AM1032" s="184">
        <f t="shared" si="5"/>
        <v>0.59613615455381785</v>
      </c>
      <c r="AN1032" s="184">
        <f t="shared" si="5"/>
        <v>0.52651515151515149</v>
      </c>
      <c r="AO1032" s="184">
        <f t="shared" si="5"/>
        <v>0.52700186219739298</v>
      </c>
      <c r="AP1032" s="184">
        <f t="shared" si="5"/>
        <v>0.46286297971691232</v>
      </c>
      <c r="AQ1032" s="184">
        <f t="shared" si="5"/>
        <v>0.57991660875608064</v>
      </c>
      <c r="AR1032" s="184">
        <f t="shared" si="5"/>
        <v>0.64583901773533425</v>
      </c>
      <c r="AS1032" s="184">
        <f t="shared" si="5"/>
        <v>0.63647798742138362</v>
      </c>
      <c r="AT1032" s="184">
        <f t="shared" si="5"/>
        <v>0.96021947873799729</v>
      </c>
      <c r="AU1032" s="184">
        <f t="shared" si="5"/>
        <v>0.65762075439494794</v>
      </c>
      <c r="AV1032" s="184">
        <f t="shared" si="5"/>
        <v>0.5630026809651475</v>
      </c>
      <c r="AW1032" s="184">
        <f t="shared" si="5"/>
        <v>0.62447924906396668</v>
      </c>
      <c r="AX1032" s="184">
        <f t="shared" si="5"/>
        <v>0.64470755808777713</v>
      </c>
      <c r="AY1032" s="184">
        <f t="shared" si="5"/>
        <v>0.58533564528114934</v>
      </c>
      <c r="AZ1032" s="184">
        <f t="shared" si="5"/>
        <v>0.58659363588941049</v>
      </c>
      <c r="BA1032" s="184">
        <f t="shared" si="5"/>
        <v>0.60941938699227516</v>
      </c>
      <c r="BB1032" s="184">
        <f t="shared" si="5"/>
        <v>0.62294058312118739</v>
      </c>
      <c r="BC1032" s="184">
        <f t="shared" si="5"/>
        <v>0.41278538812785387</v>
      </c>
      <c r="BD1032" s="184">
        <f t="shared" si="5"/>
        <v>0.6644434563509708</v>
      </c>
      <c r="BE1032" s="184">
        <f t="shared" si="5"/>
        <v>0.57253190060443249</v>
      </c>
      <c r="BF1032" s="184">
        <f t="shared" si="5"/>
        <v>0.66791323859386686</v>
      </c>
      <c r="BG1032" s="184">
        <f t="shared" si="5"/>
        <v>0.61599913634891501</v>
      </c>
      <c r="BH1032" s="184">
        <f t="shared" si="5"/>
        <v>0.64305503556720334</v>
      </c>
      <c r="BI1032" s="184">
        <f t="shared" si="5"/>
        <v>0.69122023809523814</v>
      </c>
      <c r="BJ1032" s="184">
        <f t="shared" si="5"/>
        <v>0.5756958587915818</v>
      </c>
      <c r="BK1032" s="184">
        <f t="shared" si="5"/>
        <v>0.47018030513176146</v>
      </c>
      <c r="BL1032" s="184">
        <f t="shared" si="5"/>
        <v>0.60396039603960394</v>
      </c>
      <c r="BM1032" s="184">
        <f t="shared" si="5"/>
        <v>0.64137386498223448</v>
      </c>
      <c r="BN1032" s="184">
        <f t="shared" si="5"/>
        <v>0.59208103130755063</v>
      </c>
      <c r="BO1032" s="184">
        <f t="shared" si="5"/>
        <v>0.62288613303269447</v>
      </c>
      <c r="BP1032" s="184">
        <f t="shared" si="5"/>
        <v>0.52716049382716046</v>
      </c>
      <c r="BQ1032" s="184">
        <f t="shared" si="5"/>
        <v>0.60825180423112313</v>
      </c>
    </row>
    <row r="1033" spans="1:69" x14ac:dyDescent="0.25">
      <c r="A1033" t="s">
        <v>1221</v>
      </c>
      <c r="B1033">
        <v>1906</v>
      </c>
      <c r="C1033" s="184">
        <f>SUM(C995/C1026)</f>
        <v>4.1131105398457581E-2</v>
      </c>
      <c r="D1033" s="178">
        <f t="shared" si="1"/>
        <v>0</v>
      </c>
      <c r="E1033" s="184">
        <f t="shared" ref="E1033:AJ1033" si="6">SUM(E995/E1026)</f>
        <v>8.4865629420084864E-3</v>
      </c>
      <c r="F1033" s="184">
        <f t="shared" si="6"/>
        <v>3.2032230367875308E-2</v>
      </c>
      <c r="G1033" s="184">
        <f t="shared" si="6"/>
        <v>3.4004163775156145E-2</v>
      </c>
      <c r="H1033" s="184">
        <f t="shared" si="6"/>
        <v>1.9011406844106463E-2</v>
      </c>
      <c r="I1033" s="184">
        <f t="shared" si="6"/>
        <v>0.12522097819681791</v>
      </c>
      <c r="J1033" s="184">
        <f t="shared" si="6"/>
        <v>2.2941546197360149E-2</v>
      </c>
      <c r="K1033" s="184">
        <f t="shared" si="6"/>
        <v>3.9866666666666668E-2</v>
      </c>
      <c r="L1033" s="184">
        <f t="shared" si="6"/>
        <v>2.3806947300075751E-2</v>
      </c>
      <c r="M1033" s="184">
        <f t="shared" si="6"/>
        <v>1.8411967779056387E-2</v>
      </c>
      <c r="N1033" s="184">
        <f t="shared" si="6"/>
        <v>2.8596651637922882E-2</v>
      </c>
      <c r="O1033" s="184">
        <f t="shared" si="6"/>
        <v>5.3248136315228968E-3</v>
      </c>
      <c r="P1033" s="184">
        <f t="shared" si="6"/>
        <v>4.2918454935622317E-3</v>
      </c>
      <c r="Q1033" s="184">
        <f t="shared" si="6"/>
        <v>4.2332821485562881E-2</v>
      </c>
      <c r="R1033" s="184">
        <f t="shared" si="6"/>
        <v>2.0847194499889112E-2</v>
      </c>
      <c r="S1033" s="184">
        <f t="shared" si="6"/>
        <v>0.12402912621359223</v>
      </c>
      <c r="T1033" s="184">
        <f t="shared" si="6"/>
        <v>1.0791366906474821E-2</v>
      </c>
      <c r="U1033" s="184">
        <f t="shared" si="6"/>
        <v>8.3333333333333332E-3</v>
      </c>
      <c r="V1033" s="184">
        <f t="shared" si="6"/>
        <v>2.8634361233480177E-2</v>
      </c>
      <c r="W1033" s="184">
        <f t="shared" si="6"/>
        <v>2.6455026455026454E-2</v>
      </c>
      <c r="X1033" s="184">
        <f t="shared" si="6"/>
        <v>2.5821596244131457E-2</v>
      </c>
      <c r="Y1033" s="184">
        <f t="shared" si="6"/>
        <v>1.2562814070351759E-2</v>
      </c>
      <c r="Z1033" s="184">
        <f t="shared" si="6"/>
        <v>2.1666666666666667E-2</v>
      </c>
      <c r="AA1033" s="184">
        <f t="shared" si="6"/>
        <v>1.3836477987421384E-2</v>
      </c>
      <c r="AB1033" s="184">
        <f t="shared" si="6"/>
        <v>2.3689405571397235E-2</v>
      </c>
      <c r="AC1033" s="184">
        <f t="shared" si="6"/>
        <v>1.8175074183976261E-2</v>
      </c>
      <c r="AD1033" s="184">
        <f t="shared" si="6"/>
        <v>2.8970759262335936E-2</v>
      </c>
      <c r="AE1033" s="184">
        <f t="shared" si="6"/>
        <v>8.717310087173101E-3</v>
      </c>
      <c r="AF1033" s="184">
        <f t="shared" si="6"/>
        <v>3.1889449906989102E-2</v>
      </c>
      <c r="AG1033" s="184">
        <f t="shared" si="6"/>
        <v>2.2397094430992737E-2</v>
      </c>
      <c r="AH1033" s="184">
        <f t="shared" si="6"/>
        <v>4.048582995951417E-2</v>
      </c>
      <c r="AI1033" s="184">
        <f t="shared" si="6"/>
        <v>2.3255813953488372E-2</v>
      </c>
      <c r="AJ1033" s="184">
        <f t="shared" si="6"/>
        <v>3.0807551127425274E-2</v>
      </c>
      <c r="AK1033" s="184">
        <f t="shared" ref="AK1033:BQ1033" si="7">SUM(AK995/AK1026)</f>
        <v>2.7219766974688631E-2</v>
      </c>
      <c r="AL1033" s="184">
        <f t="shared" si="7"/>
        <v>2.1761505660932216E-2</v>
      </c>
      <c r="AM1033" s="184">
        <f t="shared" si="7"/>
        <v>1.8399264029438821E-2</v>
      </c>
      <c r="AN1033" s="184">
        <f t="shared" si="7"/>
        <v>2.6515151515151516E-2</v>
      </c>
      <c r="AO1033" s="184">
        <f t="shared" si="7"/>
        <v>2.6070763500931099E-2</v>
      </c>
      <c r="AP1033" s="184">
        <f t="shared" si="7"/>
        <v>4.8300014592149422E-2</v>
      </c>
      <c r="AQ1033" s="184">
        <f t="shared" si="7"/>
        <v>3.3356497567755383E-2</v>
      </c>
      <c r="AR1033" s="184">
        <f t="shared" si="7"/>
        <v>4.0381991814461116E-2</v>
      </c>
      <c r="AS1033" s="184">
        <f t="shared" si="7"/>
        <v>3.5849056603773584E-2</v>
      </c>
      <c r="AT1033" s="184">
        <f t="shared" si="7"/>
        <v>7.7732053040695014E-3</v>
      </c>
      <c r="AU1033" s="184">
        <f t="shared" si="7"/>
        <v>5.0008533879501618E-2</v>
      </c>
      <c r="AV1033" s="184">
        <f t="shared" si="7"/>
        <v>1.5415549597855228E-2</v>
      </c>
      <c r="AW1033" s="184">
        <f t="shared" si="7"/>
        <v>3.5806570690291618E-2</v>
      </c>
      <c r="AX1033" s="184">
        <f t="shared" si="7"/>
        <v>3.2404522389388409E-2</v>
      </c>
      <c r="AY1033" s="184">
        <f t="shared" si="7"/>
        <v>3.0450475954563148E-2</v>
      </c>
      <c r="AZ1033" s="184">
        <f t="shared" si="7"/>
        <v>6.2923839332290038E-2</v>
      </c>
      <c r="BA1033" s="184">
        <f t="shared" si="7"/>
        <v>4.2810864689758282E-2</v>
      </c>
      <c r="BB1033" s="184">
        <f t="shared" si="7"/>
        <v>3.1365579518708872E-2</v>
      </c>
      <c r="BC1033" s="184">
        <f t="shared" si="7"/>
        <v>7.9452054794520555E-2</v>
      </c>
      <c r="BD1033" s="184">
        <f t="shared" si="7"/>
        <v>3.3348154735437972E-2</v>
      </c>
      <c r="BE1033" s="184">
        <f t="shared" si="7"/>
        <v>1.8021043205730915E-2</v>
      </c>
      <c r="BF1033" s="184">
        <f t="shared" si="7"/>
        <v>3.3844427823485415E-2</v>
      </c>
      <c r="BG1033" s="184">
        <f t="shared" si="7"/>
        <v>1.8676454712296231E-2</v>
      </c>
      <c r="BH1033" s="184">
        <f t="shared" si="7"/>
        <v>4.1407712467240732E-2</v>
      </c>
      <c r="BI1033" s="184">
        <f t="shared" si="7"/>
        <v>1.711309523809524E-2</v>
      </c>
      <c r="BJ1033" s="184">
        <f t="shared" si="7"/>
        <v>1.3577732518669382E-2</v>
      </c>
      <c r="BK1033" s="184">
        <f t="shared" si="7"/>
        <v>2.3578363384188627E-2</v>
      </c>
      <c r="BL1033" s="184">
        <f t="shared" si="7"/>
        <v>3.3663366336633666E-2</v>
      </c>
      <c r="BM1033" s="184">
        <f t="shared" si="7"/>
        <v>1.9265692854322936E-2</v>
      </c>
      <c r="BN1033" s="184">
        <f t="shared" si="7"/>
        <v>1.6574585635359115E-2</v>
      </c>
      <c r="BO1033" s="184">
        <f t="shared" si="7"/>
        <v>1.9165727170236752E-2</v>
      </c>
      <c r="BP1033" s="184">
        <f t="shared" si="7"/>
        <v>8.2716049382716053E-2</v>
      </c>
      <c r="BQ1033" s="184">
        <f t="shared" si="7"/>
        <v>3.3722307270153955E-2</v>
      </c>
    </row>
    <row r="1034" spans="1:69" x14ac:dyDescent="0.25">
      <c r="A1034" t="s">
        <v>1222</v>
      </c>
      <c r="B1034">
        <v>1816</v>
      </c>
      <c r="C1034" s="184">
        <f>SUM(C999/C1026)</f>
        <v>0.15338474721508141</v>
      </c>
      <c r="D1034" s="178">
        <f t="shared" si="1"/>
        <v>0</v>
      </c>
      <c r="E1034" s="184">
        <f t="shared" ref="E1034:AJ1034" si="8">SUM(E999/E1026)</f>
        <v>0.16548797736916548</v>
      </c>
      <c r="F1034" s="184">
        <f t="shared" si="8"/>
        <v>0.12211875041278647</v>
      </c>
      <c r="G1034" s="184">
        <f t="shared" si="8"/>
        <v>0.131852879944483</v>
      </c>
      <c r="H1034" s="184">
        <f t="shared" si="8"/>
        <v>0.14068441064638784</v>
      </c>
      <c r="I1034" s="184">
        <f t="shared" si="8"/>
        <v>3.5356511490866237E-2</v>
      </c>
      <c r="J1034" s="184">
        <f t="shared" si="8"/>
        <v>0.11596480201131364</v>
      </c>
      <c r="K1034" s="184">
        <f t="shared" si="8"/>
        <v>0.15306666666666666</v>
      </c>
      <c r="L1034" s="184">
        <f t="shared" si="8"/>
        <v>0.17909317173466074</v>
      </c>
      <c r="M1034" s="184">
        <f t="shared" si="8"/>
        <v>0.18642117376294592</v>
      </c>
      <c r="N1034" s="184">
        <f t="shared" si="8"/>
        <v>0.18586247122993979</v>
      </c>
      <c r="O1034" s="184">
        <f t="shared" si="8"/>
        <v>9.4781682641107562E-2</v>
      </c>
      <c r="P1034" s="184">
        <f t="shared" si="8"/>
        <v>0.18454935622317598</v>
      </c>
      <c r="Q1034" s="184">
        <f t="shared" si="8"/>
        <v>0.22726041008039022</v>
      </c>
      <c r="R1034" s="184">
        <f t="shared" si="8"/>
        <v>0.1651142160124196</v>
      </c>
      <c r="S1034" s="184">
        <f t="shared" si="8"/>
        <v>0.10970873786407767</v>
      </c>
      <c r="T1034" s="184">
        <f t="shared" si="8"/>
        <v>0.17985611510791366</v>
      </c>
      <c r="U1034" s="184">
        <f t="shared" si="8"/>
        <v>0.19545454545454546</v>
      </c>
      <c r="V1034" s="184">
        <f t="shared" si="8"/>
        <v>0.15638766519823788</v>
      </c>
      <c r="W1034" s="184">
        <f t="shared" si="8"/>
        <v>0.17195767195767195</v>
      </c>
      <c r="X1034" s="184">
        <f t="shared" si="8"/>
        <v>0.14084507042253522</v>
      </c>
      <c r="Y1034" s="184">
        <f t="shared" si="8"/>
        <v>0.16080402010050251</v>
      </c>
      <c r="Z1034" s="184">
        <f t="shared" si="8"/>
        <v>0.1575</v>
      </c>
      <c r="AA1034" s="184">
        <f t="shared" si="8"/>
        <v>0.19371069182389938</v>
      </c>
      <c r="AB1034" s="184">
        <f t="shared" si="8"/>
        <v>0.16319368282518096</v>
      </c>
      <c r="AC1034" s="184">
        <f t="shared" si="8"/>
        <v>0.16135014836795253</v>
      </c>
      <c r="AD1034" s="184">
        <f t="shared" si="8"/>
        <v>0.16767735504236583</v>
      </c>
      <c r="AE1034" s="184">
        <f t="shared" si="8"/>
        <v>0.13947696139476962</v>
      </c>
      <c r="AF1034" s="184">
        <f t="shared" si="8"/>
        <v>0.17672070156789796</v>
      </c>
      <c r="AG1034" s="184">
        <f t="shared" si="8"/>
        <v>0.19733656174334141</v>
      </c>
      <c r="AH1034" s="184">
        <f t="shared" si="8"/>
        <v>0.17813765182186234</v>
      </c>
      <c r="AI1034" s="184">
        <f t="shared" si="8"/>
        <v>0.18936877076411959</v>
      </c>
      <c r="AJ1034" s="184">
        <f t="shared" si="8"/>
        <v>0.16819611955951758</v>
      </c>
      <c r="AK1034" s="184">
        <f t="shared" ref="AK1034:BQ1034" si="9">SUM(AK999/AK1026)</f>
        <v>0.16000401767778225</v>
      </c>
      <c r="AL1034" s="184">
        <f t="shared" si="9"/>
        <v>0.17953242170269079</v>
      </c>
      <c r="AM1034" s="184">
        <f t="shared" si="9"/>
        <v>0.15915363385464582</v>
      </c>
      <c r="AN1034" s="184">
        <f t="shared" si="9"/>
        <v>0.21212121212121213</v>
      </c>
      <c r="AO1034" s="184">
        <f t="shared" si="9"/>
        <v>0.17318435754189945</v>
      </c>
      <c r="AP1034" s="184">
        <f t="shared" si="9"/>
        <v>0.22150882825040127</v>
      </c>
      <c r="AQ1034" s="184">
        <f t="shared" si="9"/>
        <v>0.17697475098447996</v>
      </c>
      <c r="AR1034" s="184">
        <f t="shared" si="9"/>
        <v>0.16398362892223739</v>
      </c>
      <c r="AS1034" s="184">
        <f t="shared" si="9"/>
        <v>0.15974842767295597</v>
      </c>
      <c r="AT1034" s="184">
        <f t="shared" si="9"/>
        <v>1.1888431641518061E-2</v>
      </c>
      <c r="AU1034" s="184">
        <f t="shared" si="9"/>
        <v>0.15002560163850487</v>
      </c>
      <c r="AV1034" s="184">
        <f t="shared" si="9"/>
        <v>0.17158176943699732</v>
      </c>
      <c r="AW1034" s="184">
        <f t="shared" si="9"/>
        <v>0.15799187892211147</v>
      </c>
      <c r="AX1034" s="184">
        <f t="shared" si="9"/>
        <v>0.15961897979168521</v>
      </c>
      <c r="AY1034" s="184">
        <f t="shared" si="9"/>
        <v>0.17704094270851764</v>
      </c>
      <c r="AZ1034" s="184">
        <f t="shared" si="9"/>
        <v>0.16588419405320814</v>
      </c>
      <c r="BA1034" s="184">
        <f t="shared" si="9"/>
        <v>0.16491402940443559</v>
      </c>
      <c r="BB1034" s="184">
        <f t="shared" si="9"/>
        <v>0.15658773235986359</v>
      </c>
      <c r="BC1034" s="184">
        <f t="shared" si="9"/>
        <v>0.11598173515981736</v>
      </c>
      <c r="BD1034" s="184">
        <f t="shared" si="9"/>
        <v>0.15725507633022084</v>
      </c>
      <c r="BE1034" s="184">
        <f t="shared" si="9"/>
        <v>0.17147974031788674</v>
      </c>
      <c r="BF1034" s="184">
        <f t="shared" si="9"/>
        <v>0.16791323859386686</v>
      </c>
      <c r="BG1034" s="184">
        <f t="shared" si="9"/>
        <v>0.18320198639749541</v>
      </c>
      <c r="BH1034" s="184">
        <f t="shared" si="9"/>
        <v>0.15267690003743917</v>
      </c>
      <c r="BI1034" s="184">
        <f t="shared" si="9"/>
        <v>0.10788690476190477</v>
      </c>
      <c r="BJ1034" s="184">
        <f t="shared" si="9"/>
        <v>0.18058384249830278</v>
      </c>
      <c r="BK1034" s="184">
        <f t="shared" si="9"/>
        <v>0.19556171983356449</v>
      </c>
      <c r="BL1034" s="184">
        <f t="shared" si="9"/>
        <v>0.19207920792079208</v>
      </c>
      <c r="BM1034" s="184">
        <f t="shared" si="9"/>
        <v>0.15823134622976706</v>
      </c>
      <c r="BN1034" s="184">
        <f t="shared" si="9"/>
        <v>0.1860036832412523</v>
      </c>
      <c r="BO1034" s="184">
        <f t="shared" si="9"/>
        <v>0.16403607666290868</v>
      </c>
      <c r="BP1034" s="184">
        <f t="shared" si="9"/>
        <v>0.1728395061728395</v>
      </c>
      <c r="BQ1034" s="184">
        <f t="shared" si="9"/>
        <v>0.1683783995675622</v>
      </c>
    </row>
    <row r="1035" spans="1:69" x14ac:dyDescent="0.25">
      <c r="A1035" t="s">
        <v>1223</v>
      </c>
      <c r="B1035">
        <v>49</v>
      </c>
      <c r="C1035" s="184">
        <f>SUM(C1000/C1026)</f>
        <v>0.20651242502142245</v>
      </c>
      <c r="D1035" s="178">
        <f t="shared" si="1"/>
        <v>0</v>
      </c>
      <c r="E1035" s="184">
        <f t="shared" ref="E1035:AJ1035" si="10">SUM(E1000/E1026)</f>
        <v>0.20226308345120225</v>
      </c>
      <c r="F1035" s="184">
        <f t="shared" si="10"/>
        <v>0.15732118089954428</v>
      </c>
      <c r="G1035" s="184">
        <f t="shared" si="10"/>
        <v>0.26800832755031229</v>
      </c>
      <c r="H1035" s="184">
        <f t="shared" si="10"/>
        <v>0.20152091254752852</v>
      </c>
      <c r="I1035" s="184">
        <f t="shared" si="10"/>
        <v>3.0053034767236298E-2</v>
      </c>
      <c r="J1035" s="184">
        <f t="shared" si="10"/>
        <v>0.17567567567567569</v>
      </c>
      <c r="K1035" s="184">
        <f t="shared" si="10"/>
        <v>0.16493333333333332</v>
      </c>
      <c r="L1035" s="184">
        <f t="shared" si="10"/>
        <v>0.25289470836489558</v>
      </c>
      <c r="M1035" s="184">
        <f t="shared" si="10"/>
        <v>0.2243958573072497</v>
      </c>
      <c r="N1035" s="184">
        <f t="shared" si="10"/>
        <v>0.22300343664280986</v>
      </c>
      <c r="O1035" s="184">
        <f t="shared" si="10"/>
        <v>0.2055378061767838</v>
      </c>
      <c r="P1035" s="184">
        <f t="shared" si="10"/>
        <v>0.21030042918454936</v>
      </c>
      <c r="Q1035" s="184">
        <f t="shared" si="10"/>
        <v>0.13819889802185892</v>
      </c>
      <c r="R1035" s="184">
        <f t="shared" si="10"/>
        <v>0.18307828786870703</v>
      </c>
      <c r="S1035" s="184">
        <f t="shared" si="10"/>
        <v>0.19757281553398059</v>
      </c>
      <c r="T1035" s="184">
        <f t="shared" si="10"/>
        <v>0.2733812949640288</v>
      </c>
      <c r="U1035" s="184">
        <f t="shared" si="10"/>
        <v>0.30681818181818182</v>
      </c>
      <c r="V1035" s="184">
        <f t="shared" si="10"/>
        <v>0.18722466960352424</v>
      </c>
      <c r="W1035" s="184">
        <f t="shared" si="10"/>
        <v>0.31746031746031744</v>
      </c>
      <c r="X1035" s="184">
        <f t="shared" si="10"/>
        <v>0.31690140845070425</v>
      </c>
      <c r="Y1035" s="184">
        <f t="shared" si="10"/>
        <v>0.21859296482412061</v>
      </c>
      <c r="Z1035" s="184">
        <f t="shared" si="10"/>
        <v>0.26750000000000002</v>
      </c>
      <c r="AA1035" s="184">
        <f t="shared" si="10"/>
        <v>0.26792452830188679</v>
      </c>
      <c r="AB1035" s="184">
        <f t="shared" si="10"/>
        <v>0.20333406448782629</v>
      </c>
      <c r="AC1035" s="184">
        <f t="shared" si="10"/>
        <v>0.22959940652818991</v>
      </c>
      <c r="AD1035" s="184">
        <f t="shared" si="10"/>
        <v>0.18522595115467685</v>
      </c>
      <c r="AE1035" s="184">
        <f t="shared" si="10"/>
        <v>0.16562889165628891</v>
      </c>
      <c r="AF1035" s="184">
        <f t="shared" si="10"/>
        <v>0.20542120648418816</v>
      </c>
      <c r="AG1035" s="184">
        <f t="shared" si="10"/>
        <v>0.19854721549636803</v>
      </c>
      <c r="AH1035" s="184">
        <f t="shared" si="10"/>
        <v>0.24696356275303644</v>
      </c>
      <c r="AI1035" s="184">
        <f t="shared" si="10"/>
        <v>0.17607973421926909</v>
      </c>
      <c r="AJ1035" s="184">
        <f t="shared" si="10"/>
        <v>0.20503408495018352</v>
      </c>
      <c r="AK1035" s="184">
        <f t="shared" ref="AK1035:BQ1035" si="11">SUM(AK1000/AK1026)</f>
        <v>0.18285456006428286</v>
      </c>
      <c r="AL1035" s="184">
        <f t="shared" si="11"/>
        <v>0.1799735333039259</v>
      </c>
      <c r="AM1035" s="184">
        <f t="shared" si="11"/>
        <v>0.22631094756209752</v>
      </c>
      <c r="AN1035" s="184">
        <f t="shared" si="11"/>
        <v>0.23484848484848486</v>
      </c>
      <c r="AO1035" s="184">
        <f t="shared" si="11"/>
        <v>0.27374301675977653</v>
      </c>
      <c r="AP1035" s="184">
        <f t="shared" si="11"/>
        <v>0.267328177440537</v>
      </c>
      <c r="AQ1035" s="184">
        <f t="shared" si="11"/>
        <v>0.20975214269168405</v>
      </c>
      <c r="AR1035" s="184">
        <f t="shared" si="11"/>
        <v>0.14979536152796727</v>
      </c>
      <c r="AS1035" s="184">
        <f t="shared" si="11"/>
        <v>0.16792452830188678</v>
      </c>
      <c r="AT1035" s="184">
        <f t="shared" si="11"/>
        <v>2.0118884316415182E-2</v>
      </c>
      <c r="AU1035" s="184">
        <f t="shared" si="11"/>
        <v>0.14234511008704556</v>
      </c>
      <c r="AV1035" s="184">
        <f t="shared" si="11"/>
        <v>0.25</v>
      </c>
      <c r="AW1035" s="184">
        <f t="shared" si="11"/>
        <v>0.18172230132363024</v>
      </c>
      <c r="AX1035" s="184">
        <f t="shared" si="11"/>
        <v>0.16326893973114928</v>
      </c>
      <c r="AY1035" s="184">
        <f t="shared" si="11"/>
        <v>0.20717293605576984</v>
      </c>
      <c r="AZ1035" s="184">
        <f t="shared" si="11"/>
        <v>0.1845983307250913</v>
      </c>
      <c r="BA1035" s="184">
        <f t="shared" si="11"/>
        <v>0.18285571891353103</v>
      </c>
      <c r="BB1035" s="184">
        <f t="shared" si="11"/>
        <v>0.18910610500024017</v>
      </c>
      <c r="BC1035" s="184">
        <f t="shared" si="11"/>
        <v>0.39178082191780822</v>
      </c>
      <c r="BD1035" s="184">
        <f t="shared" si="11"/>
        <v>0.14495331258337038</v>
      </c>
      <c r="BE1035" s="184">
        <f t="shared" si="11"/>
        <v>0.23796731587194986</v>
      </c>
      <c r="BF1035" s="184">
        <f t="shared" si="11"/>
        <v>0.13032909498878084</v>
      </c>
      <c r="BG1035" s="184">
        <f t="shared" si="11"/>
        <v>0.18212242254129332</v>
      </c>
      <c r="BH1035" s="184">
        <f t="shared" si="11"/>
        <v>0.16286035192811682</v>
      </c>
      <c r="BI1035" s="184">
        <f t="shared" si="11"/>
        <v>0.18377976190476192</v>
      </c>
      <c r="BJ1035" s="184">
        <f t="shared" si="11"/>
        <v>0.23014256619144602</v>
      </c>
      <c r="BK1035" s="184">
        <f t="shared" si="11"/>
        <v>0.31067961165048541</v>
      </c>
      <c r="BL1035" s="184">
        <f t="shared" si="11"/>
        <v>0.17029702970297031</v>
      </c>
      <c r="BM1035" s="184">
        <f t="shared" si="11"/>
        <v>0.18112909593367549</v>
      </c>
      <c r="BN1035" s="184">
        <f t="shared" si="11"/>
        <v>0.20534069981583794</v>
      </c>
      <c r="BO1035" s="184">
        <f t="shared" si="11"/>
        <v>0.1939120631341601</v>
      </c>
      <c r="BP1035" s="184">
        <f t="shared" si="11"/>
        <v>0.21728395061728395</v>
      </c>
      <c r="BQ1035" s="184">
        <f t="shared" si="11"/>
        <v>0.18964748893116068</v>
      </c>
    </row>
    <row r="1036" spans="1:69" x14ac:dyDescent="0.25">
      <c r="A1036" t="s">
        <v>1224</v>
      </c>
      <c r="B1036">
        <v>28</v>
      </c>
      <c r="C1036" s="184">
        <f>SUM(C1032:C1035)</f>
        <v>1</v>
      </c>
      <c r="D1036" s="178">
        <f>SUM(D1028,D1030,D1031,D1032)</f>
        <v>0</v>
      </c>
      <c r="E1036" s="184">
        <f t="shared" ref="E1036:AJ1036" si="12">SUM(E1032:E1035)</f>
        <v>1</v>
      </c>
      <c r="F1036" s="184">
        <f t="shared" si="12"/>
        <v>1</v>
      </c>
      <c r="G1036" s="184">
        <f t="shared" si="12"/>
        <v>1</v>
      </c>
      <c r="H1036" s="184">
        <f t="shared" si="12"/>
        <v>1</v>
      </c>
      <c r="I1036" s="184">
        <f t="shared" si="12"/>
        <v>1</v>
      </c>
      <c r="J1036" s="184">
        <f t="shared" si="12"/>
        <v>1</v>
      </c>
      <c r="K1036" s="184">
        <f t="shared" si="12"/>
        <v>1</v>
      </c>
      <c r="L1036" s="184">
        <f t="shared" si="12"/>
        <v>1</v>
      </c>
      <c r="M1036" s="184">
        <f t="shared" si="12"/>
        <v>1</v>
      </c>
      <c r="N1036" s="184">
        <f t="shared" si="12"/>
        <v>1</v>
      </c>
      <c r="O1036" s="184">
        <f t="shared" si="12"/>
        <v>1</v>
      </c>
      <c r="P1036" s="184">
        <f t="shared" si="12"/>
        <v>1</v>
      </c>
      <c r="Q1036" s="184">
        <f t="shared" si="12"/>
        <v>1</v>
      </c>
      <c r="R1036" s="184">
        <f t="shared" si="12"/>
        <v>1</v>
      </c>
      <c r="S1036" s="184">
        <f t="shared" si="12"/>
        <v>1</v>
      </c>
      <c r="T1036" s="184">
        <f t="shared" si="12"/>
        <v>1</v>
      </c>
      <c r="U1036" s="184">
        <f t="shared" si="12"/>
        <v>1</v>
      </c>
      <c r="V1036" s="184">
        <f t="shared" si="12"/>
        <v>1</v>
      </c>
      <c r="W1036" s="184">
        <f t="shared" si="12"/>
        <v>1</v>
      </c>
      <c r="X1036" s="184">
        <f t="shared" si="12"/>
        <v>1</v>
      </c>
      <c r="Y1036" s="184">
        <f t="shared" si="12"/>
        <v>1</v>
      </c>
      <c r="Z1036" s="184">
        <f t="shared" si="12"/>
        <v>1</v>
      </c>
      <c r="AA1036" s="184">
        <f t="shared" si="12"/>
        <v>1</v>
      </c>
      <c r="AB1036" s="184">
        <f t="shared" si="12"/>
        <v>1</v>
      </c>
      <c r="AC1036" s="184">
        <f t="shared" si="12"/>
        <v>1</v>
      </c>
      <c r="AD1036" s="184">
        <f t="shared" si="12"/>
        <v>1</v>
      </c>
      <c r="AE1036" s="184">
        <f t="shared" si="12"/>
        <v>1</v>
      </c>
      <c r="AF1036" s="184">
        <f t="shared" si="12"/>
        <v>1</v>
      </c>
      <c r="AG1036" s="184">
        <f t="shared" si="12"/>
        <v>0.99999999999999989</v>
      </c>
      <c r="AH1036" s="184">
        <f t="shared" si="12"/>
        <v>1</v>
      </c>
      <c r="AI1036" s="184">
        <f t="shared" si="12"/>
        <v>1</v>
      </c>
      <c r="AJ1036" s="184">
        <f t="shared" si="12"/>
        <v>1</v>
      </c>
      <c r="AK1036" s="184">
        <f t="shared" ref="AK1036:BP1036" si="13">SUM(AK1032:AK1035)</f>
        <v>1</v>
      </c>
      <c r="AL1036" s="184">
        <f t="shared" si="13"/>
        <v>1</v>
      </c>
      <c r="AM1036" s="184">
        <f t="shared" si="13"/>
        <v>1</v>
      </c>
      <c r="AN1036" s="184">
        <f t="shared" si="13"/>
        <v>1</v>
      </c>
      <c r="AO1036" s="184">
        <f t="shared" si="13"/>
        <v>1</v>
      </c>
      <c r="AP1036" s="184">
        <f t="shared" si="13"/>
        <v>1</v>
      </c>
      <c r="AQ1036" s="184">
        <f t="shared" si="13"/>
        <v>1</v>
      </c>
      <c r="AR1036" s="184">
        <f t="shared" si="13"/>
        <v>1</v>
      </c>
      <c r="AS1036" s="184">
        <f t="shared" si="13"/>
        <v>0.99999999999999989</v>
      </c>
      <c r="AT1036" s="184">
        <f t="shared" si="13"/>
        <v>1.0000000000000002</v>
      </c>
      <c r="AU1036" s="184">
        <f t="shared" si="13"/>
        <v>1</v>
      </c>
      <c r="AV1036" s="184">
        <f t="shared" si="13"/>
        <v>1</v>
      </c>
      <c r="AW1036" s="184">
        <f t="shared" si="13"/>
        <v>1</v>
      </c>
      <c r="AX1036" s="184">
        <f t="shared" si="13"/>
        <v>1</v>
      </c>
      <c r="AY1036" s="184">
        <f t="shared" si="13"/>
        <v>1</v>
      </c>
      <c r="AZ1036" s="184">
        <f t="shared" si="13"/>
        <v>1</v>
      </c>
      <c r="BA1036" s="184">
        <f t="shared" si="13"/>
        <v>1</v>
      </c>
      <c r="BB1036" s="184">
        <f t="shared" si="13"/>
        <v>1</v>
      </c>
      <c r="BC1036" s="184">
        <f t="shared" si="13"/>
        <v>1</v>
      </c>
      <c r="BD1036" s="184">
        <f t="shared" si="13"/>
        <v>1</v>
      </c>
      <c r="BE1036" s="184">
        <f t="shared" si="13"/>
        <v>1</v>
      </c>
      <c r="BF1036" s="184">
        <f t="shared" si="13"/>
        <v>1</v>
      </c>
      <c r="BG1036" s="184">
        <f t="shared" si="13"/>
        <v>0.99999999999999989</v>
      </c>
      <c r="BH1036" s="184">
        <f t="shared" si="13"/>
        <v>1</v>
      </c>
      <c r="BI1036" s="184">
        <f t="shared" si="13"/>
        <v>1</v>
      </c>
      <c r="BJ1036" s="184">
        <f t="shared" si="13"/>
        <v>1</v>
      </c>
      <c r="BK1036" s="184">
        <f t="shared" si="13"/>
        <v>1</v>
      </c>
      <c r="BL1036" s="184">
        <f t="shared" si="13"/>
        <v>1</v>
      </c>
      <c r="BM1036" s="184">
        <f t="shared" si="13"/>
        <v>1</v>
      </c>
      <c r="BN1036" s="184">
        <f t="shared" si="13"/>
        <v>0.99999999999999989</v>
      </c>
      <c r="BO1036" s="184">
        <f t="shared" si="13"/>
        <v>1</v>
      </c>
      <c r="BP1036" s="184">
        <f t="shared" si="13"/>
        <v>1</v>
      </c>
      <c r="BQ1036" s="184">
        <f>SUM(BQ1032:BQ1035)</f>
        <v>0.99999999999999989</v>
      </c>
    </row>
    <row r="1037" spans="1:69" x14ac:dyDescent="0.25">
      <c r="A1037" t="s">
        <v>1225</v>
      </c>
      <c r="B1037">
        <v>9</v>
      </c>
      <c r="D1037" s="178"/>
      <c r="BQ1037" s="178"/>
    </row>
    <row r="1038" spans="1:69" x14ac:dyDescent="0.25">
      <c r="A1038" t="s">
        <v>1226</v>
      </c>
      <c r="B1038">
        <v>8752</v>
      </c>
      <c r="D1038" s="178">
        <f t="shared" ref="D1038:D1045" si="14">SUM(D474,D482,D490,D506,D594,D602,D610,D626)</f>
        <v>0</v>
      </c>
      <c r="BQ1038" s="178"/>
    </row>
    <row r="1039" spans="1:69" x14ac:dyDescent="0.25">
      <c r="A1039" t="s">
        <v>1227</v>
      </c>
      <c r="B1039">
        <v>8456</v>
      </c>
      <c r="D1039" s="178">
        <f t="shared" si="14"/>
        <v>0</v>
      </c>
      <c r="BQ1039" s="178"/>
    </row>
    <row r="1040" spans="1:69" x14ac:dyDescent="0.25">
      <c r="A1040" t="s">
        <v>1228</v>
      </c>
      <c r="B1040">
        <v>318</v>
      </c>
      <c r="D1040" s="178">
        <f t="shared" si="14"/>
        <v>0</v>
      </c>
      <c r="BQ1040" s="178"/>
    </row>
    <row r="1041" spans="1:69" x14ac:dyDescent="0.25">
      <c r="A1041" t="s">
        <v>1229</v>
      </c>
      <c r="B1041">
        <v>97</v>
      </c>
      <c r="C1041">
        <v>1598</v>
      </c>
      <c r="D1041" s="178">
        <f t="shared" si="14"/>
        <v>0</v>
      </c>
      <c r="E1041">
        <v>1038</v>
      </c>
      <c r="F1041">
        <v>21354</v>
      </c>
      <c r="G1041">
        <v>77060</v>
      </c>
      <c r="H1041">
        <v>706</v>
      </c>
      <c r="I1041">
        <v>4489</v>
      </c>
      <c r="J1041">
        <v>4445</v>
      </c>
      <c r="K1041">
        <v>10259</v>
      </c>
      <c r="L1041">
        <v>12759</v>
      </c>
      <c r="M1041">
        <v>3259</v>
      </c>
      <c r="N1041">
        <v>106527</v>
      </c>
      <c r="O1041">
        <v>1622</v>
      </c>
      <c r="P1041">
        <v>653</v>
      </c>
      <c r="Q1041">
        <v>40349</v>
      </c>
      <c r="R1041">
        <v>12922</v>
      </c>
      <c r="S1041">
        <v>3811</v>
      </c>
      <c r="T1041">
        <v>435</v>
      </c>
      <c r="U1041">
        <v>1987</v>
      </c>
      <c r="V1041">
        <v>759</v>
      </c>
      <c r="W1041">
        <v>562</v>
      </c>
      <c r="X1041">
        <v>550</v>
      </c>
      <c r="Y1041">
        <v>565</v>
      </c>
      <c r="Z1041">
        <v>1674</v>
      </c>
      <c r="AA1041">
        <v>2175</v>
      </c>
      <c r="AB1041">
        <v>6321</v>
      </c>
      <c r="AC1041">
        <v>3762</v>
      </c>
      <c r="AD1041">
        <v>62025</v>
      </c>
      <c r="AE1041">
        <v>1085</v>
      </c>
      <c r="AF1041">
        <v>5456</v>
      </c>
      <c r="AG1041">
        <v>2205</v>
      </c>
      <c r="AH1041">
        <v>343</v>
      </c>
      <c r="AI1041">
        <v>388</v>
      </c>
      <c r="AJ1041">
        <v>12567</v>
      </c>
      <c r="AK1041">
        <v>25921</v>
      </c>
      <c r="AL1041">
        <v>10132</v>
      </c>
      <c r="AM1041">
        <v>1880</v>
      </c>
      <c r="AN1041">
        <v>446</v>
      </c>
      <c r="AO1041">
        <v>763</v>
      </c>
      <c r="AP1041">
        <v>14393</v>
      </c>
      <c r="AQ1041">
        <v>12748</v>
      </c>
      <c r="AR1041">
        <v>5284</v>
      </c>
      <c r="AS1041">
        <v>2402</v>
      </c>
      <c r="AT1041">
        <v>3315</v>
      </c>
      <c r="AU1041">
        <v>8371</v>
      </c>
      <c r="AV1041">
        <v>2077</v>
      </c>
      <c r="AW1041">
        <v>55270</v>
      </c>
      <c r="AX1041">
        <v>16284</v>
      </c>
      <c r="AY1041">
        <v>51001</v>
      </c>
      <c r="AZ1041">
        <v>20164</v>
      </c>
      <c r="BA1041">
        <v>30557</v>
      </c>
      <c r="BB1041">
        <v>30685</v>
      </c>
      <c r="BC1041">
        <v>3141</v>
      </c>
      <c r="BD1041">
        <v>9034</v>
      </c>
      <c r="BE1041">
        <v>12140</v>
      </c>
      <c r="BF1041">
        <v>7565</v>
      </c>
      <c r="BG1041">
        <v>12319</v>
      </c>
      <c r="BH1041">
        <v>18551</v>
      </c>
      <c r="BI1041">
        <v>2494</v>
      </c>
      <c r="BJ1041">
        <v>1907</v>
      </c>
      <c r="BK1041">
        <v>930</v>
      </c>
      <c r="BL1041">
        <v>706</v>
      </c>
      <c r="BM1041">
        <v>18297</v>
      </c>
      <c r="BN1041">
        <v>1601</v>
      </c>
      <c r="BO1041">
        <v>2411</v>
      </c>
      <c r="BP1041">
        <v>1113</v>
      </c>
      <c r="BQ1041" s="178">
        <v>806282</v>
      </c>
    </row>
    <row r="1042" spans="1:69" x14ac:dyDescent="0.25">
      <c r="A1042" t="s">
        <v>1230</v>
      </c>
      <c r="B1042">
        <v>142</v>
      </c>
      <c r="C1042">
        <v>1620</v>
      </c>
      <c r="D1042" s="178">
        <f t="shared" si="14"/>
        <v>0</v>
      </c>
      <c r="E1042">
        <v>1128</v>
      </c>
      <c r="F1042">
        <v>21283</v>
      </c>
      <c r="G1042">
        <v>76028</v>
      </c>
      <c r="H1042">
        <v>760</v>
      </c>
      <c r="I1042">
        <v>4469</v>
      </c>
      <c r="J1042">
        <v>4545</v>
      </c>
      <c r="K1042">
        <v>10485</v>
      </c>
      <c r="L1042">
        <v>12867</v>
      </c>
      <c r="M1042">
        <v>3643</v>
      </c>
      <c r="N1042">
        <v>81816</v>
      </c>
      <c r="O1042">
        <v>1474</v>
      </c>
      <c r="P1042">
        <v>630</v>
      </c>
      <c r="Q1042">
        <v>38601</v>
      </c>
      <c r="R1042">
        <v>12768</v>
      </c>
      <c r="S1042">
        <v>4306</v>
      </c>
      <c r="T1042">
        <v>431</v>
      </c>
      <c r="U1042">
        <v>1880</v>
      </c>
      <c r="V1042">
        <v>755</v>
      </c>
      <c r="W1042">
        <v>549</v>
      </c>
      <c r="X1042">
        <v>587</v>
      </c>
      <c r="Y1042">
        <v>571</v>
      </c>
      <c r="Z1042">
        <v>1714</v>
      </c>
      <c r="AA1042">
        <v>2206</v>
      </c>
      <c r="AB1042">
        <v>6311</v>
      </c>
      <c r="AC1042">
        <v>3894</v>
      </c>
      <c r="AD1042">
        <v>63099</v>
      </c>
      <c r="AE1042">
        <v>1090</v>
      </c>
      <c r="AF1042">
        <v>5230</v>
      </c>
      <c r="AG1042">
        <v>2259</v>
      </c>
      <c r="AH1042">
        <v>332</v>
      </c>
      <c r="AI1042">
        <v>396</v>
      </c>
      <c r="AJ1042">
        <v>12487</v>
      </c>
      <c r="AK1042">
        <v>23897</v>
      </c>
      <c r="AL1042">
        <v>10129</v>
      </c>
      <c r="AM1042">
        <v>1941</v>
      </c>
      <c r="AN1042">
        <v>370</v>
      </c>
      <c r="AO1042">
        <v>845</v>
      </c>
      <c r="AP1042">
        <v>12356</v>
      </c>
      <c r="AQ1042">
        <v>13638</v>
      </c>
      <c r="AR1042">
        <v>5135</v>
      </c>
      <c r="AS1042">
        <v>2500</v>
      </c>
      <c r="AT1042">
        <v>3184</v>
      </c>
      <c r="AU1042">
        <v>8140</v>
      </c>
      <c r="AV1042">
        <v>2030</v>
      </c>
      <c r="AW1042">
        <v>57180</v>
      </c>
      <c r="AX1042">
        <v>15612</v>
      </c>
      <c r="AY1042">
        <v>48595</v>
      </c>
      <c r="AZ1042">
        <v>19846</v>
      </c>
      <c r="BA1042">
        <v>29440</v>
      </c>
      <c r="BB1042">
        <v>30467</v>
      </c>
      <c r="BC1042">
        <v>3070</v>
      </c>
      <c r="BD1042">
        <v>8784</v>
      </c>
      <c r="BE1042">
        <v>14385</v>
      </c>
      <c r="BF1042">
        <v>7515</v>
      </c>
      <c r="BG1042">
        <v>12190</v>
      </c>
      <c r="BH1042">
        <v>14512</v>
      </c>
      <c r="BI1042">
        <v>2695</v>
      </c>
      <c r="BJ1042">
        <v>2076</v>
      </c>
      <c r="BK1042">
        <v>952</v>
      </c>
      <c r="BL1042">
        <v>686</v>
      </c>
      <c r="BM1042">
        <v>17834</v>
      </c>
      <c r="BN1042">
        <v>1541</v>
      </c>
      <c r="BO1042">
        <v>2585</v>
      </c>
      <c r="BP1042">
        <v>1112</v>
      </c>
      <c r="BQ1042" s="178">
        <v>771920</v>
      </c>
    </row>
    <row r="1043" spans="1:69" x14ac:dyDescent="0.25">
      <c r="A1043" t="s">
        <v>1231</v>
      </c>
      <c r="B1043">
        <v>8</v>
      </c>
      <c r="C1043" s="184">
        <v>1.0137672090112642</v>
      </c>
      <c r="D1043" s="178">
        <f t="shared" si="14"/>
        <v>0</v>
      </c>
      <c r="E1043" s="184">
        <v>1.0867052023121386</v>
      </c>
      <c r="F1043" s="184">
        <v>0.99667509600074933</v>
      </c>
      <c r="G1043" s="184">
        <v>0.98660783804827412</v>
      </c>
      <c r="H1043" s="184">
        <v>1.0764872521246458</v>
      </c>
      <c r="I1043" s="184">
        <v>0.99554466473602143</v>
      </c>
      <c r="J1043" s="184">
        <v>1.0224971878515186</v>
      </c>
      <c r="K1043" s="184">
        <v>1.0220294375670143</v>
      </c>
      <c r="L1043" s="184">
        <v>1.0084646132142017</v>
      </c>
      <c r="M1043" s="184">
        <v>1.1178275544645597</v>
      </c>
      <c r="N1043" s="184">
        <v>0.76803064011940636</v>
      </c>
      <c r="O1043" s="184">
        <v>0.90875462392108508</v>
      </c>
      <c r="P1043" s="184">
        <v>0.96477794793261873</v>
      </c>
      <c r="Q1043" s="184">
        <v>0.95667798458450026</v>
      </c>
      <c r="R1043" s="184">
        <v>0.98808234019501628</v>
      </c>
      <c r="S1043" s="184">
        <v>1.1298871687221201</v>
      </c>
      <c r="T1043" s="184">
        <v>0.99080459770114937</v>
      </c>
      <c r="U1043" s="184">
        <v>0.94614997483643681</v>
      </c>
      <c r="V1043" s="184">
        <v>0.99472990777338599</v>
      </c>
      <c r="W1043" s="184">
        <v>0.97686832740213525</v>
      </c>
      <c r="X1043" s="184">
        <v>1.0672727272727274</v>
      </c>
      <c r="Y1043" s="184">
        <v>1.0106194690265486</v>
      </c>
      <c r="Z1043" s="184">
        <v>1.0238948626045401</v>
      </c>
      <c r="AA1043" s="184">
        <v>1.0142528735632184</v>
      </c>
      <c r="AB1043" s="184">
        <v>0.99841797183989878</v>
      </c>
      <c r="AC1043" s="184">
        <v>1.0350877192982457</v>
      </c>
      <c r="AD1043" s="184">
        <v>1.0173155985489721</v>
      </c>
      <c r="AE1043" s="184">
        <v>1.0046082949308757</v>
      </c>
      <c r="AF1043" s="184">
        <v>0.95857771260997071</v>
      </c>
      <c r="AG1043" s="184">
        <v>1.0244897959183674</v>
      </c>
      <c r="AH1043" s="184">
        <v>0.96793002915451898</v>
      </c>
      <c r="AI1043" s="184">
        <v>1.0206185567010309</v>
      </c>
      <c r="AJ1043" s="184">
        <v>0.99363412111084581</v>
      </c>
      <c r="AK1043" s="184">
        <v>0.92191659272404614</v>
      </c>
      <c r="AL1043" s="184">
        <v>0.99970390840900114</v>
      </c>
      <c r="AM1043" s="184">
        <v>1.0324468085106382</v>
      </c>
      <c r="AN1043" s="184">
        <v>0.82959641255605376</v>
      </c>
      <c r="AO1043" s="184">
        <v>1.1074705111402359</v>
      </c>
      <c r="AP1043" s="184">
        <v>0.8584728687556451</v>
      </c>
      <c r="AQ1043" s="184">
        <v>1.0698148729212424</v>
      </c>
      <c r="AR1043" s="184">
        <v>0.97180166540499624</v>
      </c>
      <c r="AS1043" s="184">
        <v>1.0407993338884263</v>
      </c>
      <c r="AT1043" s="184">
        <v>0.96048265460030169</v>
      </c>
      <c r="AU1043" s="184">
        <v>0.97240473061760846</v>
      </c>
      <c r="AV1043" s="184">
        <v>0.97737120847376024</v>
      </c>
      <c r="AW1043" s="184">
        <v>1.0345576261986611</v>
      </c>
      <c r="AX1043" s="184">
        <v>0.95873249815770079</v>
      </c>
      <c r="AY1043" s="184">
        <v>0.95282445442246233</v>
      </c>
      <c r="AZ1043" s="184">
        <v>0.98422931957944848</v>
      </c>
      <c r="BA1043" s="184">
        <v>0.96344536440095563</v>
      </c>
      <c r="BB1043" s="184">
        <v>0.99289555157242948</v>
      </c>
      <c r="BC1043" s="184">
        <v>0.97739573384272527</v>
      </c>
      <c r="BD1043" s="184">
        <v>0.97232676555235775</v>
      </c>
      <c r="BE1043" s="184">
        <v>1.1849258649093903</v>
      </c>
      <c r="BF1043" s="184">
        <v>0.9933906146728354</v>
      </c>
      <c r="BG1043" s="184">
        <v>0.98952837080931899</v>
      </c>
      <c r="BH1043" s="184">
        <v>0.7822758880922861</v>
      </c>
      <c r="BI1043" s="184">
        <v>1.0805934242181234</v>
      </c>
      <c r="BJ1043" s="184">
        <v>1.0886208704771894</v>
      </c>
      <c r="BK1043" s="184">
        <v>1.0236559139784946</v>
      </c>
      <c r="BL1043" s="184">
        <v>0.97167138810198306</v>
      </c>
      <c r="BM1043" s="184">
        <v>0.97469530524129644</v>
      </c>
      <c r="BN1043" s="184">
        <v>0.96252342286071202</v>
      </c>
      <c r="BO1043" s="184">
        <v>1.0721692243882206</v>
      </c>
      <c r="BP1043" s="184">
        <v>0.99910152740341418</v>
      </c>
      <c r="BQ1043" s="184">
        <v>0.95738215661517934</v>
      </c>
    </row>
    <row r="1044" spans="1:69" x14ac:dyDescent="0.25">
      <c r="A1044" t="s">
        <v>1232</v>
      </c>
      <c r="B1044">
        <v>13</v>
      </c>
      <c r="C1044" s="184">
        <f>C1017/C1016</f>
        <v>1.0457516339869282</v>
      </c>
      <c r="D1044" s="178">
        <f t="shared" si="14"/>
        <v>0</v>
      </c>
      <c r="E1044" s="184">
        <f t="shared" ref="E1044:AJ1044" si="15">E1017/E1016</f>
        <v>0.44444444444444442</v>
      </c>
      <c r="F1044" s="184">
        <f t="shared" si="15"/>
        <v>0.95139813581890809</v>
      </c>
      <c r="G1044" s="184">
        <f t="shared" si="15"/>
        <v>4.4620517097581316E-2</v>
      </c>
      <c r="H1044" s="184">
        <f t="shared" si="15"/>
        <v>0.78431372549019607</v>
      </c>
      <c r="I1044" s="184">
        <f t="shared" si="15"/>
        <v>0.75</v>
      </c>
      <c r="J1044" s="184">
        <f t="shared" si="15"/>
        <v>0.99549549549549554</v>
      </c>
      <c r="K1044" s="184">
        <f t="shared" si="15"/>
        <v>0.74561403508771928</v>
      </c>
      <c r="L1044" s="184">
        <f t="shared" si="15"/>
        <v>0.6513420902341519</v>
      </c>
      <c r="M1044" s="184">
        <f t="shared" si="15"/>
        <v>0.93895870736086173</v>
      </c>
      <c r="N1044" s="184">
        <f t="shared" si="15"/>
        <v>0.17195222405271829</v>
      </c>
      <c r="O1044" s="184">
        <f t="shared" si="15"/>
        <v>0.18461538461538463</v>
      </c>
      <c r="P1044" s="184">
        <f t="shared" si="15"/>
        <v>0.73684210526315785</v>
      </c>
      <c r="Q1044" s="184">
        <f t="shared" si="15"/>
        <v>0.59457478005865105</v>
      </c>
      <c r="R1044" s="184">
        <f t="shared" si="15"/>
        <v>0.86623164763458405</v>
      </c>
      <c r="S1044" s="184">
        <f t="shared" si="15"/>
        <v>0.59020618556701032</v>
      </c>
      <c r="T1044" s="184">
        <f t="shared" si="15"/>
        <v>0.38095238095238093</v>
      </c>
      <c r="U1044" s="184">
        <f t="shared" si="15"/>
        <v>0.48510638297872338</v>
      </c>
      <c r="V1044" s="184">
        <f t="shared" si="15"/>
        <v>1.0555555555555556</v>
      </c>
      <c r="W1044" s="184">
        <f t="shared" si="15"/>
        <v>0.80952380952380953</v>
      </c>
      <c r="X1044" s="184">
        <f t="shared" si="15"/>
        <v>1</v>
      </c>
      <c r="Y1044" s="184">
        <f t="shared" si="15"/>
        <v>0.83870967741935487</v>
      </c>
      <c r="Z1044" s="184">
        <f t="shared" si="15"/>
        <v>0.84615384615384615</v>
      </c>
      <c r="AA1044" s="184">
        <f t="shared" si="15"/>
        <v>0.57333333333333336</v>
      </c>
      <c r="AB1044" s="184">
        <f t="shared" si="15"/>
        <v>0.83397683397683398</v>
      </c>
      <c r="AC1044" s="184">
        <f t="shared" si="15"/>
        <v>0.87473903966597077</v>
      </c>
      <c r="AD1044" s="184">
        <f t="shared" si="15"/>
        <v>0.95979322228604247</v>
      </c>
      <c r="AE1044" s="184">
        <f t="shared" si="15"/>
        <v>0.92452830188679247</v>
      </c>
      <c r="AF1044" s="184">
        <f t="shared" si="15"/>
        <v>0.46590909090909088</v>
      </c>
      <c r="AG1044" s="184">
        <f t="shared" si="15"/>
        <v>0.98360655737704916</v>
      </c>
      <c r="AH1044" s="184">
        <f t="shared" si="15"/>
        <v>0.57407407407407407</v>
      </c>
      <c r="AI1044" s="184">
        <f t="shared" si="15"/>
        <v>0.84313725490196079</v>
      </c>
      <c r="AJ1044" s="184">
        <f t="shared" si="15"/>
        <v>0.8948356807511737</v>
      </c>
      <c r="AK1044" s="184">
        <f t="shared" ref="AK1044:BQ1044" si="16">AK1017/AK1016</f>
        <v>0.68421052631578949</v>
      </c>
      <c r="AL1044" s="184">
        <f t="shared" si="16"/>
        <v>0.75862068965517238</v>
      </c>
      <c r="AM1044" s="184">
        <f t="shared" si="16"/>
        <v>0.35714285714285715</v>
      </c>
      <c r="AN1044" s="184">
        <f t="shared" si="16"/>
        <v>0</v>
      </c>
      <c r="AO1044" s="184">
        <f t="shared" si="16"/>
        <v>0.75</v>
      </c>
      <c r="AP1044" s="184">
        <f t="shared" si="16"/>
        <v>0.64171122994652408</v>
      </c>
      <c r="AQ1044" s="184">
        <f t="shared" si="16"/>
        <v>0.5341151385927505</v>
      </c>
      <c r="AR1044" s="184">
        <f t="shared" si="16"/>
        <v>0.80747922437673125</v>
      </c>
      <c r="AS1044" s="184">
        <f t="shared" si="16"/>
        <v>0.42953020134228187</v>
      </c>
      <c r="AT1044" s="184">
        <f t="shared" si="16"/>
        <v>0.63594470046082952</v>
      </c>
      <c r="AU1044" s="184">
        <f t="shared" si="16"/>
        <v>0.92896174863387981</v>
      </c>
      <c r="AV1044" s="184">
        <f t="shared" si="16"/>
        <v>0.79245283018867929</v>
      </c>
      <c r="AW1044" s="184">
        <f t="shared" si="16"/>
        <v>0.31535695942475606</v>
      </c>
      <c r="AX1044" s="184">
        <f t="shared" si="16"/>
        <v>0.34033613445378152</v>
      </c>
      <c r="AY1044" s="184">
        <f t="shared" si="16"/>
        <v>6.8607764390896924E-3</v>
      </c>
      <c r="AZ1044" s="184">
        <f t="shared" si="16"/>
        <v>0.93870696893366923</v>
      </c>
      <c r="BA1044" s="184">
        <f t="shared" si="16"/>
        <v>0.42818740399385563</v>
      </c>
      <c r="BB1044" s="184">
        <f t="shared" si="16"/>
        <v>0.74191419141914194</v>
      </c>
      <c r="BC1044" s="184">
        <f t="shared" si="16"/>
        <v>0.3619489559164733</v>
      </c>
      <c r="BD1044" s="184">
        <f t="shared" si="16"/>
        <v>0</v>
      </c>
      <c r="BE1044" s="184">
        <f t="shared" si="16"/>
        <v>0.74087591240875916</v>
      </c>
      <c r="BF1044" s="184">
        <f t="shared" si="16"/>
        <v>0.88800000000000001</v>
      </c>
      <c r="BG1044" s="184">
        <f t="shared" si="16"/>
        <v>0.80965517241379314</v>
      </c>
      <c r="BH1044" s="184">
        <f t="shared" si="16"/>
        <v>0.51766138855054811</v>
      </c>
      <c r="BI1044" s="184">
        <f t="shared" si="16"/>
        <v>0.19066147859922178</v>
      </c>
      <c r="BJ1044" s="184">
        <f t="shared" si="16"/>
        <v>0.47945205479452052</v>
      </c>
      <c r="BK1044" s="184">
        <f t="shared" si="16"/>
        <v>0.81690140845070425</v>
      </c>
      <c r="BL1044" s="184">
        <f t="shared" si="16"/>
        <v>0.59259259259259256</v>
      </c>
      <c r="BM1044" s="184">
        <f t="shared" si="16"/>
        <v>0.49101796407185627</v>
      </c>
      <c r="BN1044" s="184">
        <f t="shared" si="16"/>
        <v>0.53543307086614178</v>
      </c>
      <c r="BO1044" s="184">
        <f t="shared" si="16"/>
        <v>0.47747747747747749</v>
      </c>
      <c r="BP1044" s="184">
        <f t="shared" si="16"/>
        <v>1</v>
      </c>
      <c r="BQ1044" s="184">
        <f t="shared" si="16"/>
        <v>0.50670940020427568</v>
      </c>
    </row>
    <row r="1045" spans="1:69" x14ac:dyDescent="0.25">
      <c r="A1045" t="s">
        <v>1233</v>
      </c>
      <c r="B1045">
        <v>21</v>
      </c>
      <c r="D1045" s="178">
        <f t="shared" si="14"/>
        <v>0</v>
      </c>
      <c r="BQ1045" s="178"/>
    </row>
    <row r="1046" spans="1:69" x14ac:dyDescent="0.25">
      <c r="A1046" t="s">
        <v>1234</v>
      </c>
      <c r="B1046">
        <v>8</v>
      </c>
      <c r="C1046">
        <v>1221</v>
      </c>
      <c r="D1046" s="178">
        <f>SUM(D1038,D1040,D1041,D1042)</f>
        <v>0</v>
      </c>
      <c r="E1046">
        <v>812</v>
      </c>
      <c r="F1046">
        <v>16165</v>
      </c>
      <c r="G1046">
        <v>57533</v>
      </c>
      <c r="H1046">
        <v>553</v>
      </c>
      <c r="I1046">
        <v>3437</v>
      </c>
      <c r="J1046">
        <v>3358</v>
      </c>
      <c r="K1046">
        <v>7697</v>
      </c>
      <c r="L1046">
        <v>9470</v>
      </c>
      <c r="M1046">
        <v>2442</v>
      </c>
      <c r="N1046">
        <v>78855</v>
      </c>
      <c r="O1046">
        <v>1179</v>
      </c>
      <c r="P1046">
        <v>505</v>
      </c>
      <c r="Q1046">
        <v>30201</v>
      </c>
      <c r="R1046">
        <v>9725</v>
      </c>
      <c r="S1046">
        <v>2802</v>
      </c>
      <c r="T1046">
        <v>334</v>
      </c>
      <c r="U1046">
        <v>1475</v>
      </c>
      <c r="V1046">
        <v>572</v>
      </c>
      <c r="W1046">
        <v>435</v>
      </c>
      <c r="X1046">
        <v>426</v>
      </c>
      <c r="Y1046">
        <v>421</v>
      </c>
      <c r="Z1046">
        <v>1264</v>
      </c>
      <c r="AA1046">
        <v>1639</v>
      </c>
      <c r="AB1046">
        <v>4774</v>
      </c>
      <c r="AC1046">
        <v>2824</v>
      </c>
      <c r="AD1046">
        <v>46891</v>
      </c>
      <c r="AE1046">
        <v>828</v>
      </c>
      <c r="AF1046">
        <v>4084</v>
      </c>
      <c r="AG1046">
        <v>1707</v>
      </c>
      <c r="AH1046">
        <v>274</v>
      </c>
      <c r="AI1046">
        <v>292</v>
      </c>
      <c r="AJ1046">
        <v>9337</v>
      </c>
      <c r="AK1046">
        <v>19291</v>
      </c>
      <c r="AL1046">
        <v>7519</v>
      </c>
      <c r="AM1046">
        <v>1440</v>
      </c>
      <c r="AN1046">
        <v>337</v>
      </c>
      <c r="AO1046">
        <v>595</v>
      </c>
      <c r="AP1046">
        <v>10626</v>
      </c>
      <c r="AQ1046">
        <v>9560</v>
      </c>
      <c r="AR1046">
        <v>4042</v>
      </c>
      <c r="AS1046">
        <v>1845</v>
      </c>
      <c r="AT1046">
        <v>2513</v>
      </c>
      <c r="AU1046">
        <v>6321</v>
      </c>
      <c r="AV1046">
        <v>1592</v>
      </c>
      <c r="AW1046">
        <v>41064</v>
      </c>
      <c r="AX1046">
        <v>12247</v>
      </c>
      <c r="AY1046">
        <v>37812</v>
      </c>
      <c r="AZ1046">
        <v>14854</v>
      </c>
      <c r="BA1046">
        <v>22923</v>
      </c>
      <c r="BB1046">
        <v>22689</v>
      </c>
      <c r="BC1046">
        <v>2296</v>
      </c>
      <c r="BD1046">
        <v>6757</v>
      </c>
      <c r="BE1046">
        <v>8987</v>
      </c>
      <c r="BF1046">
        <v>5746</v>
      </c>
      <c r="BG1046">
        <v>9083</v>
      </c>
      <c r="BH1046">
        <v>13872</v>
      </c>
      <c r="BI1046">
        <v>1903</v>
      </c>
      <c r="BJ1046">
        <v>1451</v>
      </c>
      <c r="BK1046">
        <v>702</v>
      </c>
      <c r="BL1046">
        <v>536</v>
      </c>
      <c r="BM1046">
        <v>13658</v>
      </c>
      <c r="BN1046">
        <v>1232</v>
      </c>
      <c r="BO1046">
        <v>1831</v>
      </c>
      <c r="BP1046">
        <v>855</v>
      </c>
      <c r="BQ1046" s="178">
        <v>602384</v>
      </c>
    </row>
    <row r="1047" spans="1:69" x14ac:dyDescent="0.25">
      <c r="A1047" t="s">
        <v>1235</v>
      </c>
      <c r="B1047">
        <v>0</v>
      </c>
      <c r="C1047">
        <v>1204</v>
      </c>
      <c r="D1047" s="178"/>
      <c r="E1047">
        <v>915</v>
      </c>
      <c r="F1047">
        <v>16104</v>
      </c>
      <c r="G1047">
        <v>52464</v>
      </c>
      <c r="H1047">
        <v>572</v>
      </c>
      <c r="I1047">
        <v>3415</v>
      </c>
      <c r="J1047">
        <v>3418</v>
      </c>
      <c r="K1047">
        <v>7837</v>
      </c>
      <c r="L1047">
        <v>9576</v>
      </c>
      <c r="M1047">
        <v>2753</v>
      </c>
      <c r="N1047">
        <v>62065</v>
      </c>
      <c r="O1047">
        <v>1070</v>
      </c>
      <c r="P1047">
        <v>482</v>
      </c>
      <c r="Q1047">
        <v>33094</v>
      </c>
      <c r="R1047">
        <v>9826</v>
      </c>
      <c r="S1047">
        <v>3123</v>
      </c>
      <c r="T1047">
        <v>330</v>
      </c>
      <c r="U1047">
        <v>1361</v>
      </c>
      <c r="V1047">
        <v>568</v>
      </c>
      <c r="W1047">
        <v>418</v>
      </c>
      <c r="X1047">
        <v>454</v>
      </c>
      <c r="Y1047">
        <v>427</v>
      </c>
      <c r="Z1047">
        <v>1150</v>
      </c>
      <c r="AA1047">
        <v>1682</v>
      </c>
      <c r="AB1047">
        <v>4751</v>
      </c>
      <c r="AC1047">
        <v>2908</v>
      </c>
      <c r="AD1047">
        <v>45717</v>
      </c>
      <c r="AE1047">
        <v>832</v>
      </c>
      <c r="AF1047">
        <v>3848</v>
      </c>
      <c r="AG1047">
        <v>1744</v>
      </c>
      <c r="AH1047">
        <v>265</v>
      </c>
      <c r="AI1047">
        <v>300</v>
      </c>
      <c r="AJ1047">
        <v>9131</v>
      </c>
      <c r="AK1047">
        <v>17700</v>
      </c>
      <c r="AL1047">
        <v>7390</v>
      </c>
      <c r="AM1047">
        <v>1302</v>
      </c>
      <c r="AN1047">
        <v>270</v>
      </c>
      <c r="AO1047">
        <v>585</v>
      </c>
      <c r="AP1047">
        <v>7931</v>
      </c>
      <c r="AQ1047">
        <v>8723</v>
      </c>
      <c r="AR1047">
        <v>3967</v>
      </c>
      <c r="AS1047">
        <v>1800</v>
      </c>
      <c r="AT1047">
        <v>2422</v>
      </c>
      <c r="AU1047">
        <v>6146</v>
      </c>
      <c r="AV1047">
        <v>1552</v>
      </c>
      <c r="AW1047">
        <v>40632</v>
      </c>
      <c r="AX1047">
        <v>11555</v>
      </c>
      <c r="AY1047">
        <v>36088</v>
      </c>
      <c r="AZ1047">
        <v>14402</v>
      </c>
      <c r="BA1047">
        <v>19271</v>
      </c>
      <c r="BB1047">
        <v>20199</v>
      </c>
      <c r="BC1047">
        <v>2219</v>
      </c>
      <c r="BD1047">
        <v>7266</v>
      </c>
      <c r="BE1047">
        <v>10674</v>
      </c>
      <c r="BF1047">
        <v>5727</v>
      </c>
      <c r="BG1047">
        <v>9077</v>
      </c>
      <c r="BH1047">
        <v>11933</v>
      </c>
      <c r="BI1047">
        <v>1890</v>
      </c>
      <c r="BJ1047">
        <v>1589</v>
      </c>
      <c r="BK1047">
        <v>719</v>
      </c>
      <c r="BL1047">
        <v>518</v>
      </c>
      <c r="BM1047">
        <v>13357</v>
      </c>
      <c r="BN1047">
        <v>1198</v>
      </c>
      <c r="BO1047">
        <v>2018</v>
      </c>
      <c r="BP1047">
        <v>851</v>
      </c>
      <c r="BQ1047" s="178">
        <v>567312</v>
      </c>
    </row>
    <row r="1048" spans="1:69" s="184" customFormat="1" x14ac:dyDescent="0.25">
      <c r="A1048" t="s">
        <v>1236</v>
      </c>
      <c r="B1048">
        <v>0</v>
      </c>
      <c r="C1048" s="184">
        <v>0.98607698607698613</v>
      </c>
      <c r="D1048" s="178">
        <f t="shared" ref="D1048:D1055" si="17">SUM(D514,D522,D530,D546)</f>
        <v>0</v>
      </c>
      <c r="E1048" s="184">
        <v>1.1268472906403941</v>
      </c>
      <c r="F1048" s="184">
        <v>0.99622641509433962</v>
      </c>
      <c r="G1048" s="184">
        <v>0.91189404341855973</v>
      </c>
      <c r="H1048" s="184">
        <v>1.0343580470162748</v>
      </c>
      <c r="I1048" s="184">
        <v>0.99359906895548444</v>
      </c>
      <c r="J1048" s="184">
        <v>1.0178677784395473</v>
      </c>
      <c r="K1048" s="184">
        <v>1.0181889047680914</v>
      </c>
      <c r="L1048" s="184">
        <v>1.0111932418162619</v>
      </c>
      <c r="M1048" s="184">
        <v>1.1273546273546273</v>
      </c>
      <c r="N1048" s="184">
        <v>0.78707754739712132</v>
      </c>
      <c r="O1048" s="184">
        <v>0.90754877014419</v>
      </c>
      <c r="P1048" s="184">
        <v>0.95445544554455441</v>
      </c>
      <c r="Q1048" s="184">
        <v>1.0957915300817853</v>
      </c>
      <c r="R1048" s="184">
        <v>1.0103856041131105</v>
      </c>
      <c r="S1048" s="184">
        <v>1.1145610278372591</v>
      </c>
      <c r="T1048" s="184">
        <v>0.9880239520958084</v>
      </c>
      <c r="U1048" s="184">
        <v>0.92271186440677966</v>
      </c>
      <c r="V1048" s="184">
        <v>0.99300699300699302</v>
      </c>
      <c r="W1048" s="184">
        <v>0.96091954022988502</v>
      </c>
      <c r="X1048" s="184">
        <v>1.0657276995305165</v>
      </c>
      <c r="Y1048" s="184">
        <v>1.0142517814726841</v>
      </c>
      <c r="Z1048" s="184">
        <v>0.90981012658227844</v>
      </c>
      <c r="AA1048" s="184">
        <v>1.0262355094569859</v>
      </c>
      <c r="AB1048" s="184">
        <v>0.99518223711772102</v>
      </c>
      <c r="AC1048" s="184">
        <v>1.0297450424929178</v>
      </c>
      <c r="AD1048" s="184">
        <v>0.97496321255678065</v>
      </c>
      <c r="AE1048" s="184">
        <v>1.0048309178743962</v>
      </c>
      <c r="AF1048" s="184">
        <v>0.94221351616062687</v>
      </c>
      <c r="AG1048" s="184">
        <v>1.0216754540128881</v>
      </c>
      <c r="AH1048" s="184">
        <v>0.96715328467153283</v>
      </c>
      <c r="AI1048" s="184">
        <v>1.0273972602739727</v>
      </c>
      <c r="AJ1048" s="184">
        <v>0.97793723894184426</v>
      </c>
      <c r="AK1048" s="184">
        <v>0.91752630760458243</v>
      </c>
      <c r="AL1048" s="184">
        <v>0.98284346322649285</v>
      </c>
      <c r="AM1048" s="184">
        <v>0.90416666666666667</v>
      </c>
      <c r="AN1048" s="184">
        <v>0.80118694362017806</v>
      </c>
      <c r="AO1048" s="184">
        <v>0.98319327731092432</v>
      </c>
      <c r="AP1048" s="184">
        <v>0.74637681159420288</v>
      </c>
      <c r="AQ1048" s="184">
        <v>0.91244769874476983</v>
      </c>
      <c r="AR1048" s="184">
        <v>0.98144482929242949</v>
      </c>
      <c r="AS1048" s="184">
        <v>0.97560975609756095</v>
      </c>
      <c r="AT1048" s="184">
        <v>0.96378830083565459</v>
      </c>
      <c r="AU1048" s="184">
        <v>0.9723145071982281</v>
      </c>
      <c r="AV1048" s="184">
        <v>0.97487437185929648</v>
      </c>
      <c r="AW1048" s="184">
        <v>0.98947983635300996</v>
      </c>
      <c r="AX1048" s="184">
        <v>0.94349636645709156</v>
      </c>
      <c r="AY1048" s="184">
        <v>0.95440600867449488</v>
      </c>
      <c r="AZ1048" s="184">
        <v>0.9695704860643598</v>
      </c>
      <c r="BA1048" s="184">
        <v>0.84068402914103735</v>
      </c>
      <c r="BB1048" s="184">
        <v>0.89025518973952134</v>
      </c>
      <c r="BC1048" s="184">
        <v>0.96646341463414631</v>
      </c>
      <c r="BD1048" s="184">
        <v>1.0753292881456267</v>
      </c>
      <c r="BE1048" s="184">
        <v>1.1877155891843774</v>
      </c>
      <c r="BF1048" s="184">
        <v>0.99669335189697184</v>
      </c>
      <c r="BG1048" s="184">
        <v>0.99933942530001096</v>
      </c>
      <c r="BH1048" s="184">
        <v>0.86022202998846597</v>
      </c>
      <c r="BI1048" s="184">
        <v>0.9931686810299527</v>
      </c>
      <c r="BJ1048" s="184">
        <v>1.0951068228807719</v>
      </c>
      <c r="BK1048" s="184">
        <v>1.0242165242165242</v>
      </c>
      <c r="BL1048" s="184">
        <v>0.96641791044776115</v>
      </c>
      <c r="BM1048" s="184">
        <v>0.97796163420705817</v>
      </c>
      <c r="BN1048" s="184">
        <v>0.97240259740259738</v>
      </c>
      <c r="BO1048" s="184">
        <v>1.1021299836155107</v>
      </c>
      <c r="BP1048" s="184">
        <v>0.99532163742690061</v>
      </c>
      <c r="BQ1048" s="184">
        <v>0.94177800207176821</v>
      </c>
    </row>
    <row r="1049" spans="1:69" x14ac:dyDescent="0.25">
      <c r="A1049" t="s">
        <v>1237</v>
      </c>
      <c r="B1049">
        <v>0</v>
      </c>
      <c r="C1049" s="184">
        <f>C1007/C1006</f>
        <v>1.4444444444444444</v>
      </c>
      <c r="D1049" s="178">
        <f t="shared" si="17"/>
        <v>0</v>
      </c>
      <c r="E1049" s="184">
        <f t="shared" ref="E1049:AM1049" si="18">E1007/E1006</f>
        <v>0.33333333333333331</v>
      </c>
      <c r="F1049" s="184">
        <f t="shared" si="18"/>
        <v>0.81940700808625333</v>
      </c>
      <c r="G1049" s="184">
        <f t="shared" si="18"/>
        <v>0.15584415584415584</v>
      </c>
      <c r="H1049" s="184">
        <f t="shared" si="18"/>
        <v>1.2857142857142858</v>
      </c>
      <c r="I1049" s="184">
        <f t="shared" si="18"/>
        <v>1</v>
      </c>
      <c r="J1049" s="184">
        <f t="shared" si="18"/>
        <v>1</v>
      </c>
      <c r="K1049" s="184">
        <f t="shared" si="18"/>
        <v>0.6811594202898551</v>
      </c>
      <c r="L1049" s="184">
        <f t="shared" si="18"/>
        <v>0.45</v>
      </c>
      <c r="M1049" s="184">
        <f t="shared" si="18"/>
        <v>0.93388429752066116</v>
      </c>
      <c r="N1049" s="184">
        <f t="shared" si="18"/>
        <v>5.0857480780603197E-2</v>
      </c>
      <c r="O1049" s="184">
        <f t="shared" si="18"/>
        <v>3.8461538461538464E-2</v>
      </c>
      <c r="P1049" s="184">
        <f t="shared" si="18"/>
        <v>0</v>
      </c>
      <c r="Q1049" s="184">
        <f t="shared" si="18"/>
        <v>0.47079646017699117</v>
      </c>
      <c r="R1049" s="184">
        <f t="shared" si="18"/>
        <v>0.64432284541723661</v>
      </c>
      <c r="S1049" s="184">
        <f t="shared" si="18"/>
        <v>0.55813953488372092</v>
      </c>
      <c r="T1049" s="184">
        <f t="shared" si="18"/>
        <v>1.5</v>
      </c>
      <c r="U1049" s="184">
        <f t="shared" si="18"/>
        <v>0.4</v>
      </c>
      <c r="V1049" s="184">
        <f t="shared" si="18"/>
        <v>0.85</v>
      </c>
      <c r="W1049" s="184">
        <f t="shared" si="18"/>
        <v>0.94736842105263153</v>
      </c>
      <c r="X1049" s="184">
        <f t="shared" si="18"/>
        <v>1</v>
      </c>
      <c r="Y1049" s="184">
        <f t="shared" si="18"/>
        <v>0.83333333333333337</v>
      </c>
      <c r="Z1049" s="184">
        <f t="shared" si="18"/>
        <v>0.8</v>
      </c>
      <c r="AA1049" s="184">
        <f t="shared" si="18"/>
        <v>0.39534883720930231</v>
      </c>
      <c r="AB1049" s="184">
        <f t="shared" si="18"/>
        <v>0.81081081081081086</v>
      </c>
      <c r="AC1049" s="184">
        <f t="shared" si="18"/>
        <v>0.8571428571428571</v>
      </c>
      <c r="AD1049" s="184">
        <f t="shared" si="18"/>
        <v>0.58728504429390305</v>
      </c>
      <c r="AE1049" s="184">
        <f t="shared" si="18"/>
        <v>1</v>
      </c>
      <c r="AF1049" s="184">
        <f t="shared" si="18"/>
        <v>0.23893805309734514</v>
      </c>
      <c r="AG1049" s="184">
        <f t="shared" si="18"/>
        <v>0.77419354838709675</v>
      </c>
      <c r="AH1049" s="184">
        <f t="shared" si="18"/>
        <v>0.5</v>
      </c>
      <c r="AI1049" s="184">
        <f t="shared" si="18"/>
        <v>0.5</v>
      </c>
      <c r="AJ1049" s="184">
        <f t="shared" si="18"/>
        <v>0.90804597701149425</v>
      </c>
      <c r="AK1049" s="184">
        <f t="shared" si="18"/>
        <v>0.7678571428571429</v>
      </c>
      <c r="AL1049" s="184">
        <f t="shared" si="18"/>
        <v>0.94047619047619047</v>
      </c>
      <c r="AM1049" s="184">
        <f t="shared" si="18"/>
        <v>0.48484848484848486</v>
      </c>
      <c r="AN1049" s="184" t="str">
        <f>IF(AN1007=0,"N/A",AN1007/1061)</f>
        <v>N/A</v>
      </c>
      <c r="AO1049" s="184">
        <f t="shared" ref="AO1049:BQ1049" si="19">AO1007/AO1006</f>
        <v>0.8571428571428571</v>
      </c>
      <c r="AP1049" s="184">
        <f t="shared" si="19"/>
        <v>1.4503311258278146</v>
      </c>
      <c r="AQ1049" s="184">
        <f t="shared" si="19"/>
        <v>0.546875</v>
      </c>
      <c r="AR1049" s="184">
        <f t="shared" si="19"/>
        <v>0.70731707317073167</v>
      </c>
      <c r="AS1049" s="184">
        <f t="shared" si="19"/>
        <v>0.18181818181818182</v>
      </c>
      <c r="AT1049" s="184">
        <f t="shared" si="19"/>
        <v>0.76744186046511631</v>
      </c>
      <c r="AU1049" s="184">
        <f t="shared" si="19"/>
        <v>0.87272727272727268</v>
      </c>
      <c r="AV1049" s="184">
        <f t="shared" si="19"/>
        <v>0.8666666666666667</v>
      </c>
      <c r="AW1049" s="184">
        <f t="shared" si="19"/>
        <v>0.51034482758620692</v>
      </c>
      <c r="AX1049" s="184">
        <f t="shared" si="19"/>
        <v>0.32142857142857145</v>
      </c>
      <c r="AY1049" s="184">
        <f t="shared" si="19"/>
        <v>6.6401062416998674E-3</v>
      </c>
      <c r="AZ1049" s="184">
        <f t="shared" si="19"/>
        <v>0.88970588235294112</v>
      </c>
      <c r="BA1049" s="184">
        <f t="shared" si="19"/>
        <v>0.43951612903225806</v>
      </c>
      <c r="BB1049" s="184">
        <f t="shared" si="19"/>
        <v>0.65991902834008098</v>
      </c>
      <c r="BC1049" s="184">
        <f t="shared" si="19"/>
        <v>0.34210526315789475</v>
      </c>
      <c r="BD1049" s="184">
        <f t="shared" si="19"/>
        <v>0</v>
      </c>
      <c r="BE1049" s="184">
        <f t="shared" si="19"/>
        <v>0.91803278688524592</v>
      </c>
      <c r="BF1049" s="184">
        <f t="shared" si="19"/>
        <v>0.98701298701298701</v>
      </c>
      <c r="BG1049" s="184">
        <f t="shared" si="19"/>
        <v>0.72289156626506024</v>
      </c>
      <c r="BH1049" s="184">
        <f t="shared" si="19"/>
        <v>0.7816091954022989</v>
      </c>
      <c r="BI1049" s="184">
        <f t="shared" si="19"/>
        <v>6.25E-2</v>
      </c>
      <c r="BJ1049" s="184">
        <f t="shared" si="19"/>
        <v>0.296875</v>
      </c>
      <c r="BK1049" s="184">
        <f t="shared" si="19"/>
        <v>0.77777777777777779</v>
      </c>
      <c r="BL1049" s="184">
        <f t="shared" si="19"/>
        <v>0.375</v>
      </c>
      <c r="BM1049" s="184">
        <f t="shared" si="19"/>
        <v>0.8666666666666667</v>
      </c>
      <c r="BN1049" s="184">
        <f t="shared" si="19"/>
        <v>0.41538461538461541</v>
      </c>
      <c r="BO1049" s="184">
        <f t="shared" si="19"/>
        <v>0</v>
      </c>
      <c r="BP1049" s="184">
        <f t="shared" si="19"/>
        <v>1</v>
      </c>
      <c r="BQ1049" s="184">
        <f t="shared" si="19"/>
        <v>0.51018717906244826</v>
      </c>
    </row>
    <row r="1050" spans="1:69" x14ac:dyDescent="0.25">
      <c r="A1050" t="s">
        <v>1238</v>
      </c>
      <c r="B1050">
        <v>5735</v>
      </c>
      <c r="C1050" t="s">
        <v>310</v>
      </c>
      <c r="D1050" s="178">
        <f t="shared" si="17"/>
        <v>0</v>
      </c>
      <c r="BQ1050" s="178"/>
    </row>
    <row r="1051" spans="1:69" x14ac:dyDescent="0.25">
      <c r="A1051" t="s">
        <v>1239</v>
      </c>
      <c r="B1051">
        <v>296</v>
      </c>
      <c r="C1051">
        <v>386</v>
      </c>
      <c r="D1051" s="178">
        <f t="shared" si="17"/>
        <v>0</v>
      </c>
      <c r="E1051">
        <v>232</v>
      </c>
      <c r="F1051">
        <v>5341</v>
      </c>
      <c r="G1051">
        <v>19408</v>
      </c>
      <c r="H1051">
        <v>184</v>
      </c>
      <c r="I1051">
        <v>1240</v>
      </c>
      <c r="J1051">
        <v>1121</v>
      </c>
      <c r="K1051">
        <v>2714</v>
      </c>
      <c r="L1051">
        <v>3014</v>
      </c>
      <c r="M1051">
        <v>767</v>
      </c>
      <c r="N1051">
        <v>27136</v>
      </c>
      <c r="O1051">
        <v>355</v>
      </c>
      <c r="P1051">
        <v>148</v>
      </c>
      <c r="Q1051">
        <v>9058</v>
      </c>
      <c r="R1051">
        <v>2907</v>
      </c>
      <c r="S1051">
        <v>994</v>
      </c>
      <c r="T1051">
        <v>92</v>
      </c>
      <c r="U1051">
        <v>404</v>
      </c>
      <c r="V1051">
        <v>197</v>
      </c>
      <c r="W1051">
        <v>132</v>
      </c>
      <c r="X1051">
        <v>156</v>
      </c>
      <c r="Y1051">
        <v>120</v>
      </c>
      <c r="Z1051">
        <v>375</v>
      </c>
      <c r="AA1051">
        <v>479</v>
      </c>
      <c r="AB1051">
        <v>1704</v>
      </c>
      <c r="AC1051">
        <v>868</v>
      </c>
      <c r="AD1051">
        <v>14555</v>
      </c>
      <c r="AE1051">
        <v>251</v>
      </c>
      <c r="AF1051">
        <v>1307</v>
      </c>
      <c r="AG1051">
        <v>511</v>
      </c>
      <c r="AH1051">
        <v>92</v>
      </c>
      <c r="AI1051">
        <v>87</v>
      </c>
      <c r="AJ1051">
        <v>3086</v>
      </c>
      <c r="AK1051">
        <v>6234</v>
      </c>
      <c r="AL1051">
        <v>2378</v>
      </c>
      <c r="AM1051">
        <v>445</v>
      </c>
      <c r="AN1051">
        <v>106</v>
      </c>
      <c r="AO1051">
        <v>178</v>
      </c>
      <c r="AP1051">
        <v>3527</v>
      </c>
      <c r="AQ1051">
        <v>3150</v>
      </c>
      <c r="AR1051">
        <v>1180</v>
      </c>
      <c r="AS1051">
        <v>615</v>
      </c>
      <c r="AT1051">
        <v>866</v>
      </c>
      <c r="AU1051">
        <v>1949</v>
      </c>
      <c r="AV1051">
        <v>485</v>
      </c>
      <c r="AW1051">
        <v>13339</v>
      </c>
      <c r="AX1051">
        <v>4234</v>
      </c>
      <c r="AY1051">
        <v>12520</v>
      </c>
      <c r="AZ1051">
        <v>5170</v>
      </c>
      <c r="BA1051">
        <v>7666</v>
      </c>
      <c r="BB1051">
        <v>7424</v>
      </c>
      <c r="BC1051">
        <v>553</v>
      </c>
      <c r="BD1051">
        <v>2349</v>
      </c>
      <c r="BE1051">
        <v>3065</v>
      </c>
      <c r="BF1051">
        <v>2013</v>
      </c>
      <c r="BG1051">
        <v>3168</v>
      </c>
      <c r="BH1051">
        <v>5036</v>
      </c>
      <c r="BI1051">
        <v>626</v>
      </c>
      <c r="BJ1051">
        <v>480</v>
      </c>
      <c r="BK1051">
        <v>231</v>
      </c>
      <c r="BL1051">
        <v>181</v>
      </c>
      <c r="BM1051">
        <v>4501</v>
      </c>
      <c r="BN1051">
        <v>429</v>
      </c>
      <c r="BO1051">
        <v>573</v>
      </c>
      <c r="BP1051">
        <v>281</v>
      </c>
      <c r="BQ1051" s="178">
        <v>198321</v>
      </c>
    </row>
    <row r="1052" spans="1:69" x14ac:dyDescent="0.25">
      <c r="A1052" t="s">
        <v>1240</v>
      </c>
      <c r="B1052">
        <v>68</v>
      </c>
      <c r="C1052">
        <v>363</v>
      </c>
      <c r="D1052" s="178">
        <f t="shared" si="17"/>
        <v>0</v>
      </c>
      <c r="E1052">
        <v>237</v>
      </c>
      <c r="F1052">
        <v>5394</v>
      </c>
      <c r="G1052">
        <v>16896</v>
      </c>
      <c r="H1052">
        <v>169</v>
      </c>
      <c r="I1052">
        <v>1250</v>
      </c>
      <c r="J1052">
        <v>1110</v>
      </c>
      <c r="K1052">
        <v>2744</v>
      </c>
      <c r="L1052">
        <v>2967</v>
      </c>
      <c r="M1052">
        <v>735</v>
      </c>
      <c r="N1052">
        <v>20261</v>
      </c>
      <c r="O1052">
        <v>323</v>
      </c>
      <c r="P1052">
        <v>144</v>
      </c>
      <c r="Q1052">
        <v>9127</v>
      </c>
      <c r="R1052">
        <v>2650</v>
      </c>
      <c r="S1052">
        <v>1455</v>
      </c>
      <c r="T1052">
        <v>87</v>
      </c>
      <c r="U1052">
        <v>419</v>
      </c>
      <c r="V1052">
        <v>196</v>
      </c>
      <c r="W1052">
        <v>124</v>
      </c>
      <c r="X1052">
        <v>161</v>
      </c>
      <c r="Y1052">
        <v>123</v>
      </c>
      <c r="Z1052">
        <v>358</v>
      </c>
      <c r="AA1052">
        <v>472</v>
      </c>
      <c r="AB1052">
        <v>1643</v>
      </c>
      <c r="AC1052">
        <v>875</v>
      </c>
      <c r="AD1052">
        <v>15605</v>
      </c>
      <c r="AE1052">
        <v>249</v>
      </c>
      <c r="AF1052">
        <v>1181</v>
      </c>
      <c r="AG1052">
        <v>438</v>
      </c>
      <c r="AH1052">
        <v>87</v>
      </c>
      <c r="AI1052">
        <v>88</v>
      </c>
      <c r="AJ1052">
        <v>2953</v>
      </c>
      <c r="AK1052">
        <v>5625</v>
      </c>
      <c r="AL1052">
        <v>2310</v>
      </c>
      <c r="AM1052">
        <v>448</v>
      </c>
      <c r="AN1052">
        <v>91</v>
      </c>
      <c r="AO1052">
        <v>168</v>
      </c>
      <c r="AP1052">
        <v>2299</v>
      </c>
      <c r="AQ1052">
        <v>2564</v>
      </c>
      <c r="AR1052">
        <v>1165</v>
      </c>
      <c r="AS1052">
        <v>613</v>
      </c>
      <c r="AT1052">
        <v>866</v>
      </c>
      <c r="AU1052">
        <v>1803</v>
      </c>
      <c r="AV1052">
        <v>480</v>
      </c>
      <c r="AW1052">
        <v>13076</v>
      </c>
      <c r="AX1052">
        <v>3832</v>
      </c>
      <c r="AY1052">
        <v>11242</v>
      </c>
      <c r="AZ1052">
        <v>4968</v>
      </c>
      <c r="BA1052">
        <v>7412</v>
      </c>
      <c r="BB1052">
        <v>7106</v>
      </c>
      <c r="BC1052">
        <v>561</v>
      </c>
      <c r="BD1052">
        <v>2247</v>
      </c>
      <c r="BE1052">
        <v>2987</v>
      </c>
      <c r="BF1052">
        <v>1938</v>
      </c>
      <c r="BG1052">
        <v>3234</v>
      </c>
      <c r="BH1052">
        <v>4849</v>
      </c>
      <c r="BI1052">
        <v>605</v>
      </c>
      <c r="BJ1052">
        <v>469</v>
      </c>
      <c r="BK1052">
        <v>242</v>
      </c>
      <c r="BL1052">
        <v>173</v>
      </c>
      <c r="BM1052">
        <v>4273</v>
      </c>
      <c r="BN1052">
        <v>382</v>
      </c>
      <c r="BO1052">
        <v>566</v>
      </c>
      <c r="BP1052">
        <v>290</v>
      </c>
      <c r="BQ1052" s="178">
        <v>183405</v>
      </c>
    </row>
    <row r="1053" spans="1:69" x14ac:dyDescent="0.25">
      <c r="A1053" t="s">
        <v>1241</v>
      </c>
      <c r="B1053">
        <v>0</v>
      </c>
      <c r="C1053" s="184">
        <v>0.94041450777202074</v>
      </c>
      <c r="D1053" s="178">
        <f t="shared" si="17"/>
        <v>0</v>
      </c>
      <c r="E1053" s="184">
        <v>1.021551724137931</v>
      </c>
      <c r="F1053" s="184">
        <v>1.0099232353491856</v>
      </c>
      <c r="G1053" s="184">
        <v>0.87056883759274528</v>
      </c>
      <c r="H1053" s="184">
        <v>0.91847826086956519</v>
      </c>
      <c r="I1053" s="184">
        <v>1.0080645161290323</v>
      </c>
      <c r="J1053" s="184">
        <v>0.99018733273862625</v>
      </c>
      <c r="K1053" s="184">
        <v>1.0110537951363301</v>
      </c>
      <c r="L1053" s="184">
        <v>0.9844061048440611</v>
      </c>
      <c r="M1053" s="184">
        <v>0.9582790091264668</v>
      </c>
      <c r="N1053" s="184">
        <v>0.74664652122641506</v>
      </c>
      <c r="O1053" s="184">
        <v>0.90985915492957747</v>
      </c>
      <c r="P1053" s="184">
        <v>0.97297297297297303</v>
      </c>
      <c r="Q1053" s="184">
        <v>1.007617575623758</v>
      </c>
      <c r="R1053" s="184">
        <v>0.91159270725834196</v>
      </c>
      <c r="S1053" s="184">
        <v>1.4637826961770624</v>
      </c>
      <c r="T1053" s="184">
        <v>0.94565217391304346</v>
      </c>
      <c r="U1053" s="184">
        <v>1.0371287128712872</v>
      </c>
      <c r="V1053" s="184">
        <v>0.99492385786802029</v>
      </c>
      <c r="W1053" s="184">
        <v>0.93939393939393945</v>
      </c>
      <c r="X1053" s="184">
        <v>1.0320512820512822</v>
      </c>
      <c r="Y1053" s="184">
        <v>1.0249999999999999</v>
      </c>
      <c r="Z1053" s="184">
        <v>0.95466666666666666</v>
      </c>
      <c r="AA1053" s="184">
        <v>0.98538622129436326</v>
      </c>
      <c r="AB1053" s="184">
        <v>0.96420187793427226</v>
      </c>
      <c r="AC1053" s="184">
        <v>1.0080645161290323</v>
      </c>
      <c r="AD1053" s="184">
        <v>1.0721401580212986</v>
      </c>
      <c r="AE1053" s="184">
        <v>0.99203187250996017</v>
      </c>
      <c r="AF1053" s="184">
        <v>0.90359602142310635</v>
      </c>
      <c r="AG1053" s="184">
        <v>0.8571428571428571</v>
      </c>
      <c r="AH1053" s="184">
        <v>0.94565217391304346</v>
      </c>
      <c r="AI1053" s="184">
        <v>1.0114942528735633</v>
      </c>
      <c r="AJ1053" s="184">
        <v>0.95690213869086194</v>
      </c>
      <c r="AK1053" s="184">
        <v>0.90230991337824829</v>
      </c>
      <c r="AL1053" s="184">
        <v>0.97140454163162326</v>
      </c>
      <c r="AM1053" s="184">
        <v>1.0067415730337079</v>
      </c>
      <c r="AN1053" s="184">
        <v>0.85849056603773588</v>
      </c>
      <c r="AO1053" s="184">
        <v>0.9438202247191011</v>
      </c>
      <c r="AP1053" s="184">
        <v>0.65182874964559112</v>
      </c>
      <c r="AQ1053" s="184">
        <v>0.81396825396825401</v>
      </c>
      <c r="AR1053" s="184">
        <v>0.98728813559322037</v>
      </c>
      <c r="AS1053" s="184">
        <v>0.99674796747967476</v>
      </c>
      <c r="AT1053" s="184">
        <v>1</v>
      </c>
      <c r="AU1053" s="184">
        <v>0.92508978963571065</v>
      </c>
      <c r="AV1053" s="184">
        <v>0.98969072164948457</v>
      </c>
      <c r="AW1053" s="184">
        <v>0.98028337956368539</v>
      </c>
      <c r="AX1053" s="184">
        <v>0.90505432215399151</v>
      </c>
      <c r="AY1053" s="184">
        <v>0.89792332268370612</v>
      </c>
      <c r="AZ1053" s="184">
        <v>0.96092843326885879</v>
      </c>
      <c r="BA1053" s="184">
        <v>0.96686668405948339</v>
      </c>
      <c r="BB1053" s="184">
        <v>0.9571659482758621</v>
      </c>
      <c r="BC1053" s="184">
        <v>1.0144665461121158</v>
      </c>
      <c r="BD1053" s="184">
        <v>0.95657726692209455</v>
      </c>
      <c r="BE1053" s="184">
        <v>0.97455138662316476</v>
      </c>
      <c r="BF1053" s="184">
        <v>0.96274217585693</v>
      </c>
      <c r="BG1053" s="184">
        <v>1.0208333333333333</v>
      </c>
      <c r="BH1053" s="184">
        <v>0.96286735504368548</v>
      </c>
      <c r="BI1053" s="184">
        <v>0.9664536741214057</v>
      </c>
      <c r="BJ1053" s="184">
        <v>0.9770833333333333</v>
      </c>
      <c r="BK1053" s="184">
        <v>1.0476190476190477</v>
      </c>
      <c r="BL1053" s="184">
        <v>0.95580110497237569</v>
      </c>
      <c r="BM1053" s="184">
        <v>0.94934459009109085</v>
      </c>
      <c r="BN1053" s="184">
        <v>0.89044289044289049</v>
      </c>
      <c r="BO1053" s="184">
        <v>0.98778359511343805</v>
      </c>
      <c r="BP1053" s="184">
        <v>1.0320284697508897</v>
      </c>
      <c r="BQ1053" s="184">
        <v>0.92478860029951437</v>
      </c>
    </row>
    <row r="1054" spans="1:69" x14ac:dyDescent="0.25">
      <c r="A1054" t="s">
        <v>1242</v>
      </c>
      <c r="B1054">
        <v>0.18988666085440278</v>
      </c>
      <c r="C1054" s="184" t="e">
        <f>C1012/C1011</f>
        <v>#DIV/0!</v>
      </c>
      <c r="D1054" s="178">
        <f t="shared" si="17"/>
        <v>0</v>
      </c>
      <c r="E1054" s="184">
        <f t="shared" ref="E1054:AJ1054" si="20">E1012/E1011</f>
        <v>1</v>
      </c>
      <c r="F1054" s="184">
        <f t="shared" si="20"/>
        <v>1</v>
      </c>
      <c r="G1054" s="184">
        <f t="shared" si="20"/>
        <v>4.1237113402061855E-2</v>
      </c>
      <c r="H1054" s="184">
        <f t="shared" si="20"/>
        <v>0.38461538461538464</v>
      </c>
      <c r="I1054" s="184">
        <f t="shared" si="20"/>
        <v>1</v>
      </c>
      <c r="J1054" s="184">
        <f t="shared" si="20"/>
        <v>1</v>
      </c>
      <c r="K1054" s="184">
        <f t="shared" si="20"/>
        <v>0.63636363636363635</v>
      </c>
      <c r="L1054" s="184">
        <f t="shared" si="20"/>
        <v>0.33333333333333331</v>
      </c>
      <c r="M1054" s="184">
        <f t="shared" si="20"/>
        <v>0</v>
      </c>
      <c r="N1054" s="184">
        <f t="shared" si="20"/>
        <v>0.47402597402597402</v>
      </c>
      <c r="O1054" s="184">
        <f t="shared" si="20"/>
        <v>0.33333333333333331</v>
      </c>
      <c r="P1054" s="184">
        <f t="shared" si="20"/>
        <v>0.90476190476190477</v>
      </c>
      <c r="Q1054" s="184">
        <f t="shared" si="20"/>
        <v>0.75714285714285712</v>
      </c>
      <c r="R1054" s="184">
        <f t="shared" si="20"/>
        <v>0.5714285714285714</v>
      </c>
      <c r="S1054" s="184">
        <f t="shared" si="20"/>
        <v>1</v>
      </c>
      <c r="T1054" s="184">
        <f t="shared" si="20"/>
        <v>1</v>
      </c>
      <c r="U1054" s="184">
        <f t="shared" si="20"/>
        <v>0.5</v>
      </c>
      <c r="V1054" s="184" t="e">
        <f t="shared" si="20"/>
        <v>#DIV/0!</v>
      </c>
      <c r="W1054" s="184">
        <f t="shared" si="20"/>
        <v>0.5</v>
      </c>
      <c r="X1054" s="184">
        <f t="shared" si="20"/>
        <v>1</v>
      </c>
      <c r="Y1054" s="184">
        <f t="shared" si="20"/>
        <v>0.5714285714285714</v>
      </c>
      <c r="Z1054" s="184">
        <f t="shared" si="20"/>
        <v>1</v>
      </c>
      <c r="AA1054" s="184">
        <f t="shared" si="20"/>
        <v>0</v>
      </c>
      <c r="AB1054" s="184">
        <f t="shared" si="20"/>
        <v>1.4285714285714286</v>
      </c>
      <c r="AC1054" s="184">
        <f t="shared" si="20"/>
        <v>0.72727272727272729</v>
      </c>
      <c r="AD1054" s="184">
        <f t="shared" si="20"/>
        <v>0.87400530503978779</v>
      </c>
      <c r="AE1054" s="184">
        <f t="shared" si="20"/>
        <v>1</v>
      </c>
      <c r="AF1054" s="184">
        <f t="shared" si="20"/>
        <v>0.18421052631578946</v>
      </c>
      <c r="AG1054" s="184">
        <f t="shared" si="20"/>
        <v>0.75</v>
      </c>
      <c r="AH1054" s="184">
        <f t="shared" si="20"/>
        <v>0.4</v>
      </c>
      <c r="AI1054" s="184" t="e">
        <f t="shared" si="20"/>
        <v>#DIV/0!</v>
      </c>
      <c r="AJ1054" s="184">
        <f t="shared" si="20"/>
        <v>0.95918367346938771</v>
      </c>
      <c r="AK1054" s="184">
        <f t="shared" ref="AK1054:BQ1054" si="21">AK1012/AK1011</f>
        <v>0.6696428571428571</v>
      </c>
      <c r="AL1054" s="184">
        <f t="shared" si="21"/>
        <v>0.82857142857142863</v>
      </c>
      <c r="AM1054" s="184">
        <f t="shared" si="21"/>
        <v>0.38461538461538464</v>
      </c>
      <c r="AN1054" s="184">
        <f t="shared" si="21"/>
        <v>0</v>
      </c>
      <c r="AO1054" s="184">
        <f t="shared" si="21"/>
        <v>0.5</v>
      </c>
      <c r="AP1054" s="184">
        <f t="shared" si="21"/>
        <v>0.57446808510638303</v>
      </c>
      <c r="AQ1054" s="184">
        <f t="shared" si="21"/>
        <v>0.36842105263157893</v>
      </c>
      <c r="AR1054" s="184">
        <f t="shared" si="21"/>
        <v>0.82352941176470584</v>
      </c>
      <c r="AS1054" s="184">
        <f t="shared" si="21"/>
        <v>0.375</v>
      </c>
      <c r="AT1054" s="184">
        <f t="shared" si="21"/>
        <v>1</v>
      </c>
      <c r="AU1054" s="184">
        <f t="shared" si="21"/>
        <v>1</v>
      </c>
      <c r="AV1054" s="184">
        <f t="shared" si="21"/>
        <v>0.76923076923076927</v>
      </c>
      <c r="AW1054" s="184">
        <f t="shared" si="21"/>
        <v>0.1384051329055912</v>
      </c>
      <c r="AX1054" s="184">
        <f t="shared" si="21"/>
        <v>0.5</v>
      </c>
      <c r="AY1054" s="184">
        <f t="shared" si="21"/>
        <v>0.56398104265402849</v>
      </c>
      <c r="AZ1054" s="184">
        <f t="shared" si="21"/>
        <v>0.86885245901639341</v>
      </c>
      <c r="BA1054" s="184">
        <f t="shared" si="21"/>
        <v>0.33659217877094971</v>
      </c>
      <c r="BB1054" s="184">
        <f t="shared" si="21"/>
        <v>0.55263157894736847</v>
      </c>
      <c r="BC1054" s="184">
        <f t="shared" si="21"/>
        <v>1</v>
      </c>
      <c r="BD1054" s="184" t="e">
        <f t="shared" si="21"/>
        <v>#DIV/0!</v>
      </c>
      <c r="BE1054" s="184">
        <f t="shared" si="21"/>
        <v>0.76086956521739135</v>
      </c>
      <c r="BF1054" s="184">
        <f t="shared" si="21"/>
        <v>0.91869918699186992</v>
      </c>
      <c r="BG1054" s="184">
        <f t="shared" si="21"/>
        <v>0.4375</v>
      </c>
      <c r="BH1054" s="184">
        <f t="shared" si="21"/>
        <v>0.34146341463414637</v>
      </c>
      <c r="BI1054" s="184">
        <f t="shared" si="21"/>
        <v>3.0303030303030304E-2</v>
      </c>
      <c r="BJ1054" s="184">
        <f t="shared" si="21"/>
        <v>0.6428571428571429</v>
      </c>
      <c r="BK1054" s="184">
        <f t="shared" si="21"/>
        <v>0.55555555555555558</v>
      </c>
      <c r="BL1054" s="184">
        <f t="shared" si="21"/>
        <v>1</v>
      </c>
      <c r="BM1054" s="184">
        <f t="shared" si="21"/>
        <v>0.34501347708894881</v>
      </c>
      <c r="BN1054" s="184">
        <f t="shared" si="21"/>
        <v>0.36</v>
      </c>
      <c r="BO1054" s="184">
        <f t="shared" si="21"/>
        <v>1</v>
      </c>
      <c r="BP1054" s="184">
        <f t="shared" si="21"/>
        <v>1</v>
      </c>
      <c r="BQ1054" s="184">
        <f t="shared" si="21"/>
        <v>0.53217299578059074</v>
      </c>
    </row>
    <row r="1055" spans="1:69" x14ac:dyDescent="0.25">
      <c r="A1055" t="s">
        <v>1243</v>
      </c>
      <c r="B1055">
        <f>SUM(B1019,B1024)</f>
        <v>1348</v>
      </c>
      <c r="D1055" s="178">
        <f t="shared" si="17"/>
        <v>0</v>
      </c>
      <c r="BQ1055" s="178"/>
    </row>
    <row r="1056" spans="1:69" x14ac:dyDescent="0.25">
      <c r="A1056" t="s">
        <v>1244</v>
      </c>
      <c r="B1056" s="184">
        <f>SUM(B1018/B1050)</f>
        <v>0.59354838709677415</v>
      </c>
      <c r="C1056">
        <v>1199</v>
      </c>
      <c r="D1056" s="178">
        <f>SUM(D1048,D1050:D1052)</f>
        <v>0</v>
      </c>
      <c r="E1056">
        <v>738</v>
      </c>
      <c r="F1056">
        <v>15042</v>
      </c>
      <c r="G1056">
        <v>58211</v>
      </c>
      <c r="H1056">
        <v>519</v>
      </c>
      <c r="I1056">
        <v>3371</v>
      </c>
      <c r="J1056">
        <v>3264</v>
      </c>
      <c r="K1056">
        <v>7784</v>
      </c>
      <c r="L1056">
        <v>9587</v>
      </c>
      <c r="M1056">
        <v>2450</v>
      </c>
      <c r="N1056">
        <v>80750</v>
      </c>
      <c r="O1056">
        <v>1205</v>
      </c>
      <c r="P1056">
        <v>475</v>
      </c>
      <c r="Q1056">
        <v>29563</v>
      </c>
      <c r="R1056">
        <v>9435</v>
      </c>
      <c r="S1056">
        <v>2922</v>
      </c>
      <c r="T1056">
        <v>298</v>
      </c>
      <c r="U1056">
        <v>1442</v>
      </c>
      <c r="V1056">
        <v>584</v>
      </c>
      <c r="W1056">
        <v>394</v>
      </c>
      <c r="X1056">
        <v>412</v>
      </c>
      <c r="Y1056">
        <v>411</v>
      </c>
      <c r="Z1056">
        <v>1242</v>
      </c>
      <c r="AA1056">
        <v>1593</v>
      </c>
      <c r="AB1056">
        <v>4791</v>
      </c>
      <c r="AC1056">
        <v>2783</v>
      </c>
      <c r="AD1056">
        <v>46605</v>
      </c>
      <c r="AE1056">
        <v>799</v>
      </c>
      <c r="AF1056">
        <v>4052</v>
      </c>
      <c r="AG1056">
        <v>1593</v>
      </c>
      <c r="AH1056">
        <v>258</v>
      </c>
      <c r="AI1056">
        <v>302</v>
      </c>
      <c r="AJ1056">
        <v>9344</v>
      </c>
      <c r="AK1056">
        <v>19330</v>
      </c>
      <c r="AL1056">
        <v>7583</v>
      </c>
      <c r="AM1056">
        <v>1374</v>
      </c>
      <c r="AN1056">
        <v>319</v>
      </c>
      <c r="AO1056">
        <v>554</v>
      </c>
      <c r="AP1056">
        <v>10819</v>
      </c>
      <c r="AQ1056">
        <v>9545</v>
      </c>
      <c r="AR1056">
        <v>3808</v>
      </c>
      <c r="AS1056">
        <v>1852</v>
      </c>
      <c r="AT1056">
        <v>2525</v>
      </c>
      <c r="AU1056">
        <v>6122</v>
      </c>
      <c r="AV1056">
        <v>1530</v>
      </c>
      <c r="AW1056">
        <v>41394</v>
      </c>
      <c r="AX1056">
        <v>12358</v>
      </c>
      <c r="AY1056">
        <v>38370</v>
      </c>
      <c r="AZ1056">
        <v>15374</v>
      </c>
      <c r="BA1056">
        <v>22969</v>
      </c>
      <c r="BB1056">
        <v>23044</v>
      </c>
      <c r="BC1056">
        <v>2254</v>
      </c>
      <c r="BD1056">
        <v>6948</v>
      </c>
      <c r="BE1056">
        <v>9229</v>
      </c>
      <c r="BF1056">
        <v>5733</v>
      </c>
      <c r="BG1056">
        <v>9360</v>
      </c>
      <c r="BH1056">
        <v>13982</v>
      </c>
      <c r="BI1056">
        <v>1850</v>
      </c>
      <c r="BJ1056">
        <v>1427</v>
      </c>
      <c r="BK1056">
        <v>699</v>
      </c>
      <c r="BL1056">
        <v>523</v>
      </c>
      <c r="BM1056">
        <v>13132</v>
      </c>
      <c r="BN1056">
        <v>1182</v>
      </c>
      <c r="BO1056">
        <v>1780</v>
      </c>
      <c r="BP1056">
        <v>850</v>
      </c>
      <c r="BQ1056" s="178">
        <v>603562</v>
      </c>
    </row>
    <row r="1057" spans="1:69" x14ac:dyDescent="0.25">
      <c r="A1057" t="s">
        <v>1245</v>
      </c>
      <c r="B1057" s="184">
        <f>SUM(B1019/B1050)</f>
        <v>4.5161290322580643E-2</v>
      </c>
      <c r="C1057">
        <v>1167</v>
      </c>
      <c r="D1057" s="178"/>
      <c r="E1057">
        <v>707</v>
      </c>
      <c r="F1057">
        <v>15141</v>
      </c>
      <c r="G1057">
        <v>7205</v>
      </c>
      <c r="H1057">
        <v>526</v>
      </c>
      <c r="I1057">
        <v>3394</v>
      </c>
      <c r="J1057">
        <v>3182</v>
      </c>
      <c r="K1057">
        <v>7500</v>
      </c>
      <c r="L1057">
        <v>9241</v>
      </c>
      <c r="M1057">
        <v>1738</v>
      </c>
      <c r="N1057">
        <v>31717</v>
      </c>
      <c r="O1057">
        <v>939</v>
      </c>
      <c r="P1057">
        <v>466</v>
      </c>
      <c r="Q1057">
        <v>33213</v>
      </c>
      <c r="R1057">
        <v>9018</v>
      </c>
      <c r="S1057">
        <v>4120</v>
      </c>
      <c r="T1057">
        <v>278</v>
      </c>
      <c r="U1057">
        <v>1320</v>
      </c>
      <c r="V1057">
        <v>454</v>
      </c>
      <c r="W1057">
        <v>378</v>
      </c>
      <c r="X1057">
        <v>426</v>
      </c>
      <c r="Y1057">
        <v>398</v>
      </c>
      <c r="Z1057">
        <v>1200</v>
      </c>
      <c r="AA1057">
        <v>1590</v>
      </c>
      <c r="AB1057">
        <v>4559</v>
      </c>
      <c r="AC1057">
        <v>2696</v>
      </c>
      <c r="AD1057">
        <v>48152</v>
      </c>
      <c r="AE1057">
        <v>803</v>
      </c>
      <c r="AF1057">
        <v>3763</v>
      </c>
      <c r="AG1057">
        <v>1652</v>
      </c>
      <c r="AH1057">
        <v>247</v>
      </c>
      <c r="AI1057">
        <v>301</v>
      </c>
      <c r="AJ1057">
        <v>7628</v>
      </c>
      <c r="AK1057">
        <v>19912</v>
      </c>
      <c r="AL1057">
        <v>6801</v>
      </c>
      <c r="AM1057">
        <v>1087</v>
      </c>
      <c r="AN1057">
        <v>264</v>
      </c>
      <c r="AO1057">
        <v>537</v>
      </c>
      <c r="AP1057">
        <v>6853</v>
      </c>
      <c r="AQ1057">
        <v>8634</v>
      </c>
      <c r="AR1057">
        <v>3665</v>
      </c>
      <c r="AS1057">
        <v>1590</v>
      </c>
      <c r="AT1057">
        <v>2187</v>
      </c>
      <c r="AU1057">
        <v>5859</v>
      </c>
      <c r="AV1057">
        <v>1492</v>
      </c>
      <c r="AW1057">
        <v>18963</v>
      </c>
      <c r="AX1057">
        <v>11233</v>
      </c>
      <c r="AY1057">
        <v>56518</v>
      </c>
      <c r="AZ1057">
        <v>15336</v>
      </c>
      <c r="BA1057">
        <v>20065</v>
      </c>
      <c r="BB1057">
        <v>20819</v>
      </c>
      <c r="BC1057">
        <v>2190</v>
      </c>
      <c r="BD1057">
        <v>6747</v>
      </c>
      <c r="BE1057">
        <v>8934</v>
      </c>
      <c r="BF1057">
        <v>5348</v>
      </c>
      <c r="BG1057">
        <v>9263</v>
      </c>
      <c r="BH1057">
        <v>13355</v>
      </c>
      <c r="BI1057">
        <v>1344</v>
      </c>
      <c r="BJ1057">
        <v>1473</v>
      </c>
      <c r="BK1057">
        <v>721</v>
      </c>
      <c r="BL1057">
        <v>505</v>
      </c>
      <c r="BM1057">
        <v>12665</v>
      </c>
      <c r="BN1057">
        <v>1086</v>
      </c>
      <c r="BO1057">
        <v>1774</v>
      </c>
      <c r="BP1057">
        <v>810</v>
      </c>
      <c r="BQ1057" s="178">
        <v>484694</v>
      </c>
    </row>
    <row r="1058" spans="1:69" s="184" customFormat="1" x14ac:dyDescent="0.25">
      <c r="A1058" t="s">
        <v>1246</v>
      </c>
      <c r="B1058" s="184">
        <f>SUM(B1023/B1050)</f>
        <v>0.17140366172624238</v>
      </c>
      <c r="C1058" s="184">
        <v>0.97331109257714765</v>
      </c>
      <c r="D1058" s="178">
        <f t="shared" ref="D1058:D1066" si="22">SUM(D1028,D1038,D1048)</f>
        <v>0</v>
      </c>
      <c r="E1058" s="184">
        <v>0.95799457994579951</v>
      </c>
      <c r="F1058" s="184">
        <v>1.0065815715995214</v>
      </c>
      <c r="G1058" s="184">
        <v>0.12377385717476079</v>
      </c>
      <c r="H1058" s="184">
        <v>1.0134874759152215</v>
      </c>
      <c r="I1058" s="184">
        <v>1.0068229012162564</v>
      </c>
      <c r="J1058" s="184">
        <v>0.97487745098039214</v>
      </c>
      <c r="K1058" s="184">
        <v>0.9635149023638232</v>
      </c>
      <c r="L1058" s="184">
        <v>0.96390946072806927</v>
      </c>
      <c r="M1058" s="184">
        <v>0.70938775510204077</v>
      </c>
      <c r="N1058" s="184">
        <v>0.39278018575851392</v>
      </c>
      <c r="O1058" s="184">
        <v>0.77925311203319503</v>
      </c>
      <c r="P1058" s="184">
        <v>0.9810526315789474</v>
      </c>
      <c r="Q1058" s="184">
        <v>1.123465142238609</v>
      </c>
      <c r="R1058" s="184">
        <v>0.95580286168521467</v>
      </c>
      <c r="S1058" s="184">
        <v>1.4099931553730323</v>
      </c>
      <c r="T1058" s="184">
        <v>0.93288590604026844</v>
      </c>
      <c r="U1058" s="184">
        <v>0.9153952843273232</v>
      </c>
      <c r="V1058" s="184">
        <v>0.7773972602739726</v>
      </c>
      <c r="W1058" s="184">
        <v>0.95939086294416243</v>
      </c>
      <c r="X1058" s="184">
        <v>1.0339805825242718</v>
      </c>
      <c r="Y1058" s="184">
        <v>0.96836982968369834</v>
      </c>
      <c r="Z1058" s="184">
        <v>0.96618357487922701</v>
      </c>
      <c r="AA1058" s="184">
        <v>0.99811676082862522</v>
      </c>
      <c r="AB1058" s="184">
        <v>0.95157587142558964</v>
      </c>
      <c r="AC1058" s="184">
        <v>0.96873877111031259</v>
      </c>
      <c r="AD1058" s="184">
        <v>1.0331938633193862</v>
      </c>
      <c r="AE1058" s="184">
        <v>1.0050062578222778</v>
      </c>
      <c r="AF1058" s="184">
        <v>0.92867719644619939</v>
      </c>
      <c r="AG1058" s="184">
        <v>1.037037037037037</v>
      </c>
      <c r="AH1058" s="184">
        <v>0.95736434108527135</v>
      </c>
      <c r="AI1058" s="184">
        <v>0.99668874172185429</v>
      </c>
      <c r="AJ1058" s="184">
        <v>0.8163527397260274</v>
      </c>
      <c r="AK1058" s="184">
        <v>1.0301086394205898</v>
      </c>
      <c r="AL1058" s="184">
        <v>0.89687458789397334</v>
      </c>
      <c r="AM1058" s="184">
        <v>0.79112081513828236</v>
      </c>
      <c r="AN1058" s="184">
        <v>0.82758620689655171</v>
      </c>
      <c r="AO1058" s="184">
        <v>0.96931407942238268</v>
      </c>
      <c r="AP1058" s="184">
        <v>0.63342268231814403</v>
      </c>
      <c r="AQ1058" s="184">
        <v>0.90455735987427976</v>
      </c>
      <c r="AR1058" s="184">
        <v>0.96244747899159666</v>
      </c>
      <c r="AS1058" s="184">
        <v>0.85853131749460043</v>
      </c>
      <c r="AT1058" s="184">
        <v>0.86613861386138613</v>
      </c>
      <c r="AU1058" s="184">
        <v>0.95704018294674942</v>
      </c>
      <c r="AV1058" s="184">
        <v>0.97516339869281043</v>
      </c>
      <c r="AW1058" s="184">
        <v>0.45810987099579648</v>
      </c>
      <c r="AX1058" s="184">
        <v>0.90896585207962455</v>
      </c>
      <c r="AY1058" s="184">
        <v>1.4729736773520981</v>
      </c>
      <c r="AZ1058" s="184">
        <v>0.997528294523221</v>
      </c>
      <c r="BA1058" s="184">
        <v>0.87356872306151767</v>
      </c>
      <c r="BB1058" s="184">
        <v>0.90344558236417294</v>
      </c>
      <c r="BC1058" s="184">
        <v>0.97160603371783494</v>
      </c>
      <c r="BD1058" s="184">
        <v>0.97107081174438692</v>
      </c>
      <c r="BE1058" s="184">
        <v>0.96803554014519455</v>
      </c>
      <c r="BF1058" s="184">
        <v>0.93284493284493286</v>
      </c>
      <c r="BG1058" s="184">
        <v>0.98963675213675217</v>
      </c>
      <c r="BH1058" s="184">
        <v>0.95515662995279649</v>
      </c>
      <c r="BI1058" s="184">
        <v>0.7264864864864865</v>
      </c>
      <c r="BJ1058" s="184">
        <v>1.0322354590049054</v>
      </c>
      <c r="BK1058" s="184">
        <v>1.0314735336194563</v>
      </c>
      <c r="BL1058" s="184">
        <v>0.96558317399617588</v>
      </c>
      <c r="BM1058" s="184">
        <v>0.96443801401157481</v>
      </c>
      <c r="BN1058" s="184">
        <v>0.91878172588832485</v>
      </c>
      <c r="BO1058" s="184">
        <v>0.99662921348314604</v>
      </c>
      <c r="BP1058" s="184">
        <v>0.95294117647058818</v>
      </c>
      <c r="BQ1058" s="184">
        <v>0.80305585838737359</v>
      </c>
    </row>
    <row r="1059" spans="1:69" x14ac:dyDescent="0.25">
      <c r="A1059" t="s">
        <v>1247</v>
      </c>
      <c r="B1059" s="184">
        <f>SUM(B1024/B1050)</f>
        <v>0.18988666085440278</v>
      </c>
      <c r="C1059" s="184" t="e">
        <f>C1028/C1027</f>
        <v>#DIV/0!</v>
      </c>
      <c r="D1059" s="178">
        <f t="shared" si="22"/>
        <v>0</v>
      </c>
      <c r="E1059" s="184" t="e">
        <f t="shared" ref="E1059:AJ1059" si="23">E1028/E1027</f>
        <v>#DIV/0!</v>
      </c>
      <c r="F1059" s="184">
        <f t="shared" si="23"/>
        <v>0.99790722009068711</v>
      </c>
      <c r="G1059" s="184">
        <f t="shared" si="23"/>
        <v>0</v>
      </c>
      <c r="H1059" s="184">
        <f t="shared" si="23"/>
        <v>0.20353982300884957</v>
      </c>
      <c r="I1059" s="184">
        <f t="shared" si="23"/>
        <v>0.97058823529411764</v>
      </c>
      <c r="J1059" s="184">
        <f t="shared" si="23"/>
        <v>1.088235294117647</v>
      </c>
      <c r="K1059" s="184">
        <f t="shared" si="23"/>
        <v>0.25537885874649202</v>
      </c>
      <c r="L1059" s="184" t="e">
        <f t="shared" si="23"/>
        <v>#DIV/0!</v>
      </c>
      <c r="M1059" s="184">
        <f t="shared" si="23"/>
        <v>0</v>
      </c>
      <c r="N1059" s="184">
        <f t="shared" si="23"/>
        <v>9.3887456393144247E-2</v>
      </c>
      <c r="O1059" s="184">
        <f t="shared" si="23"/>
        <v>0.16666666666666666</v>
      </c>
      <c r="P1059" s="184">
        <f t="shared" si="23"/>
        <v>0.66315789473684206</v>
      </c>
      <c r="Q1059" s="184">
        <f t="shared" si="23"/>
        <v>0.31750129065565308</v>
      </c>
      <c r="R1059" s="184">
        <f t="shared" si="23"/>
        <v>0.44178310046573521</v>
      </c>
      <c r="S1059" s="184">
        <f t="shared" si="23"/>
        <v>0.42519685039370081</v>
      </c>
      <c r="T1059" s="184">
        <f t="shared" si="23"/>
        <v>0</v>
      </c>
      <c r="U1059" s="184">
        <f t="shared" si="23"/>
        <v>0.47159090909090912</v>
      </c>
      <c r="V1059" s="184">
        <f t="shared" si="23"/>
        <v>1.051948051948052</v>
      </c>
      <c r="W1059" s="184" t="e">
        <f t="shared" si="23"/>
        <v>#DIV/0!</v>
      </c>
      <c r="X1059" s="184">
        <f t="shared" si="23"/>
        <v>1</v>
      </c>
      <c r="Y1059" s="184">
        <f t="shared" si="23"/>
        <v>5.434782608695652E-2</v>
      </c>
      <c r="Z1059" s="184">
        <f t="shared" si="23"/>
        <v>0</v>
      </c>
      <c r="AA1059" s="184">
        <f t="shared" si="23"/>
        <v>4.1666666666666664E-2</v>
      </c>
      <c r="AB1059" s="184">
        <f t="shared" si="23"/>
        <v>0.22512077294685989</v>
      </c>
      <c r="AC1059" s="184">
        <f t="shared" si="23"/>
        <v>0.3413173652694611</v>
      </c>
      <c r="AD1059" s="184">
        <f t="shared" si="23"/>
        <v>0.98440486970520169</v>
      </c>
      <c r="AE1059" s="184">
        <f t="shared" si="23"/>
        <v>0.72222222222222221</v>
      </c>
      <c r="AF1059" s="184">
        <f t="shared" si="23"/>
        <v>7.8947368421052627E-2</v>
      </c>
      <c r="AG1059" s="184">
        <f t="shared" si="23"/>
        <v>0.84660766961651912</v>
      </c>
      <c r="AH1059" s="184" t="e">
        <f t="shared" si="23"/>
        <v>#DIV/0!</v>
      </c>
      <c r="AI1059" s="184" t="e">
        <f t="shared" si="23"/>
        <v>#DIV/0!</v>
      </c>
      <c r="AJ1059" s="184">
        <f t="shared" si="23"/>
        <v>0.58597662771285475</v>
      </c>
      <c r="AK1059" s="184">
        <f t="shared" ref="AK1059:BQ1059" si="24">AK1028/AK1027</f>
        <v>6.4935064935064929E-2</v>
      </c>
      <c r="AL1059" s="184">
        <f t="shared" si="24"/>
        <v>1.3671875E-2</v>
      </c>
      <c r="AM1059" s="184">
        <f t="shared" si="24"/>
        <v>0.23308270676691728</v>
      </c>
      <c r="AN1059" s="184">
        <f t="shared" si="24"/>
        <v>0.4</v>
      </c>
      <c r="AO1059" s="184">
        <f t="shared" si="24"/>
        <v>4.0540540540540543E-2</v>
      </c>
      <c r="AP1059" s="184">
        <f t="shared" si="24"/>
        <v>0.24931506849315069</v>
      </c>
      <c r="AQ1059" s="184">
        <f t="shared" si="24"/>
        <v>0.42787996127783157</v>
      </c>
      <c r="AR1059" s="184">
        <f t="shared" si="24"/>
        <v>0.17001545595054096</v>
      </c>
      <c r="AS1059" s="184">
        <f t="shared" si="24"/>
        <v>9.2592592592592587E-3</v>
      </c>
      <c r="AT1059" s="184">
        <f t="shared" si="24"/>
        <v>1.639344262295082</v>
      </c>
      <c r="AU1059" s="184">
        <f t="shared" si="24"/>
        <v>0</v>
      </c>
      <c r="AV1059" s="184">
        <f t="shared" si="24"/>
        <v>0.97865853658536583</v>
      </c>
      <c r="AW1059" s="184">
        <f t="shared" si="24"/>
        <v>0.1585081585081585</v>
      </c>
      <c r="AX1059" s="184" t="e">
        <f t="shared" si="24"/>
        <v>#DIV/0!</v>
      </c>
      <c r="AY1059" s="184">
        <f t="shared" si="24"/>
        <v>0.1125</v>
      </c>
      <c r="AZ1059" s="184">
        <f t="shared" si="24"/>
        <v>0.53816793893129766</v>
      </c>
      <c r="BA1059" s="184">
        <f t="shared" si="24"/>
        <v>0.13398838767306834</v>
      </c>
      <c r="BB1059" s="184">
        <f t="shared" si="24"/>
        <v>0.45901639344262296</v>
      </c>
      <c r="BC1059" s="184">
        <f t="shared" si="24"/>
        <v>5.1282051282051282E-3</v>
      </c>
      <c r="BD1059" s="184">
        <f t="shared" si="24"/>
        <v>1</v>
      </c>
      <c r="BE1059" s="184">
        <f t="shared" si="24"/>
        <v>0.22250546249089584</v>
      </c>
      <c r="BF1059" s="184">
        <f t="shared" si="24"/>
        <v>0.33409873708381171</v>
      </c>
      <c r="BG1059" s="184">
        <f t="shared" si="24"/>
        <v>0.76986301369863008</v>
      </c>
      <c r="BH1059" s="184" t="e">
        <f t="shared" si="24"/>
        <v>#DIV/0!</v>
      </c>
      <c r="BI1059" s="184">
        <f t="shared" si="24"/>
        <v>2.1645021645021644E-2</v>
      </c>
      <c r="BJ1059" s="184">
        <f t="shared" si="24"/>
        <v>0.61838440111420612</v>
      </c>
      <c r="BK1059" s="184">
        <f t="shared" si="24"/>
        <v>0</v>
      </c>
      <c r="BL1059" s="184" t="e">
        <f t="shared" si="24"/>
        <v>#DIV/0!</v>
      </c>
      <c r="BM1059" s="184">
        <f t="shared" si="24"/>
        <v>6.6408768536428117E-2</v>
      </c>
      <c r="BN1059" s="184">
        <f t="shared" si="24"/>
        <v>0</v>
      </c>
      <c r="BO1059" s="184">
        <f t="shared" si="24"/>
        <v>0.10115606936416185</v>
      </c>
      <c r="BP1059" s="184">
        <f t="shared" si="24"/>
        <v>1</v>
      </c>
      <c r="BQ1059" s="184">
        <f t="shared" si="24"/>
        <v>0.44158586028436375</v>
      </c>
    </row>
    <row r="1060" spans="1:69" x14ac:dyDescent="0.25">
      <c r="B1060" s="184">
        <f>SUM(B1056:B1059)</f>
        <v>1</v>
      </c>
      <c r="D1060" s="178">
        <f t="shared" si="22"/>
        <v>0</v>
      </c>
      <c r="BQ1060" s="178"/>
    </row>
    <row r="1061" spans="1:69" x14ac:dyDescent="0.25">
      <c r="C1061" s="178">
        <f t="shared" ref="C1061:C1068" si="25">SUM(C466,C474,C482,C498,C586,C594,C602,C618)</f>
        <v>0</v>
      </c>
      <c r="D1061" s="178">
        <f t="shared" si="22"/>
        <v>0</v>
      </c>
      <c r="E1061" s="178">
        <f t="shared" ref="E1061:AJ1061" si="26">SUM(E466,E474,E482,E498,E586,E594,E602,E618)</f>
        <v>0</v>
      </c>
      <c r="F1061" s="178">
        <f t="shared" si="26"/>
        <v>0</v>
      </c>
      <c r="G1061" s="178">
        <f t="shared" si="26"/>
        <v>0</v>
      </c>
      <c r="H1061" s="178">
        <f t="shared" si="26"/>
        <v>0</v>
      </c>
      <c r="I1061" s="178">
        <f t="shared" si="26"/>
        <v>0</v>
      </c>
      <c r="J1061" s="178">
        <f t="shared" si="26"/>
        <v>0</v>
      </c>
      <c r="K1061" s="178">
        <f t="shared" si="26"/>
        <v>0</v>
      </c>
      <c r="L1061" s="178">
        <f t="shared" si="26"/>
        <v>0</v>
      </c>
      <c r="M1061" s="178">
        <f t="shared" si="26"/>
        <v>0</v>
      </c>
      <c r="N1061" s="178">
        <f t="shared" si="26"/>
        <v>0</v>
      </c>
      <c r="O1061" s="178">
        <f t="shared" si="26"/>
        <v>0</v>
      </c>
      <c r="P1061" s="178">
        <f t="shared" si="26"/>
        <v>0</v>
      </c>
      <c r="Q1061" s="178">
        <f t="shared" si="26"/>
        <v>0</v>
      </c>
      <c r="R1061" s="178">
        <f t="shared" si="26"/>
        <v>0</v>
      </c>
      <c r="S1061" s="178">
        <f t="shared" si="26"/>
        <v>0</v>
      </c>
      <c r="T1061" s="178">
        <f t="shared" si="26"/>
        <v>0</v>
      </c>
      <c r="U1061" s="178">
        <f t="shared" si="26"/>
        <v>0</v>
      </c>
      <c r="V1061" s="178">
        <f t="shared" si="26"/>
        <v>0</v>
      </c>
      <c r="W1061" s="178">
        <f t="shared" si="26"/>
        <v>0</v>
      </c>
      <c r="X1061" s="178">
        <f t="shared" si="26"/>
        <v>0</v>
      </c>
      <c r="Y1061" s="178">
        <f t="shared" si="26"/>
        <v>0</v>
      </c>
      <c r="Z1061" s="178">
        <f t="shared" si="26"/>
        <v>0</v>
      </c>
      <c r="AA1061" s="178">
        <f t="shared" si="26"/>
        <v>0</v>
      </c>
      <c r="AB1061" s="178">
        <f t="shared" si="26"/>
        <v>0</v>
      </c>
      <c r="AC1061" s="178">
        <f t="shared" si="26"/>
        <v>0</v>
      </c>
      <c r="AD1061" s="178">
        <f t="shared" si="26"/>
        <v>0</v>
      </c>
      <c r="AE1061" s="178">
        <f t="shared" si="26"/>
        <v>0</v>
      </c>
      <c r="AF1061" s="178">
        <f t="shared" si="26"/>
        <v>0</v>
      </c>
      <c r="AG1061" s="178">
        <f t="shared" si="26"/>
        <v>0</v>
      </c>
      <c r="AH1061" s="178">
        <f t="shared" si="26"/>
        <v>0</v>
      </c>
      <c r="AI1061" s="178">
        <f t="shared" si="26"/>
        <v>0</v>
      </c>
      <c r="AJ1061" s="178">
        <f t="shared" si="26"/>
        <v>0</v>
      </c>
      <c r="AK1061" s="178">
        <f t="shared" ref="AK1061:BM1061" si="27">SUM(AK466,AK474,AK482,AK498,AK586,AK594,AK602,AK618)</f>
        <v>0</v>
      </c>
      <c r="AL1061" s="178">
        <f t="shared" si="27"/>
        <v>0</v>
      </c>
      <c r="AM1061" s="178">
        <f t="shared" si="27"/>
        <v>0</v>
      </c>
      <c r="AN1061" s="178">
        <f t="shared" si="27"/>
        <v>0</v>
      </c>
      <c r="AO1061" s="178">
        <f t="shared" si="27"/>
        <v>0</v>
      </c>
      <c r="AP1061" s="178">
        <f t="shared" si="27"/>
        <v>0</v>
      </c>
      <c r="AQ1061" s="178">
        <f t="shared" si="27"/>
        <v>0</v>
      </c>
      <c r="AR1061" s="178">
        <f t="shared" si="27"/>
        <v>0</v>
      </c>
      <c r="AS1061" s="178">
        <f t="shared" si="27"/>
        <v>0</v>
      </c>
      <c r="AT1061" s="178">
        <f t="shared" si="27"/>
        <v>0</v>
      </c>
      <c r="AU1061" s="178">
        <f t="shared" si="27"/>
        <v>0</v>
      </c>
      <c r="AV1061" s="178">
        <f t="shared" si="27"/>
        <v>0</v>
      </c>
      <c r="AW1061" s="178">
        <f t="shared" si="27"/>
        <v>0</v>
      </c>
      <c r="AX1061" s="178">
        <f t="shared" si="27"/>
        <v>0</v>
      </c>
      <c r="AY1061" s="178">
        <f t="shared" si="27"/>
        <v>0</v>
      </c>
      <c r="AZ1061" s="178">
        <f t="shared" si="27"/>
        <v>0</v>
      </c>
      <c r="BA1061" s="178">
        <f t="shared" si="27"/>
        <v>0</v>
      </c>
      <c r="BB1061" s="178">
        <f t="shared" si="27"/>
        <v>0</v>
      </c>
      <c r="BC1061" s="178">
        <f t="shared" si="27"/>
        <v>0</v>
      </c>
      <c r="BD1061" s="178">
        <f t="shared" si="27"/>
        <v>0</v>
      </c>
      <c r="BE1061" s="178">
        <f t="shared" si="27"/>
        <v>0</v>
      </c>
      <c r="BF1061" s="178">
        <f t="shared" si="27"/>
        <v>0</v>
      </c>
      <c r="BG1061" s="178">
        <f t="shared" si="27"/>
        <v>0</v>
      </c>
      <c r="BH1061" s="178">
        <f t="shared" si="27"/>
        <v>0</v>
      </c>
      <c r="BI1061" s="178">
        <f t="shared" si="27"/>
        <v>0</v>
      </c>
      <c r="BJ1061" s="178">
        <f t="shared" si="27"/>
        <v>0</v>
      </c>
      <c r="BK1061" s="178">
        <f t="shared" si="27"/>
        <v>0</v>
      </c>
      <c r="BL1061" s="178">
        <f t="shared" si="27"/>
        <v>0</v>
      </c>
      <c r="BM1061" s="178">
        <f t="shared" si="27"/>
        <v>0</v>
      </c>
      <c r="BN1061" s="178">
        <f t="shared" ref="BN1061:BQ1068" si="28">SUM(BN466,BN474,BN482,BN498,BN586,BN594,BN602,BN618)</f>
        <v>0</v>
      </c>
      <c r="BO1061" s="178">
        <f t="shared" si="28"/>
        <v>0</v>
      </c>
      <c r="BP1061" s="178">
        <f t="shared" si="28"/>
        <v>0</v>
      </c>
      <c r="BQ1061" s="178">
        <f>SUM(BQ466,BQ474,BQ482,BQ498,BQ586,BQ594,BQ602,BQ618)</f>
        <v>0</v>
      </c>
    </row>
    <row r="1062" spans="1:69" x14ac:dyDescent="0.25">
      <c r="C1062" s="178">
        <f t="shared" si="25"/>
        <v>0</v>
      </c>
      <c r="D1062" s="178">
        <f t="shared" si="22"/>
        <v>0</v>
      </c>
      <c r="E1062" s="178">
        <f t="shared" ref="E1062:AJ1062" si="29">SUM(E467,E475,E483,E499,E587,E595,E603,E619)</f>
        <v>0</v>
      </c>
      <c r="F1062" s="178">
        <f t="shared" si="29"/>
        <v>0</v>
      </c>
      <c r="G1062" s="178">
        <f t="shared" si="29"/>
        <v>0</v>
      </c>
      <c r="H1062" s="178">
        <f t="shared" si="29"/>
        <v>0</v>
      </c>
      <c r="I1062" s="178">
        <f t="shared" si="29"/>
        <v>0</v>
      </c>
      <c r="J1062" s="178">
        <f t="shared" si="29"/>
        <v>0</v>
      </c>
      <c r="K1062" s="178">
        <f t="shared" si="29"/>
        <v>0</v>
      </c>
      <c r="L1062" s="178">
        <f t="shared" si="29"/>
        <v>0</v>
      </c>
      <c r="M1062" s="178">
        <f t="shared" si="29"/>
        <v>0</v>
      </c>
      <c r="N1062" s="178">
        <f t="shared" si="29"/>
        <v>0</v>
      </c>
      <c r="O1062" s="178">
        <f t="shared" si="29"/>
        <v>0</v>
      </c>
      <c r="P1062" s="178">
        <f t="shared" si="29"/>
        <v>0</v>
      </c>
      <c r="Q1062" s="178">
        <f t="shared" si="29"/>
        <v>0</v>
      </c>
      <c r="R1062" s="178">
        <f t="shared" si="29"/>
        <v>0</v>
      </c>
      <c r="S1062" s="178">
        <f t="shared" si="29"/>
        <v>0</v>
      </c>
      <c r="T1062" s="178">
        <f t="shared" si="29"/>
        <v>0</v>
      </c>
      <c r="U1062" s="178">
        <f t="shared" si="29"/>
        <v>0</v>
      </c>
      <c r="V1062" s="178">
        <f t="shared" si="29"/>
        <v>0</v>
      </c>
      <c r="W1062" s="178">
        <f t="shared" si="29"/>
        <v>0</v>
      </c>
      <c r="X1062" s="178">
        <f t="shared" si="29"/>
        <v>0</v>
      </c>
      <c r="Y1062" s="178">
        <f t="shared" si="29"/>
        <v>0</v>
      </c>
      <c r="Z1062" s="178">
        <f t="shared" si="29"/>
        <v>0</v>
      </c>
      <c r="AA1062" s="178">
        <f t="shared" si="29"/>
        <v>0</v>
      </c>
      <c r="AB1062" s="178">
        <f t="shared" si="29"/>
        <v>0</v>
      </c>
      <c r="AC1062" s="178">
        <f t="shared" si="29"/>
        <v>0</v>
      </c>
      <c r="AD1062" s="178">
        <f t="shared" si="29"/>
        <v>0</v>
      </c>
      <c r="AE1062" s="178">
        <f t="shared" si="29"/>
        <v>0</v>
      </c>
      <c r="AF1062" s="178">
        <f t="shared" si="29"/>
        <v>0</v>
      </c>
      <c r="AG1062" s="178">
        <f t="shared" si="29"/>
        <v>0</v>
      </c>
      <c r="AH1062" s="178">
        <f t="shared" si="29"/>
        <v>0</v>
      </c>
      <c r="AI1062" s="178">
        <f t="shared" si="29"/>
        <v>0</v>
      </c>
      <c r="AJ1062" s="178">
        <f t="shared" si="29"/>
        <v>0</v>
      </c>
      <c r="AK1062" s="178">
        <f t="shared" ref="AK1062:BM1062" si="30">SUM(AK467,AK475,AK483,AK499,AK587,AK595,AK603,AK619)</f>
        <v>0</v>
      </c>
      <c r="AL1062" s="178">
        <f t="shared" si="30"/>
        <v>0</v>
      </c>
      <c r="AM1062" s="178">
        <f t="shared" si="30"/>
        <v>0</v>
      </c>
      <c r="AN1062" s="178">
        <f t="shared" si="30"/>
        <v>0</v>
      </c>
      <c r="AO1062" s="178">
        <f t="shared" si="30"/>
        <v>0</v>
      </c>
      <c r="AP1062" s="178">
        <f t="shared" si="30"/>
        <v>0</v>
      </c>
      <c r="AQ1062" s="178">
        <f t="shared" si="30"/>
        <v>0</v>
      </c>
      <c r="AR1062" s="178">
        <f t="shared" si="30"/>
        <v>0</v>
      </c>
      <c r="AS1062" s="178">
        <f t="shared" si="30"/>
        <v>0</v>
      </c>
      <c r="AT1062" s="178">
        <f t="shared" si="30"/>
        <v>0</v>
      </c>
      <c r="AU1062" s="178">
        <f t="shared" si="30"/>
        <v>0</v>
      </c>
      <c r="AV1062" s="178">
        <f t="shared" si="30"/>
        <v>0</v>
      </c>
      <c r="AW1062" s="178">
        <f t="shared" si="30"/>
        <v>0</v>
      </c>
      <c r="AX1062" s="178">
        <f t="shared" si="30"/>
        <v>0</v>
      </c>
      <c r="AY1062" s="178">
        <f t="shared" si="30"/>
        <v>0</v>
      </c>
      <c r="AZ1062" s="178">
        <f t="shared" si="30"/>
        <v>0</v>
      </c>
      <c r="BA1062" s="178">
        <f t="shared" si="30"/>
        <v>0</v>
      </c>
      <c r="BB1062" s="178">
        <f t="shared" si="30"/>
        <v>0</v>
      </c>
      <c r="BC1062" s="178">
        <f t="shared" si="30"/>
        <v>0</v>
      </c>
      <c r="BD1062" s="178">
        <f t="shared" si="30"/>
        <v>0</v>
      </c>
      <c r="BE1062" s="178">
        <f t="shared" si="30"/>
        <v>0</v>
      </c>
      <c r="BF1062" s="178">
        <f t="shared" si="30"/>
        <v>0</v>
      </c>
      <c r="BG1062" s="178">
        <f t="shared" si="30"/>
        <v>0</v>
      </c>
      <c r="BH1062" s="178">
        <f t="shared" si="30"/>
        <v>0</v>
      </c>
      <c r="BI1062" s="178">
        <f t="shared" si="30"/>
        <v>0</v>
      </c>
      <c r="BJ1062" s="178">
        <f t="shared" si="30"/>
        <v>0</v>
      </c>
      <c r="BK1062" s="178">
        <f t="shared" si="30"/>
        <v>0</v>
      </c>
      <c r="BL1062" s="178">
        <f t="shared" si="30"/>
        <v>0</v>
      </c>
      <c r="BM1062" s="178">
        <f t="shared" si="30"/>
        <v>0</v>
      </c>
      <c r="BN1062" s="178">
        <f t="shared" si="28"/>
        <v>0</v>
      </c>
      <c r="BO1062" s="178">
        <f t="shared" si="28"/>
        <v>0</v>
      </c>
      <c r="BP1062" s="178">
        <f t="shared" si="28"/>
        <v>0</v>
      </c>
      <c r="BQ1062" s="178">
        <f t="shared" si="28"/>
        <v>0</v>
      </c>
    </row>
    <row r="1063" spans="1:69" x14ac:dyDescent="0.25">
      <c r="C1063" s="178">
        <f t="shared" si="25"/>
        <v>0</v>
      </c>
      <c r="D1063" s="178">
        <f t="shared" si="22"/>
        <v>0</v>
      </c>
      <c r="E1063" s="178">
        <f t="shared" ref="E1063:AJ1063" si="31">SUM(E468,E476,E484,E500,E588,E596,E604,E620)</f>
        <v>0</v>
      </c>
      <c r="F1063" s="178">
        <f t="shared" si="31"/>
        <v>0</v>
      </c>
      <c r="G1063" s="178">
        <f t="shared" si="31"/>
        <v>0</v>
      </c>
      <c r="H1063" s="178">
        <f t="shared" si="31"/>
        <v>0</v>
      </c>
      <c r="I1063" s="178">
        <f t="shared" si="31"/>
        <v>0</v>
      </c>
      <c r="J1063" s="178">
        <f t="shared" si="31"/>
        <v>0</v>
      </c>
      <c r="K1063" s="178">
        <f t="shared" si="31"/>
        <v>0</v>
      </c>
      <c r="L1063" s="178">
        <f t="shared" si="31"/>
        <v>0</v>
      </c>
      <c r="M1063" s="178">
        <f t="shared" si="31"/>
        <v>0</v>
      </c>
      <c r="N1063" s="178">
        <f t="shared" si="31"/>
        <v>0</v>
      </c>
      <c r="O1063" s="178">
        <f t="shared" si="31"/>
        <v>0</v>
      </c>
      <c r="P1063" s="178">
        <f t="shared" si="31"/>
        <v>0</v>
      </c>
      <c r="Q1063" s="178">
        <f t="shared" si="31"/>
        <v>0</v>
      </c>
      <c r="R1063" s="178">
        <f t="shared" si="31"/>
        <v>0</v>
      </c>
      <c r="S1063" s="178">
        <f t="shared" si="31"/>
        <v>0</v>
      </c>
      <c r="T1063" s="178">
        <f t="shared" si="31"/>
        <v>0</v>
      </c>
      <c r="U1063" s="178">
        <f t="shared" si="31"/>
        <v>0</v>
      </c>
      <c r="V1063" s="178">
        <f t="shared" si="31"/>
        <v>0</v>
      </c>
      <c r="W1063" s="178">
        <f t="shared" si="31"/>
        <v>0</v>
      </c>
      <c r="X1063" s="178">
        <f t="shared" si="31"/>
        <v>0</v>
      </c>
      <c r="Y1063" s="178">
        <f t="shared" si="31"/>
        <v>0</v>
      </c>
      <c r="Z1063" s="178">
        <f t="shared" si="31"/>
        <v>0</v>
      </c>
      <c r="AA1063" s="178">
        <f t="shared" si="31"/>
        <v>0</v>
      </c>
      <c r="AB1063" s="178">
        <f t="shared" si="31"/>
        <v>0</v>
      </c>
      <c r="AC1063" s="178">
        <f t="shared" si="31"/>
        <v>0</v>
      </c>
      <c r="AD1063" s="178">
        <f t="shared" si="31"/>
        <v>0</v>
      </c>
      <c r="AE1063" s="178">
        <f t="shared" si="31"/>
        <v>0</v>
      </c>
      <c r="AF1063" s="178">
        <f t="shared" si="31"/>
        <v>0</v>
      </c>
      <c r="AG1063" s="178">
        <f t="shared" si="31"/>
        <v>0</v>
      </c>
      <c r="AH1063" s="178">
        <f t="shared" si="31"/>
        <v>0</v>
      </c>
      <c r="AI1063" s="178">
        <f t="shared" si="31"/>
        <v>0</v>
      </c>
      <c r="AJ1063" s="178">
        <f t="shared" si="31"/>
        <v>0</v>
      </c>
      <c r="AK1063" s="178">
        <f t="shared" ref="AK1063:BM1063" si="32">SUM(AK468,AK476,AK484,AK500,AK588,AK596,AK604,AK620)</f>
        <v>0</v>
      </c>
      <c r="AL1063" s="178">
        <f t="shared" si="32"/>
        <v>0</v>
      </c>
      <c r="AM1063" s="178">
        <f t="shared" si="32"/>
        <v>0</v>
      </c>
      <c r="AN1063" s="178">
        <f t="shared" si="32"/>
        <v>0</v>
      </c>
      <c r="AO1063" s="178">
        <f t="shared" si="32"/>
        <v>0</v>
      </c>
      <c r="AP1063" s="178">
        <f t="shared" si="32"/>
        <v>0</v>
      </c>
      <c r="AQ1063" s="178">
        <f t="shared" si="32"/>
        <v>0</v>
      </c>
      <c r="AR1063" s="178">
        <f t="shared" si="32"/>
        <v>0</v>
      </c>
      <c r="AS1063" s="178">
        <f t="shared" si="32"/>
        <v>0</v>
      </c>
      <c r="AT1063" s="178">
        <f t="shared" si="32"/>
        <v>0</v>
      </c>
      <c r="AU1063" s="178">
        <f t="shared" si="32"/>
        <v>0</v>
      </c>
      <c r="AV1063" s="178">
        <f t="shared" si="32"/>
        <v>0</v>
      </c>
      <c r="AW1063" s="178">
        <f t="shared" si="32"/>
        <v>0</v>
      </c>
      <c r="AX1063" s="178">
        <f t="shared" si="32"/>
        <v>0</v>
      </c>
      <c r="AY1063" s="178">
        <f t="shared" si="32"/>
        <v>0</v>
      </c>
      <c r="AZ1063" s="178">
        <f t="shared" si="32"/>
        <v>0</v>
      </c>
      <c r="BA1063" s="178">
        <f t="shared" si="32"/>
        <v>0</v>
      </c>
      <c r="BB1063" s="178">
        <f t="shared" si="32"/>
        <v>0</v>
      </c>
      <c r="BC1063" s="178">
        <f t="shared" si="32"/>
        <v>0</v>
      </c>
      <c r="BD1063" s="178">
        <f t="shared" si="32"/>
        <v>0</v>
      </c>
      <c r="BE1063" s="178">
        <f t="shared" si="32"/>
        <v>0</v>
      </c>
      <c r="BF1063" s="178">
        <f t="shared" si="32"/>
        <v>0</v>
      </c>
      <c r="BG1063" s="178">
        <f t="shared" si="32"/>
        <v>0</v>
      </c>
      <c r="BH1063" s="178">
        <f t="shared" si="32"/>
        <v>0</v>
      </c>
      <c r="BI1063" s="178">
        <f t="shared" si="32"/>
        <v>0</v>
      </c>
      <c r="BJ1063" s="178">
        <f t="shared" si="32"/>
        <v>0</v>
      </c>
      <c r="BK1063" s="178">
        <f t="shared" si="32"/>
        <v>0</v>
      </c>
      <c r="BL1063" s="178">
        <f t="shared" si="32"/>
        <v>0</v>
      </c>
      <c r="BM1063" s="178">
        <f t="shared" si="32"/>
        <v>0</v>
      </c>
      <c r="BN1063" s="178">
        <f t="shared" si="28"/>
        <v>0</v>
      </c>
      <c r="BO1063" s="178">
        <f t="shared" si="28"/>
        <v>0</v>
      </c>
      <c r="BP1063" s="178">
        <f t="shared" si="28"/>
        <v>0</v>
      </c>
      <c r="BQ1063" s="178">
        <f t="shared" si="28"/>
        <v>0</v>
      </c>
    </row>
    <row r="1064" spans="1:69" x14ac:dyDescent="0.25">
      <c r="A1064" t="s">
        <v>1248</v>
      </c>
      <c r="C1064" s="178">
        <f t="shared" si="25"/>
        <v>0</v>
      </c>
      <c r="D1064" s="178">
        <f t="shared" si="22"/>
        <v>0</v>
      </c>
      <c r="E1064" s="178">
        <f t="shared" ref="E1064:AJ1064" si="33">SUM(E469,E477,E485,E501,E589,E597,E605,E621)</f>
        <v>0</v>
      </c>
      <c r="F1064" s="178">
        <f t="shared" si="33"/>
        <v>0</v>
      </c>
      <c r="G1064" s="178">
        <f t="shared" si="33"/>
        <v>0</v>
      </c>
      <c r="H1064" s="178">
        <f t="shared" si="33"/>
        <v>0</v>
      </c>
      <c r="I1064" s="178">
        <f t="shared" si="33"/>
        <v>0</v>
      </c>
      <c r="J1064" s="178">
        <f t="shared" si="33"/>
        <v>0</v>
      </c>
      <c r="K1064" s="178">
        <f t="shared" si="33"/>
        <v>0</v>
      </c>
      <c r="L1064" s="178">
        <f t="shared" si="33"/>
        <v>0</v>
      </c>
      <c r="M1064" s="178">
        <f t="shared" si="33"/>
        <v>0</v>
      </c>
      <c r="N1064" s="178">
        <f t="shared" si="33"/>
        <v>0</v>
      </c>
      <c r="O1064" s="178">
        <f t="shared" si="33"/>
        <v>0</v>
      </c>
      <c r="P1064" s="178">
        <f t="shared" si="33"/>
        <v>0</v>
      </c>
      <c r="Q1064" s="178">
        <f t="shared" si="33"/>
        <v>0</v>
      </c>
      <c r="R1064" s="178">
        <f t="shared" si="33"/>
        <v>0</v>
      </c>
      <c r="S1064" s="178">
        <f t="shared" si="33"/>
        <v>0</v>
      </c>
      <c r="T1064" s="178">
        <f t="shared" si="33"/>
        <v>0</v>
      </c>
      <c r="U1064" s="178">
        <f t="shared" si="33"/>
        <v>0</v>
      </c>
      <c r="V1064" s="178">
        <f t="shared" si="33"/>
        <v>0</v>
      </c>
      <c r="W1064" s="178">
        <f t="shared" si="33"/>
        <v>0</v>
      </c>
      <c r="X1064" s="178">
        <f t="shared" si="33"/>
        <v>0</v>
      </c>
      <c r="Y1064" s="178">
        <f t="shared" si="33"/>
        <v>0</v>
      </c>
      <c r="Z1064" s="178">
        <f t="shared" si="33"/>
        <v>0</v>
      </c>
      <c r="AA1064" s="178">
        <f t="shared" si="33"/>
        <v>0</v>
      </c>
      <c r="AB1064" s="178">
        <f t="shared" si="33"/>
        <v>0</v>
      </c>
      <c r="AC1064" s="178">
        <f t="shared" si="33"/>
        <v>0</v>
      </c>
      <c r="AD1064" s="178">
        <f t="shared" si="33"/>
        <v>0</v>
      </c>
      <c r="AE1064" s="178">
        <f t="shared" si="33"/>
        <v>0</v>
      </c>
      <c r="AF1064" s="178">
        <f t="shared" si="33"/>
        <v>0</v>
      </c>
      <c r="AG1064" s="178">
        <f t="shared" si="33"/>
        <v>0</v>
      </c>
      <c r="AH1064" s="178">
        <f t="shared" si="33"/>
        <v>0</v>
      </c>
      <c r="AI1064" s="178">
        <f t="shared" si="33"/>
        <v>0</v>
      </c>
      <c r="AJ1064" s="178">
        <f t="shared" si="33"/>
        <v>0</v>
      </c>
      <c r="AK1064" s="178">
        <f t="shared" ref="AK1064:BL1064" si="34">SUM(AK469,AK477,AK485,AK501,AK589,AK597,AK605,AK621)</f>
        <v>0</v>
      </c>
      <c r="AL1064" s="178">
        <f t="shared" si="34"/>
        <v>0</v>
      </c>
      <c r="AM1064" s="178">
        <f t="shared" si="34"/>
        <v>0</v>
      </c>
      <c r="AN1064" s="178">
        <f t="shared" si="34"/>
        <v>0</v>
      </c>
      <c r="AO1064" s="178">
        <f t="shared" si="34"/>
        <v>0</v>
      </c>
      <c r="AP1064" s="178">
        <f t="shared" si="34"/>
        <v>0</v>
      </c>
      <c r="AQ1064" s="178">
        <f t="shared" si="34"/>
        <v>0</v>
      </c>
      <c r="AR1064" s="178">
        <f t="shared" si="34"/>
        <v>0</v>
      </c>
      <c r="AS1064" s="178">
        <f t="shared" si="34"/>
        <v>0</v>
      </c>
      <c r="AT1064" s="178">
        <f t="shared" si="34"/>
        <v>0</v>
      </c>
      <c r="AU1064" s="178">
        <f t="shared" si="34"/>
        <v>0</v>
      </c>
      <c r="AV1064" s="178">
        <f t="shared" si="34"/>
        <v>0</v>
      </c>
      <c r="AW1064" s="178">
        <f t="shared" si="34"/>
        <v>0</v>
      </c>
      <c r="AX1064" s="178">
        <f t="shared" si="34"/>
        <v>0</v>
      </c>
      <c r="AY1064" s="178">
        <f t="shared" si="34"/>
        <v>0</v>
      </c>
      <c r="AZ1064" s="178">
        <f t="shared" si="34"/>
        <v>0</v>
      </c>
      <c r="BA1064" s="178">
        <f t="shared" si="34"/>
        <v>0</v>
      </c>
      <c r="BB1064" s="178">
        <f t="shared" si="34"/>
        <v>0</v>
      </c>
      <c r="BC1064" s="178">
        <f t="shared" si="34"/>
        <v>0</v>
      </c>
      <c r="BD1064" s="178">
        <f t="shared" si="34"/>
        <v>0</v>
      </c>
      <c r="BE1064" s="178">
        <f t="shared" si="34"/>
        <v>0</v>
      </c>
      <c r="BF1064" s="178">
        <f t="shared" si="34"/>
        <v>0</v>
      </c>
      <c r="BG1064" s="178">
        <f t="shared" si="34"/>
        <v>0</v>
      </c>
      <c r="BH1064" s="178">
        <f t="shared" si="34"/>
        <v>0</v>
      </c>
      <c r="BI1064" s="178">
        <f t="shared" si="34"/>
        <v>0</v>
      </c>
      <c r="BJ1064" s="178">
        <f t="shared" si="34"/>
        <v>0</v>
      </c>
      <c r="BK1064" s="178">
        <f t="shared" si="34"/>
        <v>0</v>
      </c>
      <c r="BL1064" s="178">
        <f t="shared" si="34"/>
        <v>0</v>
      </c>
      <c r="BM1064" s="178">
        <f t="shared" ref="BM1064:BP1067" si="35">SUM(BM469,BM477,BM485,BM501,BM589,BM597,BM605,BM621)</f>
        <v>0</v>
      </c>
      <c r="BN1064" s="178">
        <f t="shared" si="35"/>
        <v>0</v>
      </c>
      <c r="BO1064" s="178">
        <f t="shared" si="35"/>
        <v>0</v>
      </c>
      <c r="BP1064" s="178">
        <f t="shared" si="35"/>
        <v>0</v>
      </c>
      <c r="BQ1064" s="178">
        <f t="shared" si="28"/>
        <v>0</v>
      </c>
    </row>
    <row r="1065" spans="1:69" x14ac:dyDescent="0.25">
      <c r="A1065" t="s">
        <v>1249</v>
      </c>
      <c r="B1065">
        <v>8455</v>
      </c>
      <c r="C1065" s="178">
        <f t="shared" si="25"/>
        <v>0</v>
      </c>
      <c r="D1065" s="178">
        <f t="shared" si="22"/>
        <v>0</v>
      </c>
      <c r="E1065" s="178">
        <f t="shared" ref="E1065:AJ1065" si="36">SUM(E470,E478,E486,E502,E590,E598,E606,E622)</f>
        <v>0</v>
      </c>
      <c r="F1065" s="178">
        <f t="shared" si="36"/>
        <v>0</v>
      </c>
      <c r="G1065" s="178">
        <f t="shared" si="36"/>
        <v>0</v>
      </c>
      <c r="H1065" s="178">
        <f t="shared" si="36"/>
        <v>0</v>
      </c>
      <c r="I1065" s="178">
        <f t="shared" si="36"/>
        <v>0</v>
      </c>
      <c r="J1065" s="178">
        <f t="shared" si="36"/>
        <v>0</v>
      </c>
      <c r="K1065" s="178">
        <f t="shared" si="36"/>
        <v>0</v>
      </c>
      <c r="L1065" s="178">
        <f t="shared" si="36"/>
        <v>0</v>
      </c>
      <c r="M1065" s="178">
        <f t="shared" si="36"/>
        <v>0</v>
      </c>
      <c r="N1065" s="178">
        <f t="shared" si="36"/>
        <v>0</v>
      </c>
      <c r="O1065" s="178">
        <f t="shared" si="36"/>
        <v>0</v>
      </c>
      <c r="P1065" s="178">
        <f t="shared" si="36"/>
        <v>0</v>
      </c>
      <c r="Q1065" s="178">
        <f t="shared" si="36"/>
        <v>0</v>
      </c>
      <c r="R1065" s="178">
        <f t="shared" si="36"/>
        <v>0</v>
      </c>
      <c r="S1065" s="178">
        <f t="shared" si="36"/>
        <v>0</v>
      </c>
      <c r="T1065" s="178">
        <f t="shared" si="36"/>
        <v>0</v>
      </c>
      <c r="U1065" s="178">
        <f t="shared" si="36"/>
        <v>0</v>
      </c>
      <c r="V1065" s="178">
        <f t="shared" si="36"/>
        <v>0</v>
      </c>
      <c r="W1065" s="178">
        <f t="shared" si="36"/>
        <v>0</v>
      </c>
      <c r="X1065" s="178">
        <f t="shared" si="36"/>
        <v>0</v>
      </c>
      <c r="Y1065" s="178">
        <f t="shared" si="36"/>
        <v>0</v>
      </c>
      <c r="Z1065" s="178">
        <f t="shared" si="36"/>
        <v>0</v>
      </c>
      <c r="AA1065" s="178">
        <f t="shared" si="36"/>
        <v>0</v>
      </c>
      <c r="AB1065" s="178">
        <f t="shared" si="36"/>
        <v>0</v>
      </c>
      <c r="AC1065" s="178">
        <f t="shared" si="36"/>
        <v>0</v>
      </c>
      <c r="AD1065" s="178">
        <f t="shared" si="36"/>
        <v>0</v>
      </c>
      <c r="AE1065" s="178">
        <f t="shared" si="36"/>
        <v>0</v>
      </c>
      <c r="AF1065" s="178">
        <f t="shared" si="36"/>
        <v>0</v>
      </c>
      <c r="AG1065" s="178">
        <f t="shared" si="36"/>
        <v>0</v>
      </c>
      <c r="AH1065" s="178">
        <f t="shared" si="36"/>
        <v>0</v>
      </c>
      <c r="AI1065" s="178">
        <f t="shared" si="36"/>
        <v>0</v>
      </c>
      <c r="AJ1065" s="178">
        <f t="shared" si="36"/>
        <v>0</v>
      </c>
      <c r="AK1065" s="178">
        <f t="shared" ref="AK1065:BL1065" si="37">SUM(AK470,AK478,AK486,AK502,AK590,AK598,AK606,AK622)</f>
        <v>0</v>
      </c>
      <c r="AL1065" s="178">
        <f t="shared" si="37"/>
        <v>0</v>
      </c>
      <c r="AM1065" s="178">
        <f t="shared" si="37"/>
        <v>0</v>
      </c>
      <c r="AN1065" s="178">
        <f t="shared" si="37"/>
        <v>0</v>
      </c>
      <c r="AO1065" s="178">
        <f t="shared" si="37"/>
        <v>0</v>
      </c>
      <c r="AP1065" s="178">
        <f t="shared" si="37"/>
        <v>0</v>
      </c>
      <c r="AQ1065" s="178">
        <f t="shared" si="37"/>
        <v>0</v>
      </c>
      <c r="AR1065" s="178">
        <f t="shared" si="37"/>
        <v>0</v>
      </c>
      <c r="AS1065" s="178">
        <f t="shared" si="37"/>
        <v>0</v>
      </c>
      <c r="AT1065" s="178">
        <f t="shared" si="37"/>
        <v>0</v>
      </c>
      <c r="AU1065" s="178">
        <f t="shared" si="37"/>
        <v>0</v>
      </c>
      <c r="AV1065" s="178">
        <f t="shared" si="37"/>
        <v>0</v>
      </c>
      <c r="AW1065" s="178">
        <f t="shared" si="37"/>
        <v>0</v>
      </c>
      <c r="AX1065" s="178">
        <f t="shared" si="37"/>
        <v>0</v>
      </c>
      <c r="AY1065" s="178">
        <f t="shared" si="37"/>
        <v>0</v>
      </c>
      <c r="AZ1065" s="178">
        <f t="shared" si="37"/>
        <v>0</v>
      </c>
      <c r="BA1065" s="178">
        <f t="shared" si="37"/>
        <v>0</v>
      </c>
      <c r="BB1065" s="178">
        <f t="shared" si="37"/>
        <v>0</v>
      </c>
      <c r="BC1065" s="178">
        <f t="shared" si="37"/>
        <v>0</v>
      </c>
      <c r="BD1065" s="178">
        <f t="shared" si="37"/>
        <v>0</v>
      </c>
      <c r="BE1065" s="178">
        <f t="shared" si="37"/>
        <v>0</v>
      </c>
      <c r="BF1065" s="178">
        <f t="shared" si="37"/>
        <v>0</v>
      </c>
      <c r="BG1065" s="178">
        <f t="shared" si="37"/>
        <v>0</v>
      </c>
      <c r="BH1065" s="178">
        <f t="shared" si="37"/>
        <v>0</v>
      </c>
      <c r="BI1065" s="178">
        <f t="shared" si="37"/>
        <v>0</v>
      </c>
      <c r="BJ1065" s="178">
        <f t="shared" si="37"/>
        <v>0</v>
      </c>
      <c r="BK1065" s="178">
        <f t="shared" si="37"/>
        <v>0</v>
      </c>
      <c r="BL1065" s="178">
        <f t="shared" si="37"/>
        <v>0</v>
      </c>
      <c r="BM1065" s="178">
        <f>SUM(BM470,BM478,BM486,BM502,BM590,BM598,BM606,BM622)</f>
        <v>0</v>
      </c>
      <c r="BN1065" s="178">
        <f t="shared" si="35"/>
        <v>0</v>
      </c>
      <c r="BO1065" s="178">
        <f t="shared" si="35"/>
        <v>0</v>
      </c>
      <c r="BP1065" s="178">
        <f t="shared" si="35"/>
        <v>0</v>
      </c>
      <c r="BQ1065" s="178">
        <f t="shared" si="28"/>
        <v>0</v>
      </c>
    </row>
    <row r="1066" spans="1:69" x14ac:dyDescent="0.25">
      <c r="A1066" s="54" t="s">
        <v>1250</v>
      </c>
      <c r="B1066">
        <v>8456</v>
      </c>
      <c r="C1066" s="178">
        <f t="shared" si="25"/>
        <v>0</v>
      </c>
      <c r="D1066" s="178">
        <f t="shared" si="22"/>
        <v>0</v>
      </c>
      <c r="E1066" s="178">
        <f t="shared" ref="E1066:AJ1066" si="38">SUM(E471,E479,E487,E503,E591,E599,E607,E623)</f>
        <v>0</v>
      </c>
      <c r="F1066" s="178">
        <f t="shared" si="38"/>
        <v>0</v>
      </c>
      <c r="G1066" s="178">
        <f t="shared" si="38"/>
        <v>0</v>
      </c>
      <c r="H1066" s="178">
        <f t="shared" si="38"/>
        <v>0</v>
      </c>
      <c r="I1066" s="178">
        <f t="shared" si="38"/>
        <v>0</v>
      </c>
      <c r="J1066" s="178">
        <f t="shared" si="38"/>
        <v>0</v>
      </c>
      <c r="K1066" s="178">
        <f t="shared" si="38"/>
        <v>0</v>
      </c>
      <c r="L1066" s="178">
        <f t="shared" si="38"/>
        <v>0</v>
      </c>
      <c r="M1066" s="178">
        <f t="shared" si="38"/>
        <v>0</v>
      </c>
      <c r="N1066" s="178">
        <f t="shared" si="38"/>
        <v>0</v>
      </c>
      <c r="O1066" s="178">
        <f t="shared" si="38"/>
        <v>0</v>
      </c>
      <c r="P1066" s="178">
        <f t="shared" si="38"/>
        <v>0</v>
      </c>
      <c r="Q1066" s="178">
        <f t="shared" si="38"/>
        <v>0</v>
      </c>
      <c r="R1066" s="178">
        <f t="shared" si="38"/>
        <v>0</v>
      </c>
      <c r="S1066" s="178">
        <f t="shared" si="38"/>
        <v>0</v>
      </c>
      <c r="T1066" s="178">
        <f t="shared" si="38"/>
        <v>0</v>
      </c>
      <c r="U1066" s="178">
        <f t="shared" si="38"/>
        <v>0</v>
      </c>
      <c r="V1066" s="178">
        <f t="shared" si="38"/>
        <v>0</v>
      </c>
      <c r="W1066" s="178">
        <f t="shared" si="38"/>
        <v>0</v>
      </c>
      <c r="X1066" s="178">
        <f t="shared" si="38"/>
        <v>0</v>
      </c>
      <c r="Y1066" s="178">
        <f t="shared" si="38"/>
        <v>0</v>
      </c>
      <c r="Z1066" s="178">
        <f t="shared" si="38"/>
        <v>0</v>
      </c>
      <c r="AA1066" s="178">
        <f t="shared" si="38"/>
        <v>0</v>
      </c>
      <c r="AB1066" s="178">
        <f t="shared" si="38"/>
        <v>0</v>
      </c>
      <c r="AC1066" s="178">
        <f t="shared" si="38"/>
        <v>0</v>
      </c>
      <c r="AD1066" s="178">
        <f t="shared" si="38"/>
        <v>0</v>
      </c>
      <c r="AE1066" s="178">
        <f t="shared" si="38"/>
        <v>0</v>
      </c>
      <c r="AF1066" s="178">
        <f t="shared" si="38"/>
        <v>0</v>
      </c>
      <c r="AG1066" s="178">
        <f t="shared" si="38"/>
        <v>0</v>
      </c>
      <c r="AH1066" s="178">
        <f t="shared" si="38"/>
        <v>0</v>
      </c>
      <c r="AI1066" s="178">
        <f t="shared" si="38"/>
        <v>0</v>
      </c>
      <c r="AJ1066" s="178">
        <f t="shared" si="38"/>
        <v>0</v>
      </c>
      <c r="AK1066" s="178">
        <f t="shared" ref="AK1066:BL1066" si="39">SUM(AK471,AK479,AK487,AK503,AK591,AK599,AK607,AK623)</f>
        <v>0</v>
      </c>
      <c r="AL1066" s="178">
        <f t="shared" si="39"/>
        <v>0</v>
      </c>
      <c r="AM1066" s="178">
        <f t="shared" si="39"/>
        <v>0</v>
      </c>
      <c r="AN1066" s="178">
        <f t="shared" si="39"/>
        <v>0</v>
      </c>
      <c r="AO1066" s="178">
        <f t="shared" si="39"/>
        <v>0</v>
      </c>
      <c r="AP1066" s="178">
        <f t="shared" si="39"/>
        <v>0</v>
      </c>
      <c r="AQ1066" s="178">
        <f t="shared" si="39"/>
        <v>0</v>
      </c>
      <c r="AR1066" s="178">
        <f t="shared" si="39"/>
        <v>0</v>
      </c>
      <c r="AS1066" s="178">
        <f t="shared" si="39"/>
        <v>0</v>
      </c>
      <c r="AT1066" s="178">
        <f t="shared" si="39"/>
        <v>0</v>
      </c>
      <c r="AU1066" s="178">
        <f t="shared" si="39"/>
        <v>0</v>
      </c>
      <c r="AV1066" s="178">
        <f t="shared" si="39"/>
        <v>0</v>
      </c>
      <c r="AW1066" s="178">
        <f t="shared" si="39"/>
        <v>0</v>
      </c>
      <c r="AX1066" s="178">
        <f t="shared" si="39"/>
        <v>0</v>
      </c>
      <c r="AY1066" s="178">
        <f t="shared" si="39"/>
        <v>0</v>
      </c>
      <c r="AZ1066" s="178">
        <f t="shared" si="39"/>
        <v>0</v>
      </c>
      <c r="BA1066" s="178">
        <f t="shared" si="39"/>
        <v>0</v>
      </c>
      <c r="BB1066" s="178">
        <f t="shared" si="39"/>
        <v>0</v>
      </c>
      <c r="BC1066" s="178">
        <f t="shared" si="39"/>
        <v>0</v>
      </c>
      <c r="BD1066" s="178">
        <f t="shared" si="39"/>
        <v>0</v>
      </c>
      <c r="BE1066" s="178">
        <f t="shared" si="39"/>
        <v>0</v>
      </c>
      <c r="BF1066" s="178">
        <f t="shared" si="39"/>
        <v>0</v>
      </c>
      <c r="BG1066" s="178">
        <f t="shared" si="39"/>
        <v>0</v>
      </c>
      <c r="BH1066" s="178">
        <f t="shared" si="39"/>
        <v>0</v>
      </c>
      <c r="BI1066" s="178">
        <f t="shared" si="39"/>
        <v>0</v>
      </c>
      <c r="BJ1066" s="178">
        <f t="shared" si="39"/>
        <v>0</v>
      </c>
      <c r="BK1066" s="178">
        <f t="shared" si="39"/>
        <v>0</v>
      </c>
      <c r="BL1066" s="178">
        <f t="shared" si="39"/>
        <v>0</v>
      </c>
      <c r="BM1066" s="178">
        <f>SUM(BM471,BM479,BM487,BM503,BM591,BM599,BM607,BM623)</f>
        <v>0</v>
      </c>
      <c r="BN1066" s="178">
        <f t="shared" si="35"/>
        <v>0</v>
      </c>
      <c r="BO1066" s="178">
        <f t="shared" si="35"/>
        <v>0</v>
      </c>
      <c r="BP1066" s="178">
        <f t="shared" si="35"/>
        <v>0</v>
      </c>
      <c r="BQ1066" s="178">
        <f t="shared" si="28"/>
        <v>0</v>
      </c>
    </row>
    <row r="1067" spans="1:69" x14ac:dyDescent="0.25">
      <c r="A1067" s="185" t="s">
        <v>1251</v>
      </c>
      <c r="B1067" s="184">
        <v>1.0001182732111178</v>
      </c>
      <c r="C1067" s="178">
        <f t="shared" si="25"/>
        <v>0</v>
      </c>
      <c r="E1067" s="178">
        <f t="shared" ref="E1067:AJ1067" si="40">SUM(E472,E480,E488,E504,E592,E600,E608,E624)</f>
        <v>0</v>
      </c>
      <c r="F1067" s="178">
        <f t="shared" si="40"/>
        <v>0</v>
      </c>
      <c r="G1067" s="178">
        <f t="shared" si="40"/>
        <v>0</v>
      </c>
      <c r="H1067" s="178">
        <f t="shared" si="40"/>
        <v>0</v>
      </c>
      <c r="I1067" s="178">
        <f t="shared" si="40"/>
        <v>0</v>
      </c>
      <c r="J1067" s="178">
        <f t="shared" si="40"/>
        <v>0</v>
      </c>
      <c r="K1067" s="178">
        <f t="shared" si="40"/>
        <v>0</v>
      </c>
      <c r="L1067" s="178">
        <f t="shared" si="40"/>
        <v>0</v>
      </c>
      <c r="M1067" s="178">
        <f t="shared" si="40"/>
        <v>0</v>
      </c>
      <c r="N1067" s="178">
        <f t="shared" si="40"/>
        <v>0</v>
      </c>
      <c r="O1067" s="178">
        <f t="shared" si="40"/>
        <v>0</v>
      </c>
      <c r="P1067" s="178">
        <f t="shared" si="40"/>
        <v>0</v>
      </c>
      <c r="Q1067" s="178">
        <f t="shared" si="40"/>
        <v>0</v>
      </c>
      <c r="R1067" s="178">
        <f t="shared" si="40"/>
        <v>0</v>
      </c>
      <c r="S1067" s="178">
        <f t="shared" si="40"/>
        <v>0</v>
      </c>
      <c r="T1067" s="178">
        <f t="shared" si="40"/>
        <v>0</v>
      </c>
      <c r="U1067" s="178">
        <f t="shared" si="40"/>
        <v>0</v>
      </c>
      <c r="V1067" s="178">
        <f t="shared" si="40"/>
        <v>0</v>
      </c>
      <c r="W1067" s="178">
        <f t="shared" si="40"/>
        <v>0</v>
      </c>
      <c r="X1067" s="178">
        <f t="shared" si="40"/>
        <v>0</v>
      </c>
      <c r="Y1067" s="178">
        <f t="shared" si="40"/>
        <v>0</v>
      </c>
      <c r="Z1067" s="178">
        <f t="shared" si="40"/>
        <v>0</v>
      </c>
      <c r="AA1067" s="178">
        <f t="shared" si="40"/>
        <v>0</v>
      </c>
      <c r="AB1067" s="178">
        <f t="shared" si="40"/>
        <v>0</v>
      </c>
      <c r="AC1067" s="178">
        <f t="shared" si="40"/>
        <v>0</v>
      </c>
      <c r="AD1067" s="178">
        <f t="shared" si="40"/>
        <v>0</v>
      </c>
      <c r="AE1067" s="178">
        <f t="shared" si="40"/>
        <v>0</v>
      </c>
      <c r="AF1067" s="178">
        <f t="shared" si="40"/>
        <v>0</v>
      </c>
      <c r="AG1067" s="178">
        <f t="shared" si="40"/>
        <v>0</v>
      </c>
      <c r="AH1067" s="178">
        <f t="shared" si="40"/>
        <v>0</v>
      </c>
      <c r="AI1067" s="178">
        <f t="shared" si="40"/>
        <v>0</v>
      </c>
      <c r="AJ1067" s="178">
        <f t="shared" si="40"/>
        <v>0</v>
      </c>
      <c r="AK1067" s="178">
        <f t="shared" ref="AK1067:BL1067" si="41">SUM(AK472,AK480,AK488,AK504,AK592,AK600,AK608,AK624)</f>
        <v>0</v>
      </c>
      <c r="AL1067" s="178">
        <f t="shared" si="41"/>
        <v>0</v>
      </c>
      <c r="AM1067" s="178">
        <f t="shared" si="41"/>
        <v>0</v>
      </c>
      <c r="AN1067" s="178">
        <f t="shared" si="41"/>
        <v>0</v>
      </c>
      <c r="AO1067" s="178">
        <f t="shared" si="41"/>
        <v>0</v>
      </c>
      <c r="AP1067" s="178">
        <f t="shared" si="41"/>
        <v>0</v>
      </c>
      <c r="AQ1067" s="178">
        <f t="shared" si="41"/>
        <v>0</v>
      </c>
      <c r="AR1067" s="178">
        <f t="shared" si="41"/>
        <v>0</v>
      </c>
      <c r="AS1067" s="178">
        <f t="shared" si="41"/>
        <v>0</v>
      </c>
      <c r="AT1067" s="178">
        <f t="shared" si="41"/>
        <v>0</v>
      </c>
      <c r="AU1067" s="178">
        <f t="shared" si="41"/>
        <v>0</v>
      </c>
      <c r="AV1067" s="178">
        <f t="shared" si="41"/>
        <v>0</v>
      </c>
      <c r="AW1067" s="178">
        <f t="shared" si="41"/>
        <v>0</v>
      </c>
      <c r="AX1067" s="178">
        <f t="shared" si="41"/>
        <v>0</v>
      </c>
      <c r="AY1067" s="178">
        <f t="shared" si="41"/>
        <v>0</v>
      </c>
      <c r="AZ1067" s="178">
        <f t="shared" si="41"/>
        <v>0</v>
      </c>
      <c r="BA1067" s="178">
        <f t="shared" si="41"/>
        <v>0</v>
      </c>
      <c r="BB1067" s="178">
        <f t="shared" si="41"/>
        <v>0</v>
      </c>
      <c r="BC1067" s="178">
        <f t="shared" si="41"/>
        <v>0</v>
      </c>
      <c r="BD1067" s="178">
        <f t="shared" si="41"/>
        <v>0</v>
      </c>
      <c r="BE1067" s="178">
        <f t="shared" si="41"/>
        <v>0</v>
      </c>
      <c r="BF1067" s="178">
        <f t="shared" si="41"/>
        <v>0</v>
      </c>
      <c r="BG1067" s="178">
        <f t="shared" si="41"/>
        <v>0</v>
      </c>
      <c r="BH1067" s="178">
        <f t="shared" si="41"/>
        <v>0</v>
      </c>
      <c r="BI1067" s="178">
        <f t="shared" si="41"/>
        <v>0</v>
      </c>
      <c r="BJ1067" s="178">
        <f t="shared" si="41"/>
        <v>0</v>
      </c>
      <c r="BK1067" s="178">
        <f t="shared" si="41"/>
        <v>0</v>
      </c>
      <c r="BL1067" s="178">
        <f t="shared" si="41"/>
        <v>0</v>
      </c>
      <c r="BM1067" s="178">
        <f>SUM(BM472,BM480,BM488,BM504,BM592,BM600,BM608,BM624)</f>
        <v>0</v>
      </c>
      <c r="BN1067" s="178">
        <f t="shared" si="35"/>
        <v>0</v>
      </c>
      <c r="BO1067" s="178">
        <f t="shared" si="35"/>
        <v>0</v>
      </c>
      <c r="BP1067" s="178">
        <f t="shared" si="35"/>
        <v>0</v>
      </c>
      <c r="BQ1067" s="178">
        <f t="shared" si="28"/>
        <v>0</v>
      </c>
    </row>
    <row r="1068" spans="1:69" x14ac:dyDescent="0.25">
      <c r="A1068" s="186" t="s">
        <v>1252</v>
      </c>
      <c r="B1068" s="184">
        <f>B1041/B1040</f>
        <v>0.30503144654088049</v>
      </c>
      <c r="C1068" s="178">
        <f t="shared" si="25"/>
        <v>0</v>
      </c>
      <c r="E1068" s="178">
        <f t="shared" ref="E1068:AJ1068" si="42">SUM(E473,E481,E489,E505,E593,E601,E609,E625)</f>
        <v>0</v>
      </c>
      <c r="F1068" s="178">
        <f t="shared" si="42"/>
        <v>0</v>
      </c>
      <c r="G1068" s="178">
        <f t="shared" si="42"/>
        <v>0</v>
      </c>
      <c r="H1068" s="178">
        <f t="shared" si="42"/>
        <v>0</v>
      </c>
      <c r="I1068" s="178">
        <f t="shared" si="42"/>
        <v>0</v>
      </c>
      <c r="J1068" s="178">
        <f t="shared" si="42"/>
        <v>0</v>
      </c>
      <c r="K1068" s="178">
        <f t="shared" si="42"/>
        <v>0</v>
      </c>
      <c r="L1068" s="178">
        <f t="shared" si="42"/>
        <v>0</v>
      </c>
      <c r="M1068" s="178">
        <f t="shared" si="42"/>
        <v>0</v>
      </c>
      <c r="N1068" s="178">
        <f t="shared" si="42"/>
        <v>0</v>
      </c>
      <c r="O1068" s="178">
        <f t="shared" si="42"/>
        <v>0</v>
      </c>
      <c r="P1068" s="178">
        <f t="shared" si="42"/>
        <v>0</v>
      </c>
      <c r="Q1068" s="178">
        <f t="shared" si="42"/>
        <v>0</v>
      </c>
      <c r="R1068" s="178">
        <f t="shared" si="42"/>
        <v>0</v>
      </c>
      <c r="S1068" s="178">
        <f t="shared" si="42"/>
        <v>0</v>
      </c>
      <c r="T1068" s="178">
        <f t="shared" si="42"/>
        <v>0</v>
      </c>
      <c r="U1068" s="178">
        <f t="shared" si="42"/>
        <v>0</v>
      </c>
      <c r="V1068" s="178">
        <f t="shared" si="42"/>
        <v>0</v>
      </c>
      <c r="W1068" s="178">
        <f t="shared" si="42"/>
        <v>0</v>
      </c>
      <c r="X1068" s="178">
        <f t="shared" si="42"/>
        <v>0</v>
      </c>
      <c r="Y1068" s="178">
        <f t="shared" si="42"/>
        <v>0</v>
      </c>
      <c r="Z1068" s="178">
        <f t="shared" si="42"/>
        <v>0</v>
      </c>
      <c r="AA1068" s="178">
        <f t="shared" si="42"/>
        <v>0</v>
      </c>
      <c r="AB1068" s="178">
        <f t="shared" si="42"/>
        <v>0</v>
      </c>
      <c r="AC1068" s="178">
        <f t="shared" si="42"/>
        <v>0</v>
      </c>
      <c r="AD1068" s="178">
        <f t="shared" si="42"/>
        <v>0</v>
      </c>
      <c r="AE1068" s="178">
        <f t="shared" si="42"/>
        <v>0</v>
      </c>
      <c r="AF1068" s="178">
        <f t="shared" si="42"/>
        <v>0</v>
      </c>
      <c r="AG1068" s="178">
        <f t="shared" si="42"/>
        <v>0</v>
      </c>
      <c r="AH1068" s="178">
        <f t="shared" si="42"/>
        <v>0</v>
      </c>
      <c r="AI1068" s="178">
        <f t="shared" si="42"/>
        <v>0</v>
      </c>
      <c r="AJ1068" s="178">
        <f t="shared" si="42"/>
        <v>0</v>
      </c>
      <c r="AK1068" s="178">
        <f t="shared" ref="AK1068:BL1068" si="43">SUM(AK473,AK481,AK489,AK505,AK593,AK601,AK609,AK625)</f>
        <v>0</v>
      </c>
      <c r="AL1068" s="178">
        <f t="shared" si="43"/>
        <v>0</v>
      </c>
      <c r="AM1068" s="178">
        <f t="shared" si="43"/>
        <v>0</v>
      </c>
      <c r="AN1068" s="178">
        <f t="shared" si="43"/>
        <v>0</v>
      </c>
      <c r="AO1068" s="178">
        <f t="shared" si="43"/>
        <v>0</v>
      </c>
      <c r="AP1068" s="178">
        <f t="shared" si="43"/>
        <v>0</v>
      </c>
      <c r="AQ1068" s="178">
        <f t="shared" si="43"/>
        <v>0</v>
      </c>
      <c r="AR1068" s="178">
        <f t="shared" si="43"/>
        <v>0</v>
      </c>
      <c r="AS1068" s="178">
        <f t="shared" si="43"/>
        <v>0</v>
      </c>
      <c r="AT1068" s="178">
        <f t="shared" si="43"/>
        <v>0</v>
      </c>
      <c r="AU1068" s="178">
        <f t="shared" si="43"/>
        <v>0</v>
      </c>
      <c r="AV1068" s="178">
        <f t="shared" si="43"/>
        <v>0</v>
      </c>
      <c r="AW1068" s="178">
        <f t="shared" si="43"/>
        <v>0</v>
      </c>
      <c r="AX1068" s="178">
        <f t="shared" si="43"/>
        <v>0</v>
      </c>
      <c r="AY1068" s="178">
        <f t="shared" si="43"/>
        <v>0</v>
      </c>
      <c r="AZ1068" s="178">
        <f t="shared" si="43"/>
        <v>0</v>
      </c>
      <c r="BA1068" s="178">
        <f t="shared" si="43"/>
        <v>0</v>
      </c>
      <c r="BB1068" s="178">
        <f t="shared" si="43"/>
        <v>0</v>
      </c>
      <c r="BC1068" s="178">
        <f t="shared" si="43"/>
        <v>0</v>
      </c>
      <c r="BD1068" s="178">
        <f t="shared" si="43"/>
        <v>0</v>
      </c>
      <c r="BE1068" s="178">
        <f t="shared" si="43"/>
        <v>0</v>
      </c>
      <c r="BF1068" s="178">
        <f t="shared" si="43"/>
        <v>0</v>
      </c>
      <c r="BG1068" s="178">
        <f t="shared" si="43"/>
        <v>0</v>
      </c>
      <c r="BH1068" s="178">
        <f t="shared" si="43"/>
        <v>0</v>
      </c>
      <c r="BI1068" s="178">
        <f t="shared" si="43"/>
        <v>0</v>
      </c>
      <c r="BJ1068" s="178">
        <f t="shared" si="43"/>
        <v>0</v>
      </c>
      <c r="BK1068" s="178">
        <f t="shared" si="43"/>
        <v>0</v>
      </c>
      <c r="BL1068" s="178">
        <f t="shared" si="43"/>
        <v>0</v>
      </c>
      <c r="BM1068" s="178">
        <f>SUM(BM473,BM481,BM489,BM505,BM593,BM601,BM609,BM625)</f>
        <v>0</v>
      </c>
      <c r="BN1068" s="178">
        <f>SUM(BN473,BN481,BN489,BN505,BN593,BN601,BN609,BN625)</f>
        <v>0</v>
      </c>
      <c r="BO1068" s="178">
        <f>SUM(BO473,BO481,BO489,BO505,BO593,BO601,BO609,BO625)</f>
        <v>0</v>
      </c>
      <c r="BP1068" s="178">
        <f>SUM(BP473,BP481,BP489,BP505,BP593,BP601,BP609,BP625)</f>
        <v>0</v>
      </c>
      <c r="BQ1068" s="178">
        <f t="shared" si="28"/>
        <v>0</v>
      </c>
    </row>
    <row r="1069" spans="1:69" x14ac:dyDescent="0.25">
      <c r="A1069" t="s">
        <v>1253</v>
      </c>
      <c r="C1069" s="178">
        <f>SUM(C1061,C1063,C1064,C1065)</f>
        <v>0</v>
      </c>
      <c r="D1069" s="183" t="e">
        <f>D680/D1066</f>
        <v>#VALUE!</v>
      </c>
      <c r="E1069" s="178">
        <f t="shared" ref="E1069:AJ1069" si="44">SUM(E1061,E1063,E1064,E1065)</f>
        <v>0</v>
      </c>
      <c r="F1069" s="178">
        <f t="shared" si="44"/>
        <v>0</v>
      </c>
      <c r="G1069" s="178">
        <f t="shared" si="44"/>
        <v>0</v>
      </c>
      <c r="H1069" s="178">
        <f t="shared" si="44"/>
        <v>0</v>
      </c>
      <c r="I1069" s="178">
        <f t="shared" si="44"/>
        <v>0</v>
      </c>
      <c r="J1069" s="178">
        <f t="shared" si="44"/>
        <v>0</v>
      </c>
      <c r="K1069" s="178">
        <f t="shared" si="44"/>
        <v>0</v>
      </c>
      <c r="L1069" s="178">
        <f t="shared" si="44"/>
        <v>0</v>
      </c>
      <c r="M1069" s="178">
        <f t="shared" si="44"/>
        <v>0</v>
      </c>
      <c r="N1069" s="178">
        <f t="shared" si="44"/>
        <v>0</v>
      </c>
      <c r="O1069" s="178">
        <f t="shared" si="44"/>
        <v>0</v>
      </c>
      <c r="P1069" s="178">
        <f t="shared" si="44"/>
        <v>0</v>
      </c>
      <c r="Q1069" s="178">
        <f t="shared" si="44"/>
        <v>0</v>
      </c>
      <c r="R1069" s="178">
        <f t="shared" si="44"/>
        <v>0</v>
      </c>
      <c r="S1069" s="178">
        <f t="shared" si="44"/>
        <v>0</v>
      </c>
      <c r="T1069" s="178">
        <f t="shared" si="44"/>
        <v>0</v>
      </c>
      <c r="U1069" s="178">
        <f t="shared" si="44"/>
        <v>0</v>
      </c>
      <c r="V1069" s="178">
        <f t="shared" si="44"/>
        <v>0</v>
      </c>
      <c r="W1069" s="178">
        <f t="shared" si="44"/>
        <v>0</v>
      </c>
      <c r="X1069" s="178">
        <f t="shared" si="44"/>
        <v>0</v>
      </c>
      <c r="Y1069" s="178">
        <f t="shared" si="44"/>
        <v>0</v>
      </c>
      <c r="Z1069" s="178">
        <f t="shared" si="44"/>
        <v>0</v>
      </c>
      <c r="AA1069" s="178">
        <f t="shared" si="44"/>
        <v>0</v>
      </c>
      <c r="AB1069" s="178">
        <f t="shared" si="44"/>
        <v>0</v>
      </c>
      <c r="AC1069" s="178">
        <f t="shared" si="44"/>
        <v>0</v>
      </c>
      <c r="AD1069" s="178">
        <f t="shared" si="44"/>
        <v>0</v>
      </c>
      <c r="AE1069" s="178">
        <f t="shared" si="44"/>
        <v>0</v>
      </c>
      <c r="AF1069" s="178">
        <f t="shared" si="44"/>
        <v>0</v>
      </c>
      <c r="AG1069" s="178">
        <f t="shared" si="44"/>
        <v>0</v>
      </c>
      <c r="AH1069" s="178">
        <f t="shared" si="44"/>
        <v>0</v>
      </c>
      <c r="AI1069" s="178">
        <f t="shared" si="44"/>
        <v>0</v>
      </c>
      <c r="AJ1069" s="178">
        <f t="shared" si="44"/>
        <v>0</v>
      </c>
      <c r="AK1069" s="178">
        <f t="shared" ref="AK1069:BQ1069" si="45">SUM(AK1061,AK1063,AK1064,AK1065)</f>
        <v>0</v>
      </c>
      <c r="AL1069" s="178">
        <f t="shared" si="45"/>
        <v>0</v>
      </c>
      <c r="AM1069" s="178">
        <f t="shared" si="45"/>
        <v>0</v>
      </c>
      <c r="AN1069" s="178">
        <f t="shared" si="45"/>
        <v>0</v>
      </c>
      <c r="AO1069" s="178">
        <f t="shared" si="45"/>
        <v>0</v>
      </c>
      <c r="AP1069" s="178">
        <f t="shared" si="45"/>
        <v>0</v>
      </c>
      <c r="AQ1069" s="178">
        <f t="shared" si="45"/>
        <v>0</v>
      </c>
      <c r="AR1069" s="178">
        <f t="shared" si="45"/>
        <v>0</v>
      </c>
      <c r="AS1069" s="178">
        <f t="shared" si="45"/>
        <v>0</v>
      </c>
      <c r="AT1069" s="178">
        <f t="shared" si="45"/>
        <v>0</v>
      </c>
      <c r="AU1069" s="178">
        <f t="shared" si="45"/>
        <v>0</v>
      </c>
      <c r="AV1069" s="178">
        <f t="shared" si="45"/>
        <v>0</v>
      </c>
      <c r="AW1069" s="178">
        <f t="shared" si="45"/>
        <v>0</v>
      </c>
      <c r="AX1069" s="178">
        <f t="shared" si="45"/>
        <v>0</v>
      </c>
      <c r="AY1069" s="178">
        <f t="shared" si="45"/>
        <v>0</v>
      </c>
      <c r="AZ1069" s="178">
        <f t="shared" si="45"/>
        <v>0</v>
      </c>
      <c r="BA1069" s="178">
        <f t="shared" si="45"/>
        <v>0</v>
      </c>
      <c r="BB1069" s="178">
        <f t="shared" si="45"/>
        <v>0</v>
      </c>
      <c r="BC1069" s="178">
        <f t="shared" si="45"/>
        <v>0</v>
      </c>
      <c r="BD1069" s="178">
        <f t="shared" si="45"/>
        <v>0</v>
      </c>
      <c r="BE1069" s="178">
        <f t="shared" si="45"/>
        <v>0</v>
      </c>
      <c r="BF1069" s="178">
        <f t="shared" si="45"/>
        <v>0</v>
      </c>
      <c r="BG1069" s="178">
        <f t="shared" si="45"/>
        <v>0</v>
      </c>
      <c r="BH1069" s="178">
        <f t="shared" si="45"/>
        <v>0</v>
      </c>
      <c r="BI1069" s="178">
        <f t="shared" si="45"/>
        <v>0</v>
      </c>
      <c r="BJ1069" s="178">
        <f t="shared" si="45"/>
        <v>0</v>
      </c>
      <c r="BK1069" s="178">
        <f t="shared" si="45"/>
        <v>0</v>
      </c>
      <c r="BL1069" s="178">
        <f t="shared" si="45"/>
        <v>0</v>
      </c>
      <c r="BM1069" s="178">
        <f t="shared" si="45"/>
        <v>0</v>
      </c>
      <c r="BN1069" s="178">
        <f t="shared" si="45"/>
        <v>0</v>
      </c>
      <c r="BO1069" s="178">
        <f t="shared" si="45"/>
        <v>0</v>
      </c>
      <c r="BP1069" s="178">
        <f t="shared" si="45"/>
        <v>0</v>
      </c>
      <c r="BQ1069" s="178">
        <f t="shared" si="45"/>
        <v>0</v>
      </c>
    </row>
    <row r="1070" spans="1:69" x14ac:dyDescent="0.25">
      <c r="A1070" t="s">
        <v>33</v>
      </c>
      <c r="B1070">
        <v>6411</v>
      </c>
      <c r="C1070" s="178"/>
      <c r="D1070" s="190" t="e">
        <f>D679/D1066</f>
        <v>#VALUE!</v>
      </c>
      <c r="E1070" s="178"/>
      <c r="F1070" s="178"/>
      <c r="G1070" s="178"/>
      <c r="H1070" s="178"/>
      <c r="I1070" s="178"/>
      <c r="J1070" s="178"/>
      <c r="K1070" s="178"/>
      <c r="L1070" s="178"/>
      <c r="M1070" s="178"/>
      <c r="N1070" s="178"/>
      <c r="O1070" s="178"/>
      <c r="P1070" s="178"/>
      <c r="Q1070" s="178"/>
      <c r="R1070" s="178"/>
      <c r="S1070" s="178"/>
      <c r="T1070" s="178"/>
      <c r="U1070" s="178"/>
      <c r="V1070" s="178"/>
      <c r="W1070" s="178"/>
      <c r="X1070" s="178"/>
      <c r="Y1070" s="178"/>
      <c r="Z1070" s="178"/>
      <c r="AA1070" s="178"/>
      <c r="AB1070" s="178"/>
      <c r="AC1070" s="178"/>
      <c r="AD1070" s="178"/>
      <c r="AE1070" s="178"/>
      <c r="AF1070" s="178"/>
      <c r="AG1070" s="178"/>
      <c r="AH1070" s="178"/>
      <c r="AI1070" s="178"/>
      <c r="AJ1070" s="178"/>
      <c r="AK1070" s="178"/>
      <c r="AL1070" s="178"/>
      <c r="AM1070" s="178"/>
      <c r="AN1070" s="178"/>
      <c r="AO1070" s="178"/>
      <c r="AP1070" s="178"/>
      <c r="AQ1070" s="178"/>
      <c r="AR1070" s="178"/>
      <c r="AS1070" s="178"/>
      <c r="AT1070" s="178"/>
      <c r="AU1070" s="178"/>
      <c r="AV1070" s="178"/>
      <c r="AW1070" s="178"/>
      <c r="AX1070" s="178"/>
      <c r="AY1070" s="178"/>
      <c r="AZ1070" s="178"/>
      <c r="BA1070" s="178"/>
      <c r="BB1070" s="178"/>
      <c r="BC1070" s="178"/>
      <c r="BD1070" s="178"/>
      <c r="BE1070" s="178"/>
      <c r="BF1070" s="178"/>
      <c r="BG1070" s="178"/>
      <c r="BH1070" s="178"/>
      <c r="BI1070" s="178"/>
      <c r="BJ1070" s="178"/>
      <c r="BK1070" s="178"/>
      <c r="BL1070" s="178"/>
      <c r="BM1070" s="178"/>
      <c r="BN1070" s="178"/>
      <c r="BO1070" s="178"/>
      <c r="BP1070" s="178"/>
      <c r="BQ1070" s="178"/>
    </row>
    <row r="1071" spans="1:69" x14ac:dyDescent="0.25">
      <c r="A1071" t="s">
        <v>34</v>
      </c>
      <c r="B1071">
        <v>6379</v>
      </c>
      <c r="C1071" s="178">
        <f t="shared" ref="C1071:C1078" si="46">SUM(C506,C514,C522,C538,C626,C634,C642,C658)</f>
        <v>0</v>
      </c>
      <c r="E1071" s="178">
        <f t="shared" ref="E1071:AJ1071" si="47">SUM(E506,E514,E522,E538,E626,E634,E642,E658)</f>
        <v>0</v>
      </c>
      <c r="F1071" s="178">
        <f t="shared" si="47"/>
        <v>0</v>
      </c>
      <c r="G1071" s="178">
        <f t="shared" si="47"/>
        <v>0</v>
      </c>
      <c r="H1071" s="178">
        <f t="shared" si="47"/>
        <v>0</v>
      </c>
      <c r="I1071" s="178">
        <f t="shared" si="47"/>
        <v>0</v>
      </c>
      <c r="J1071" s="178">
        <f t="shared" si="47"/>
        <v>0</v>
      </c>
      <c r="K1071" s="178">
        <f t="shared" si="47"/>
        <v>0</v>
      </c>
      <c r="L1071" s="178">
        <f t="shared" si="47"/>
        <v>0</v>
      </c>
      <c r="M1071" s="178">
        <f t="shared" si="47"/>
        <v>0</v>
      </c>
      <c r="N1071" s="178">
        <f t="shared" si="47"/>
        <v>0</v>
      </c>
      <c r="O1071" s="178">
        <f t="shared" si="47"/>
        <v>0</v>
      </c>
      <c r="P1071" s="178">
        <f t="shared" si="47"/>
        <v>0</v>
      </c>
      <c r="Q1071" s="178">
        <f t="shared" si="47"/>
        <v>0</v>
      </c>
      <c r="R1071" s="178">
        <f t="shared" si="47"/>
        <v>0</v>
      </c>
      <c r="S1071" s="178">
        <f t="shared" si="47"/>
        <v>0</v>
      </c>
      <c r="T1071" s="178">
        <f t="shared" si="47"/>
        <v>0</v>
      </c>
      <c r="U1071" s="178">
        <f t="shared" si="47"/>
        <v>0</v>
      </c>
      <c r="V1071" s="178">
        <f t="shared" si="47"/>
        <v>0</v>
      </c>
      <c r="W1071" s="178">
        <f t="shared" si="47"/>
        <v>0</v>
      </c>
      <c r="X1071" s="178">
        <f t="shared" si="47"/>
        <v>0</v>
      </c>
      <c r="Y1071" s="178">
        <f t="shared" si="47"/>
        <v>0</v>
      </c>
      <c r="Z1071" s="178">
        <f t="shared" si="47"/>
        <v>0</v>
      </c>
      <c r="AA1071" s="178">
        <f t="shared" si="47"/>
        <v>0</v>
      </c>
      <c r="AB1071" s="178">
        <f t="shared" si="47"/>
        <v>0</v>
      </c>
      <c r="AC1071" s="178">
        <f t="shared" si="47"/>
        <v>0</v>
      </c>
      <c r="AD1071" s="178">
        <f t="shared" si="47"/>
        <v>0</v>
      </c>
      <c r="AE1071" s="178">
        <f t="shared" si="47"/>
        <v>0</v>
      </c>
      <c r="AF1071" s="178">
        <f t="shared" si="47"/>
        <v>0</v>
      </c>
      <c r="AG1071" s="178">
        <f t="shared" si="47"/>
        <v>0</v>
      </c>
      <c r="AH1071" s="178">
        <f t="shared" si="47"/>
        <v>0</v>
      </c>
      <c r="AI1071" s="178">
        <f t="shared" si="47"/>
        <v>0</v>
      </c>
      <c r="AJ1071" s="178">
        <f t="shared" si="47"/>
        <v>0</v>
      </c>
      <c r="AK1071" s="178">
        <f t="shared" ref="AK1071:BM1071" si="48">SUM(AK506,AK514,AK522,AK538,AK626,AK634,AK642,AK658)</f>
        <v>0</v>
      </c>
      <c r="AL1071" s="178">
        <f t="shared" si="48"/>
        <v>0</v>
      </c>
      <c r="AM1071" s="178">
        <f t="shared" si="48"/>
        <v>0</v>
      </c>
      <c r="AN1071" s="178">
        <f t="shared" si="48"/>
        <v>0</v>
      </c>
      <c r="AO1071" s="178">
        <f t="shared" si="48"/>
        <v>0</v>
      </c>
      <c r="AP1071" s="178">
        <f t="shared" si="48"/>
        <v>0</v>
      </c>
      <c r="AQ1071" s="178">
        <f t="shared" si="48"/>
        <v>0</v>
      </c>
      <c r="AR1071" s="178">
        <f t="shared" si="48"/>
        <v>0</v>
      </c>
      <c r="AS1071" s="178">
        <f t="shared" si="48"/>
        <v>0</v>
      </c>
      <c r="AT1071" s="178">
        <f t="shared" si="48"/>
        <v>0</v>
      </c>
      <c r="AU1071" s="178">
        <f t="shared" si="48"/>
        <v>0</v>
      </c>
      <c r="AV1071" s="178">
        <f t="shared" si="48"/>
        <v>0</v>
      </c>
      <c r="AW1071" s="178">
        <f t="shared" si="48"/>
        <v>0</v>
      </c>
      <c r="AX1071" s="178">
        <f t="shared" si="48"/>
        <v>0</v>
      </c>
      <c r="AY1071" s="178">
        <f t="shared" si="48"/>
        <v>0</v>
      </c>
      <c r="AZ1071" s="178">
        <f t="shared" si="48"/>
        <v>0</v>
      </c>
      <c r="BA1071" s="178">
        <f t="shared" si="48"/>
        <v>0</v>
      </c>
      <c r="BB1071" s="178">
        <f t="shared" si="48"/>
        <v>0</v>
      </c>
      <c r="BC1071" s="178">
        <f t="shared" si="48"/>
        <v>0</v>
      </c>
      <c r="BD1071" s="178">
        <f t="shared" si="48"/>
        <v>0</v>
      </c>
      <c r="BE1071" s="178">
        <f t="shared" si="48"/>
        <v>0</v>
      </c>
      <c r="BF1071" s="178">
        <f t="shared" si="48"/>
        <v>0</v>
      </c>
      <c r="BG1071" s="178">
        <f t="shared" si="48"/>
        <v>0</v>
      </c>
      <c r="BH1071" s="178">
        <f t="shared" si="48"/>
        <v>0</v>
      </c>
      <c r="BI1071" s="178">
        <f t="shared" si="48"/>
        <v>0</v>
      </c>
      <c r="BJ1071" s="178">
        <f t="shared" si="48"/>
        <v>0</v>
      </c>
      <c r="BK1071" s="178">
        <f t="shared" si="48"/>
        <v>0</v>
      </c>
      <c r="BL1071" s="178">
        <f t="shared" si="48"/>
        <v>0</v>
      </c>
      <c r="BM1071" s="178">
        <f t="shared" si="48"/>
        <v>0</v>
      </c>
      <c r="BN1071" s="178">
        <f t="shared" ref="BN1071:BQ1078" si="49">SUM(BN506,BN514,BN522,BN538,BN626,BN634,BN642,BN658)</f>
        <v>0</v>
      </c>
      <c r="BO1071" s="178">
        <f t="shared" si="49"/>
        <v>0</v>
      </c>
      <c r="BP1071" s="178">
        <f t="shared" si="49"/>
        <v>0</v>
      </c>
      <c r="BQ1071" s="178">
        <f>SUM(BQ506,BQ514,BQ522,BQ538,BQ626,BQ634,BQ642,BQ658)</f>
        <v>0</v>
      </c>
    </row>
    <row r="1072" spans="1:69" x14ac:dyDescent="0.25">
      <c r="A1072" s="184" t="s">
        <v>35</v>
      </c>
      <c r="B1072" s="184">
        <v>0.99500857900483541</v>
      </c>
      <c r="C1072" s="178">
        <f t="shared" si="46"/>
        <v>0</v>
      </c>
      <c r="E1072" s="178">
        <f t="shared" ref="E1072:AJ1072" si="50">SUM(E507,E515,E523,E539,E627,E635,E643,E659)</f>
        <v>0</v>
      </c>
      <c r="F1072" s="178">
        <f t="shared" si="50"/>
        <v>0</v>
      </c>
      <c r="G1072" s="178">
        <f t="shared" si="50"/>
        <v>0</v>
      </c>
      <c r="H1072" s="178">
        <f t="shared" si="50"/>
        <v>0</v>
      </c>
      <c r="I1072" s="178">
        <f t="shared" si="50"/>
        <v>0</v>
      </c>
      <c r="J1072" s="178">
        <f t="shared" si="50"/>
        <v>0</v>
      </c>
      <c r="K1072" s="178">
        <f t="shared" si="50"/>
        <v>0</v>
      </c>
      <c r="L1072" s="178">
        <f t="shared" si="50"/>
        <v>0</v>
      </c>
      <c r="M1072" s="178">
        <f t="shared" si="50"/>
        <v>0</v>
      </c>
      <c r="N1072" s="178">
        <f t="shared" si="50"/>
        <v>0</v>
      </c>
      <c r="O1072" s="178">
        <f t="shared" si="50"/>
        <v>0</v>
      </c>
      <c r="P1072" s="178">
        <f t="shared" si="50"/>
        <v>0</v>
      </c>
      <c r="Q1072" s="178">
        <f t="shared" si="50"/>
        <v>0</v>
      </c>
      <c r="R1072" s="178">
        <f t="shared" si="50"/>
        <v>0</v>
      </c>
      <c r="S1072" s="178">
        <f t="shared" si="50"/>
        <v>0</v>
      </c>
      <c r="T1072" s="178">
        <f t="shared" si="50"/>
        <v>0</v>
      </c>
      <c r="U1072" s="178">
        <f t="shared" si="50"/>
        <v>0</v>
      </c>
      <c r="V1072" s="178">
        <f t="shared" si="50"/>
        <v>0</v>
      </c>
      <c r="W1072" s="178">
        <f t="shared" si="50"/>
        <v>0</v>
      </c>
      <c r="X1072" s="178">
        <f t="shared" si="50"/>
        <v>0</v>
      </c>
      <c r="Y1072" s="178">
        <f t="shared" si="50"/>
        <v>0</v>
      </c>
      <c r="Z1072" s="178">
        <f t="shared" si="50"/>
        <v>0</v>
      </c>
      <c r="AA1072" s="178">
        <f t="shared" si="50"/>
        <v>0</v>
      </c>
      <c r="AB1072" s="178">
        <f t="shared" si="50"/>
        <v>0</v>
      </c>
      <c r="AC1072" s="178">
        <f t="shared" si="50"/>
        <v>0</v>
      </c>
      <c r="AD1072" s="178">
        <f t="shared" si="50"/>
        <v>0</v>
      </c>
      <c r="AE1072" s="178">
        <f t="shared" si="50"/>
        <v>0</v>
      </c>
      <c r="AF1072" s="178">
        <f t="shared" si="50"/>
        <v>0</v>
      </c>
      <c r="AG1072" s="178">
        <f t="shared" si="50"/>
        <v>0</v>
      </c>
      <c r="AH1072" s="178">
        <f t="shared" si="50"/>
        <v>0</v>
      </c>
      <c r="AI1072" s="178">
        <f t="shared" si="50"/>
        <v>0</v>
      </c>
      <c r="AJ1072" s="178">
        <f t="shared" si="50"/>
        <v>0</v>
      </c>
      <c r="AK1072" s="178">
        <f t="shared" ref="AK1072:BM1072" si="51">SUM(AK507,AK515,AK523,AK539,AK627,AK635,AK643,AK659)</f>
        <v>0</v>
      </c>
      <c r="AL1072" s="178">
        <f t="shared" si="51"/>
        <v>0</v>
      </c>
      <c r="AM1072" s="178">
        <f t="shared" si="51"/>
        <v>0</v>
      </c>
      <c r="AN1072" s="178">
        <f t="shared" si="51"/>
        <v>0</v>
      </c>
      <c r="AO1072" s="178">
        <f t="shared" si="51"/>
        <v>0</v>
      </c>
      <c r="AP1072" s="178">
        <f t="shared" si="51"/>
        <v>0</v>
      </c>
      <c r="AQ1072" s="178">
        <f t="shared" si="51"/>
        <v>0</v>
      </c>
      <c r="AR1072" s="178">
        <f t="shared" si="51"/>
        <v>0</v>
      </c>
      <c r="AS1072" s="178">
        <f t="shared" si="51"/>
        <v>0</v>
      </c>
      <c r="AT1072" s="178">
        <f t="shared" si="51"/>
        <v>0</v>
      </c>
      <c r="AU1072" s="178">
        <f t="shared" si="51"/>
        <v>0</v>
      </c>
      <c r="AV1072" s="178">
        <f t="shared" si="51"/>
        <v>0</v>
      </c>
      <c r="AW1072" s="178">
        <f t="shared" si="51"/>
        <v>0</v>
      </c>
      <c r="AX1072" s="178">
        <f t="shared" si="51"/>
        <v>0</v>
      </c>
      <c r="AY1072" s="178">
        <f t="shared" si="51"/>
        <v>0</v>
      </c>
      <c r="AZ1072" s="178">
        <f t="shared" si="51"/>
        <v>0</v>
      </c>
      <c r="BA1072" s="178">
        <f t="shared" si="51"/>
        <v>0</v>
      </c>
      <c r="BB1072" s="178">
        <f t="shared" si="51"/>
        <v>0</v>
      </c>
      <c r="BC1072" s="178">
        <f t="shared" si="51"/>
        <v>0</v>
      </c>
      <c r="BD1072" s="178">
        <f t="shared" si="51"/>
        <v>0</v>
      </c>
      <c r="BE1072" s="178">
        <f t="shared" si="51"/>
        <v>0</v>
      </c>
      <c r="BF1072" s="178">
        <f t="shared" si="51"/>
        <v>0</v>
      </c>
      <c r="BG1072" s="178">
        <f t="shared" si="51"/>
        <v>0</v>
      </c>
      <c r="BH1072" s="178">
        <f t="shared" si="51"/>
        <v>0</v>
      </c>
      <c r="BI1072" s="178">
        <f t="shared" si="51"/>
        <v>0</v>
      </c>
      <c r="BJ1072" s="178">
        <f t="shared" si="51"/>
        <v>0</v>
      </c>
      <c r="BK1072" s="178">
        <f t="shared" si="51"/>
        <v>0</v>
      </c>
      <c r="BL1072" s="178">
        <f t="shared" si="51"/>
        <v>0</v>
      </c>
      <c r="BM1072" s="178">
        <f t="shared" si="51"/>
        <v>0</v>
      </c>
      <c r="BN1072" s="178">
        <f t="shared" si="49"/>
        <v>0</v>
      </c>
      <c r="BO1072" s="178">
        <f t="shared" si="49"/>
        <v>0</v>
      </c>
      <c r="BP1072" s="178">
        <f t="shared" si="49"/>
        <v>0</v>
      </c>
      <c r="BQ1072" s="178">
        <f t="shared" si="49"/>
        <v>0</v>
      </c>
    </row>
    <row r="1073" spans="1:69" x14ac:dyDescent="0.25">
      <c r="A1073" t="s">
        <v>36</v>
      </c>
      <c r="B1073" s="184">
        <f>B1031/B1030</f>
        <v>0.12328767123287671</v>
      </c>
      <c r="C1073" s="178">
        <f t="shared" si="46"/>
        <v>0</v>
      </c>
      <c r="E1073" s="178">
        <f t="shared" ref="E1073:AJ1073" si="52">SUM(E508,E516,E524,E540,E628,E636,E644,E660)</f>
        <v>0</v>
      </c>
      <c r="F1073" s="178">
        <f t="shared" si="52"/>
        <v>0</v>
      </c>
      <c r="G1073" s="178">
        <f t="shared" si="52"/>
        <v>0</v>
      </c>
      <c r="H1073" s="178">
        <f t="shared" si="52"/>
        <v>0</v>
      </c>
      <c r="I1073" s="178">
        <f t="shared" si="52"/>
        <v>0</v>
      </c>
      <c r="J1073" s="178">
        <f t="shared" si="52"/>
        <v>0</v>
      </c>
      <c r="K1073" s="178">
        <f t="shared" si="52"/>
        <v>0</v>
      </c>
      <c r="L1073" s="178">
        <f t="shared" si="52"/>
        <v>0</v>
      </c>
      <c r="M1073" s="178">
        <f t="shared" si="52"/>
        <v>0</v>
      </c>
      <c r="N1073" s="178">
        <f t="shared" si="52"/>
        <v>0</v>
      </c>
      <c r="O1073" s="178">
        <f t="shared" si="52"/>
        <v>0</v>
      </c>
      <c r="P1073" s="178">
        <f t="shared" si="52"/>
        <v>0</v>
      </c>
      <c r="Q1073" s="178">
        <f t="shared" si="52"/>
        <v>0</v>
      </c>
      <c r="R1073" s="178">
        <f t="shared" si="52"/>
        <v>0</v>
      </c>
      <c r="S1073" s="178">
        <f t="shared" si="52"/>
        <v>0</v>
      </c>
      <c r="T1073" s="178">
        <f t="shared" si="52"/>
        <v>0</v>
      </c>
      <c r="U1073" s="178">
        <f t="shared" si="52"/>
        <v>0</v>
      </c>
      <c r="V1073" s="178">
        <f t="shared" si="52"/>
        <v>0</v>
      </c>
      <c r="W1073" s="178">
        <f t="shared" si="52"/>
        <v>0</v>
      </c>
      <c r="X1073" s="178">
        <f t="shared" si="52"/>
        <v>0</v>
      </c>
      <c r="Y1073" s="178">
        <f t="shared" si="52"/>
        <v>0</v>
      </c>
      <c r="Z1073" s="178">
        <f t="shared" si="52"/>
        <v>0</v>
      </c>
      <c r="AA1073" s="178">
        <f t="shared" si="52"/>
        <v>0</v>
      </c>
      <c r="AB1073" s="178">
        <f t="shared" si="52"/>
        <v>0</v>
      </c>
      <c r="AC1073" s="178">
        <f t="shared" si="52"/>
        <v>0</v>
      </c>
      <c r="AD1073" s="178">
        <f t="shared" si="52"/>
        <v>0</v>
      </c>
      <c r="AE1073" s="178">
        <f t="shared" si="52"/>
        <v>0</v>
      </c>
      <c r="AF1073" s="178">
        <f t="shared" si="52"/>
        <v>0</v>
      </c>
      <c r="AG1073" s="178">
        <f t="shared" si="52"/>
        <v>0</v>
      </c>
      <c r="AH1073" s="178">
        <f t="shared" si="52"/>
        <v>0</v>
      </c>
      <c r="AI1073" s="178">
        <f t="shared" si="52"/>
        <v>0</v>
      </c>
      <c r="AJ1073" s="178">
        <f t="shared" si="52"/>
        <v>0</v>
      </c>
      <c r="AK1073" s="178">
        <f t="shared" ref="AK1073:BM1073" si="53">SUM(AK508,AK516,AK524,AK540,AK628,AK636,AK644,AK660)</f>
        <v>0</v>
      </c>
      <c r="AL1073" s="178">
        <f t="shared" si="53"/>
        <v>0</v>
      </c>
      <c r="AM1073" s="178">
        <f t="shared" si="53"/>
        <v>0</v>
      </c>
      <c r="AN1073" s="178">
        <f t="shared" si="53"/>
        <v>0</v>
      </c>
      <c r="AO1073" s="178">
        <f t="shared" si="53"/>
        <v>0</v>
      </c>
      <c r="AP1073" s="178">
        <f t="shared" si="53"/>
        <v>0</v>
      </c>
      <c r="AQ1073" s="178">
        <f t="shared" si="53"/>
        <v>0</v>
      </c>
      <c r="AR1073" s="178">
        <f t="shared" si="53"/>
        <v>0</v>
      </c>
      <c r="AS1073" s="178">
        <f t="shared" si="53"/>
        <v>0</v>
      </c>
      <c r="AT1073" s="178">
        <f t="shared" si="53"/>
        <v>0</v>
      </c>
      <c r="AU1073" s="178">
        <f t="shared" si="53"/>
        <v>0</v>
      </c>
      <c r="AV1073" s="178">
        <f t="shared" si="53"/>
        <v>0</v>
      </c>
      <c r="AW1073" s="178">
        <f t="shared" si="53"/>
        <v>0</v>
      </c>
      <c r="AX1073" s="178">
        <f t="shared" si="53"/>
        <v>0</v>
      </c>
      <c r="AY1073" s="178">
        <f t="shared" si="53"/>
        <v>0</v>
      </c>
      <c r="AZ1073" s="178">
        <f t="shared" si="53"/>
        <v>0</v>
      </c>
      <c r="BA1073" s="178">
        <f t="shared" si="53"/>
        <v>0</v>
      </c>
      <c r="BB1073" s="178">
        <f t="shared" si="53"/>
        <v>0</v>
      </c>
      <c r="BC1073" s="178">
        <f t="shared" si="53"/>
        <v>0</v>
      </c>
      <c r="BD1073" s="178">
        <f t="shared" si="53"/>
        <v>0</v>
      </c>
      <c r="BE1073" s="178">
        <f t="shared" si="53"/>
        <v>0</v>
      </c>
      <c r="BF1073" s="178">
        <f t="shared" si="53"/>
        <v>0</v>
      </c>
      <c r="BG1073" s="178">
        <f t="shared" si="53"/>
        <v>0</v>
      </c>
      <c r="BH1073" s="178">
        <f t="shared" si="53"/>
        <v>0</v>
      </c>
      <c r="BI1073" s="178">
        <f t="shared" si="53"/>
        <v>0</v>
      </c>
      <c r="BJ1073" s="178">
        <f t="shared" si="53"/>
        <v>0</v>
      </c>
      <c r="BK1073" s="178">
        <f t="shared" si="53"/>
        <v>0</v>
      </c>
      <c r="BL1073" s="178">
        <f t="shared" si="53"/>
        <v>0</v>
      </c>
      <c r="BM1073" s="178">
        <f t="shared" si="53"/>
        <v>0</v>
      </c>
      <c r="BN1073" s="178">
        <f t="shared" si="49"/>
        <v>0</v>
      </c>
      <c r="BO1073" s="178">
        <f t="shared" si="49"/>
        <v>0</v>
      </c>
      <c r="BP1073" s="178">
        <f t="shared" si="49"/>
        <v>0</v>
      </c>
      <c r="BQ1073" s="178">
        <f t="shared" si="49"/>
        <v>0</v>
      </c>
    </row>
    <row r="1074" spans="1:69" x14ac:dyDescent="0.25">
      <c r="A1074" t="s">
        <v>37</v>
      </c>
      <c r="C1074" s="178">
        <f t="shared" si="46"/>
        <v>0</v>
      </c>
      <c r="E1074" s="178">
        <f t="shared" ref="E1074:AJ1074" si="54">SUM(E509,E517,E525,E541,E629,E637,E645,E661)</f>
        <v>0</v>
      </c>
      <c r="F1074" s="178">
        <f t="shared" si="54"/>
        <v>0</v>
      </c>
      <c r="G1074" s="178">
        <f t="shared" si="54"/>
        <v>0</v>
      </c>
      <c r="H1074" s="178">
        <f t="shared" si="54"/>
        <v>0</v>
      </c>
      <c r="I1074" s="178">
        <f t="shared" si="54"/>
        <v>0</v>
      </c>
      <c r="J1074" s="178">
        <f t="shared" si="54"/>
        <v>0</v>
      </c>
      <c r="K1074" s="178">
        <f t="shared" si="54"/>
        <v>0</v>
      </c>
      <c r="L1074" s="178">
        <f t="shared" si="54"/>
        <v>0</v>
      </c>
      <c r="M1074" s="178">
        <f t="shared" si="54"/>
        <v>0</v>
      </c>
      <c r="N1074" s="178">
        <f t="shared" si="54"/>
        <v>0</v>
      </c>
      <c r="O1074" s="178">
        <f t="shared" si="54"/>
        <v>0</v>
      </c>
      <c r="P1074" s="178">
        <f t="shared" si="54"/>
        <v>0</v>
      </c>
      <c r="Q1074" s="178">
        <f t="shared" si="54"/>
        <v>0</v>
      </c>
      <c r="R1074" s="178">
        <f t="shared" si="54"/>
        <v>0</v>
      </c>
      <c r="S1074" s="178">
        <f t="shared" si="54"/>
        <v>0</v>
      </c>
      <c r="T1074" s="178">
        <f t="shared" si="54"/>
        <v>0</v>
      </c>
      <c r="U1074" s="178">
        <f t="shared" si="54"/>
        <v>0</v>
      </c>
      <c r="V1074" s="178">
        <f t="shared" si="54"/>
        <v>0</v>
      </c>
      <c r="W1074" s="178">
        <f t="shared" si="54"/>
        <v>0</v>
      </c>
      <c r="X1074" s="178">
        <f t="shared" si="54"/>
        <v>0</v>
      </c>
      <c r="Y1074" s="178">
        <f t="shared" si="54"/>
        <v>0</v>
      </c>
      <c r="Z1074" s="178">
        <f t="shared" si="54"/>
        <v>0</v>
      </c>
      <c r="AA1074" s="178">
        <f t="shared" si="54"/>
        <v>0</v>
      </c>
      <c r="AB1074" s="178">
        <f t="shared" si="54"/>
        <v>0</v>
      </c>
      <c r="AC1074" s="178">
        <f t="shared" si="54"/>
        <v>0</v>
      </c>
      <c r="AD1074" s="178">
        <f t="shared" si="54"/>
        <v>0</v>
      </c>
      <c r="AE1074" s="178">
        <f t="shared" si="54"/>
        <v>0</v>
      </c>
      <c r="AF1074" s="178">
        <f t="shared" si="54"/>
        <v>0</v>
      </c>
      <c r="AG1074" s="178">
        <f t="shared" si="54"/>
        <v>0</v>
      </c>
      <c r="AH1074" s="178">
        <f t="shared" si="54"/>
        <v>0</v>
      </c>
      <c r="AI1074" s="178">
        <f t="shared" si="54"/>
        <v>0</v>
      </c>
      <c r="AJ1074" s="178">
        <f t="shared" si="54"/>
        <v>0</v>
      </c>
      <c r="AK1074" s="178">
        <f t="shared" ref="AK1074:BL1074" si="55">SUM(AK509,AK517,AK525,AK541,AK629,AK637,AK645,AK661)</f>
        <v>0</v>
      </c>
      <c r="AL1074" s="178">
        <f t="shared" si="55"/>
        <v>0</v>
      </c>
      <c r="AM1074" s="178">
        <f t="shared" si="55"/>
        <v>0</v>
      </c>
      <c r="AN1074" s="178">
        <f t="shared" si="55"/>
        <v>0</v>
      </c>
      <c r="AO1074" s="178">
        <f t="shared" si="55"/>
        <v>0</v>
      </c>
      <c r="AP1074" s="178">
        <f t="shared" si="55"/>
        <v>0</v>
      </c>
      <c r="AQ1074" s="178">
        <f t="shared" si="55"/>
        <v>0</v>
      </c>
      <c r="AR1074" s="178">
        <f t="shared" si="55"/>
        <v>0</v>
      </c>
      <c r="AS1074" s="178">
        <f t="shared" si="55"/>
        <v>0</v>
      </c>
      <c r="AT1074" s="178">
        <f t="shared" si="55"/>
        <v>0</v>
      </c>
      <c r="AU1074" s="178">
        <f t="shared" si="55"/>
        <v>0</v>
      </c>
      <c r="AV1074" s="178">
        <f t="shared" si="55"/>
        <v>0</v>
      </c>
      <c r="AW1074" s="178">
        <f t="shared" si="55"/>
        <v>0</v>
      </c>
      <c r="AX1074" s="178">
        <f t="shared" si="55"/>
        <v>0</v>
      </c>
      <c r="AY1074" s="178">
        <f t="shared" si="55"/>
        <v>0</v>
      </c>
      <c r="AZ1074" s="178">
        <f t="shared" si="55"/>
        <v>0</v>
      </c>
      <c r="BA1074" s="178">
        <f t="shared" si="55"/>
        <v>0</v>
      </c>
      <c r="BB1074" s="178">
        <f t="shared" si="55"/>
        <v>0</v>
      </c>
      <c r="BC1074" s="178">
        <f t="shared" si="55"/>
        <v>0</v>
      </c>
      <c r="BD1074" s="178">
        <f t="shared" si="55"/>
        <v>0</v>
      </c>
      <c r="BE1074" s="178">
        <f t="shared" si="55"/>
        <v>0</v>
      </c>
      <c r="BF1074" s="178">
        <f t="shared" si="55"/>
        <v>0</v>
      </c>
      <c r="BG1074" s="178">
        <f t="shared" si="55"/>
        <v>0</v>
      </c>
      <c r="BH1074" s="178">
        <f t="shared" si="55"/>
        <v>0</v>
      </c>
      <c r="BI1074" s="178">
        <f t="shared" si="55"/>
        <v>0</v>
      </c>
      <c r="BJ1074" s="178">
        <f t="shared" si="55"/>
        <v>0</v>
      </c>
      <c r="BK1074" s="178">
        <f t="shared" si="55"/>
        <v>0</v>
      </c>
      <c r="BL1074" s="178">
        <f t="shared" si="55"/>
        <v>0</v>
      </c>
      <c r="BM1074" s="178">
        <f t="shared" ref="BM1074:BP1077" si="56">SUM(BM509,BM517,BM525,BM541,BM629,BM637,BM645,BM661)</f>
        <v>0</v>
      </c>
      <c r="BN1074" s="178">
        <f t="shared" si="56"/>
        <v>0</v>
      </c>
      <c r="BO1074" s="178">
        <f t="shared" si="56"/>
        <v>0</v>
      </c>
      <c r="BP1074" s="178">
        <f t="shared" si="56"/>
        <v>0</v>
      </c>
      <c r="BQ1074" s="178">
        <f t="shared" si="49"/>
        <v>0</v>
      </c>
    </row>
    <row r="1075" spans="1:69" x14ac:dyDescent="0.25">
      <c r="A1075" t="s">
        <v>38</v>
      </c>
      <c r="B1075">
        <v>2022</v>
      </c>
      <c r="C1075" s="178">
        <f t="shared" si="46"/>
        <v>0</v>
      </c>
      <c r="E1075" s="178">
        <f t="shared" ref="E1075:AJ1075" si="57">SUM(E510,E518,E526,E542,E630,E638,E646,E662)</f>
        <v>0</v>
      </c>
      <c r="F1075" s="178">
        <f t="shared" si="57"/>
        <v>0</v>
      </c>
      <c r="G1075" s="178">
        <f t="shared" si="57"/>
        <v>0</v>
      </c>
      <c r="H1075" s="178">
        <f t="shared" si="57"/>
        <v>0</v>
      </c>
      <c r="I1075" s="178">
        <f t="shared" si="57"/>
        <v>0</v>
      </c>
      <c r="J1075" s="178">
        <f t="shared" si="57"/>
        <v>0</v>
      </c>
      <c r="K1075" s="178">
        <f t="shared" si="57"/>
        <v>0</v>
      </c>
      <c r="L1075" s="178">
        <f t="shared" si="57"/>
        <v>0</v>
      </c>
      <c r="M1075" s="178">
        <f t="shared" si="57"/>
        <v>0</v>
      </c>
      <c r="N1075" s="178">
        <f t="shared" si="57"/>
        <v>0</v>
      </c>
      <c r="O1075" s="178">
        <f t="shared" si="57"/>
        <v>0</v>
      </c>
      <c r="P1075" s="178">
        <f t="shared" si="57"/>
        <v>0</v>
      </c>
      <c r="Q1075" s="178">
        <f t="shared" si="57"/>
        <v>0</v>
      </c>
      <c r="R1075" s="178">
        <f t="shared" si="57"/>
        <v>0</v>
      </c>
      <c r="S1075" s="178">
        <f t="shared" si="57"/>
        <v>0</v>
      </c>
      <c r="T1075" s="178">
        <f t="shared" si="57"/>
        <v>0</v>
      </c>
      <c r="U1075" s="178">
        <f t="shared" si="57"/>
        <v>0</v>
      </c>
      <c r="V1075" s="178">
        <f t="shared" si="57"/>
        <v>0</v>
      </c>
      <c r="W1075" s="178">
        <f t="shared" si="57"/>
        <v>0</v>
      </c>
      <c r="X1075" s="178">
        <f t="shared" si="57"/>
        <v>0</v>
      </c>
      <c r="Y1075" s="178">
        <f t="shared" si="57"/>
        <v>0</v>
      </c>
      <c r="Z1075" s="178">
        <f t="shared" si="57"/>
        <v>0</v>
      </c>
      <c r="AA1075" s="178">
        <f t="shared" si="57"/>
        <v>0</v>
      </c>
      <c r="AB1075" s="178">
        <f t="shared" si="57"/>
        <v>0</v>
      </c>
      <c r="AC1075" s="178">
        <f t="shared" si="57"/>
        <v>0</v>
      </c>
      <c r="AD1075" s="178">
        <f t="shared" si="57"/>
        <v>0</v>
      </c>
      <c r="AE1075" s="178">
        <f t="shared" si="57"/>
        <v>0</v>
      </c>
      <c r="AF1075" s="178">
        <f t="shared" si="57"/>
        <v>0</v>
      </c>
      <c r="AG1075" s="178">
        <f t="shared" si="57"/>
        <v>0</v>
      </c>
      <c r="AH1075" s="178">
        <f t="shared" si="57"/>
        <v>0</v>
      </c>
      <c r="AI1075" s="178">
        <f t="shared" si="57"/>
        <v>0</v>
      </c>
      <c r="AJ1075" s="178">
        <f t="shared" si="57"/>
        <v>0</v>
      </c>
      <c r="AK1075" s="178">
        <f t="shared" ref="AK1075:BL1075" si="58">SUM(AK510,AK518,AK526,AK542,AK630,AK638,AK646,AK662)</f>
        <v>0</v>
      </c>
      <c r="AL1075" s="178">
        <f t="shared" si="58"/>
        <v>0</v>
      </c>
      <c r="AM1075" s="178">
        <f t="shared" si="58"/>
        <v>0</v>
      </c>
      <c r="AN1075" s="178">
        <f t="shared" si="58"/>
        <v>0</v>
      </c>
      <c r="AO1075" s="178">
        <f t="shared" si="58"/>
        <v>0</v>
      </c>
      <c r="AP1075" s="178">
        <f t="shared" si="58"/>
        <v>0</v>
      </c>
      <c r="AQ1075" s="178">
        <f t="shared" si="58"/>
        <v>0</v>
      </c>
      <c r="AR1075" s="178">
        <f t="shared" si="58"/>
        <v>0</v>
      </c>
      <c r="AS1075" s="178">
        <f t="shared" si="58"/>
        <v>0</v>
      </c>
      <c r="AT1075" s="178">
        <f t="shared" si="58"/>
        <v>0</v>
      </c>
      <c r="AU1075" s="178">
        <f t="shared" si="58"/>
        <v>0</v>
      </c>
      <c r="AV1075" s="178">
        <f t="shared" si="58"/>
        <v>0</v>
      </c>
      <c r="AW1075" s="178">
        <f t="shared" si="58"/>
        <v>0</v>
      </c>
      <c r="AX1075" s="178">
        <f t="shared" si="58"/>
        <v>0</v>
      </c>
      <c r="AY1075" s="178">
        <f t="shared" si="58"/>
        <v>0</v>
      </c>
      <c r="AZ1075" s="178">
        <f t="shared" si="58"/>
        <v>0</v>
      </c>
      <c r="BA1075" s="178">
        <f t="shared" si="58"/>
        <v>0</v>
      </c>
      <c r="BB1075" s="178">
        <f t="shared" si="58"/>
        <v>0</v>
      </c>
      <c r="BC1075" s="178">
        <f t="shared" si="58"/>
        <v>0</v>
      </c>
      <c r="BD1075" s="178">
        <f t="shared" si="58"/>
        <v>0</v>
      </c>
      <c r="BE1075" s="178">
        <f t="shared" si="58"/>
        <v>0</v>
      </c>
      <c r="BF1075" s="178">
        <f t="shared" si="58"/>
        <v>0</v>
      </c>
      <c r="BG1075" s="178">
        <f t="shared" si="58"/>
        <v>0</v>
      </c>
      <c r="BH1075" s="178">
        <f t="shared" si="58"/>
        <v>0</v>
      </c>
      <c r="BI1075" s="178">
        <f t="shared" si="58"/>
        <v>0</v>
      </c>
      <c r="BJ1075" s="178">
        <f t="shared" si="58"/>
        <v>0</v>
      </c>
      <c r="BK1075" s="178">
        <f t="shared" si="58"/>
        <v>0</v>
      </c>
      <c r="BL1075" s="178">
        <f t="shared" si="58"/>
        <v>0</v>
      </c>
      <c r="BM1075" s="178">
        <f>SUM(BM510,BM518,BM526,BM542,BM630,BM638,BM646,BM662)</f>
        <v>0</v>
      </c>
      <c r="BN1075" s="178">
        <f t="shared" si="56"/>
        <v>0</v>
      </c>
      <c r="BO1075" s="178">
        <f t="shared" si="56"/>
        <v>0</v>
      </c>
      <c r="BP1075" s="178">
        <f t="shared" si="56"/>
        <v>0</v>
      </c>
      <c r="BQ1075" s="178">
        <f t="shared" si="49"/>
        <v>0</v>
      </c>
    </row>
    <row r="1076" spans="1:69" x14ac:dyDescent="0.25">
      <c r="A1076" t="s">
        <v>39</v>
      </c>
      <c r="B1076">
        <v>1816</v>
      </c>
      <c r="C1076" s="178">
        <f t="shared" si="46"/>
        <v>0</v>
      </c>
      <c r="E1076" s="178">
        <f t="shared" ref="E1076:AJ1076" si="59">SUM(E511,E519,E527,E543,E631,E639,E647,E663)</f>
        <v>0</v>
      </c>
      <c r="F1076" s="178">
        <f t="shared" si="59"/>
        <v>0</v>
      </c>
      <c r="G1076" s="178">
        <f t="shared" si="59"/>
        <v>0</v>
      </c>
      <c r="H1076" s="178">
        <f t="shared" si="59"/>
        <v>0</v>
      </c>
      <c r="I1076" s="178">
        <f t="shared" si="59"/>
        <v>0</v>
      </c>
      <c r="J1076" s="178">
        <f t="shared" si="59"/>
        <v>0</v>
      </c>
      <c r="K1076" s="178">
        <f t="shared" si="59"/>
        <v>0</v>
      </c>
      <c r="L1076" s="178">
        <f t="shared" si="59"/>
        <v>0</v>
      </c>
      <c r="M1076" s="178">
        <f t="shared" si="59"/>
        <v>0</v>
      </c>
      <c r="N1076" s="178">
        <f t="shared" si="59"/>
        <v>0</v>
      </c>
      <c r="O1076" s="178">
        <f t="shared" si="59"/>
        <v>0</v>
      </c>
      <c r="P1076" s="178">
        <f t="shared" si="59"/>
        <v>0</v>
      </c>
      <c r="Q1076" s="178">
        <f t="shared" si="59"/>
        <v>0</v>
      </c>
      <c r="R1076" s="178">
        <f t="shared" si="59"/>
        <v>0</v>
      </c>
      <c r="S1076" s="178">
        <f t="shared" si="59"/>
        <v>0</v>
      </c>
      <c r="T1076" s="178">
        <f t="shared" si="59"/>
        <v>0</v>
      </c>
      <c r="U1076" s="178">
        <f t="shared" si="59"/>
        <v>0</v>
      </c>
      <c r="V1076" s="178">
        <f t="shared" si="59"/>
        <v>0</v>
      </c>
      <c r="W1076" s="178">
        <f t="shared" si="59"/>
        <v>0</v>
      </c>
      <c r="X1076" s="178">
        <f t="shared" si="59"/>
        <v>0</v>
      </c>
      <c r="Y1076" s="178">
        <f t="shared" si="59"/>
        <v>0</v>
      </c>
      <c r="Z1076" s="178">
        <f t="shared" si="59"/>
        <v>0</v>
      </c>
      <c r="AA1076" s="178">
        <f t="shared" si="59"/>
        <v>0</v>
      </c>
      <c r="AB1076" s="178">
        <f t="shared" si="59"/>
        <v>0</v>
      </c>
      <c r="AC1076" s="178">
        <f t="shared" si="59"/>
        <v>0</v>
      </c>
      <c r="AD1076" s="178">
        <f t="shared" si="59"/>
        <v>0</v>
      </c>
      <c r="AE1076" s="178">
        <f t="shared" si="59"/>
        <v>0</v>
      </c>
      <c r="AF1076" s="178">
        <f t="shared" si="59"/>
        <v>0</v>
      </c>
      <c r="AG1076" s="178">
        <f t="shared" si="59"/>
        <v>0</v>
      </c>
      <c r="AH1076" s="178">
        <f t="shared" si="59"/>
        <v>0</v>
      </c>
      <c r="AI1076" s="178">
        <f t="shared" si="59"/>
        <v>0</v>
      </c>
      <c r="AJ1076" s="178">
        <f t="shared" si="59"/>
        <v>0</v>
      </c>
      <c r="AK1076" s="178">
        <f t="shared" ref="AK1076:BL1076" si="60">SUM(AK511,AK519,AK527,AK543,AK631,AK639,AK647,AK663)</f>
        <v>0</v>
      </c>
      <c r="AL1076" s="178">
        <f t="shared" si="60"/>
        <v>0</v>
      </c>
      <c r="AM1076" s="178">
        <f t="shared" si="60"/>
        <v>0</v>
      </c>
      <c r="AN1076" s="178">
        <f t="shared" si="60"/>
        <v>0</v>
      </c>
      <c r="AO1076" s="178">
        <f t="shared" si="60"/>
        <v>0</v>
      </c>
      <c r="AP1076" s="178">
        <f t="shared" si="60"/>
        <v>0</v>
      </c>
      <c r="AQ1076" s="178">
        <f t="shared" si="60"/>
        <v>0</v>
      </c>
      <c r="AR1076" s="178">
        <f t="shared" si="60"/>
        <v>0</v>
      </c>
      <c r="AS1076" s="178">
        <f t="shared" si="60"/>
        <v>0</v>
      </c>
      <c r="AT1076" s="178">
        <f t="shared" si="60"/>
        <v>0</v>
      </c>
      <c r="AU1076" s="178">
        <f t="shared" si="60"/>
        <v>0</v>
      </c>
      <c r="AV1076" s="178">
        <f t="shared" si="60"/>
        <v>0</v>
      </c>
      <c r="AW1076" s="178">
        <f t="shared" si="60"/>
        <v>0</v>
      </c>
      <c r="AX1076" s="178">
        <f t="shared" si="60"/>
        <v>0</v>
      </c>
      <c r="AY1076" s="178">
        <f t="shared" si="60"/>
        <v>0</v>
      </c>
      <c r="AZ1076" s="178">
        <f t="shared" si="60"/>
        <v>0</v>
      </c>
      <c r="BA1076" s="178">
        <f t="shared" si="60"/>
        <v>0</v>
      </c>
      <c r="BB1076" s="178">
        <f t="shared" si="60"/>
        <v>0</v>
      </c>
      <c r="BC1076" s="178">
        <f t="shared" si="60"/>
        <v>0</v>
      </c>
      <c r="BD1076" s="178">
        <f t="shared" si="60"/>
        <v>0</v>
      </c>
      <c r="BE1076" s="178">
        <f t="shared" si="60"/>
        <v>0</v>
      </c>
      <c r="BF1076" s="178">
        <f t="shared" si="60"/>
        <v>0</v>
      </c>
      <c r="BG1076" s="178">
        <f t="shared" si="60"/>
        <v>0</v>
      </c>
      <c r="BH1076" s="178">
        <f t="shared" si="60"/>
        <v>0</v>
      </c>
      <c r="BI1076" s="178">
        <f t="shared" si="60"/>
        <v>0</v>
      </c>
      <c r="BJ1076" s="178">
        <f t="shared" si="60"/>
        <v>0</v>
      </c>
      <c r="BK1076" s="178">
        <f t="shared" si="60"/>
        <v>0</v>
      </c>
      <c r="BL1076" s="178">
        <f t="shared" si="60"/>
        <v>0</v>
      </c>
      <c r="BM1076" s="178">
        <f>SUM(BM511,BM519,BM527,BM543,BM631,BM639,BM647,BM663)</f>
        <v>0</v>
      </c>
      <c r="BN1076" s="178">
        <f t="shared" si="56"/>
        <v>0</v>
      </c>
      <c r="BO1076" s="178">
        <f t="shared" si="56"/>
        <v>0</v>
      </c>
      <c r="BP1076" s="178">
        <f t="shared" si="56"/>
        <v>0</v>
      </c>
      <c r="BQ1076" s="178">
        <f t="shared" si="49"/>
        <v>0</v>
      </c>
    </row>
    <row r="1077" spans="1:69" x14ac:dyDescent="0.25">
      <c r="A1077" t="s">
        <v>870</v>
      </c>
      <c r="B1077" s="184">
        <v>0.89812067260138473</v>
      </c>
      <c r="C1077" s="178">
        <f t="shared" si="46"/>
        <v>0</v>
      </c>
      <c r="E1077" s="178">
        <f t="shared" ref="E1077:AJ1077" si="61">SUM(E512,E520,E528,E544,E632,E640,E648,E664)</f>
        <v>0</v>
      </c>
      <c r="F1077" s="178">
        <f t="shared" si="61"/>
        <v>0</v>
      </c>
      <c r="G1077" s="178">
        <f t="shared" si="61"/>
        <v>0</v>
      </c>
      <c r="H1077" s="178">
        <f t="shared" si="61"/>
        <v>0</v>
      </c>
      <c r="I1077" s="178">
        <f t="shared" si="61"/>
        <v>0</v>
      </c>
      <c r="J1077" s="178">
        <f t="shared" si="61"/>
        <v>0</v>
      </c>
      <c r="K1077" s="178">
        <f t="shared" si="61"/>
        <v>0</v>
      </c>
      <c r="L1077" s="178">
        <f t="shared" si="61"/>
        <v>0</v>
      </c>
      <c r="M1077" s="178">
        <f t="shared" si="61"/>
        <v>0</v>
      </c>
      <c r="N1077" s="178">
        <f t="shared" si="61"/>
        <v>0</v>
      </c>
      <c r="O1077" s="178">
        <f t="shared" si="61"/>
        <v>0</v>
      </c>
      <c r="P1077" s="178">
        <f t="shared" si="61"/>
        <v>0</v>
      </c>
      <c r="Q1077" s="178">
        <f t="shared" si="61"/>
        <v>0</v>
      </c>
      <c r="R1077" s="178">
        <f t="shared" si="61"/>
        <v>0</v>
      </c>
      <c r="S1077" s="178">
        <f t="shared" si="61"/>
        <v>0</v>
      </c>
      <c r="T1077" s="178">
        <f t="shared" si="61"/>
        <v>0</v>
      </c>
      <c r="U1077" s="178">
        <f t="shared" si="61"/>
        <v>0</v>
      </c>
      <c r="V1077" s="178">
        <f t="shared" si="61"/>
        <v>0</v>
      </c>
      <c r="W1077" s="178">
        <f t="shared" si="61"/>
        <v>0</v>
      </c>
      <c r="X1077" s="178">
        <f t="shared" si="61"/>
        <v>0</v>
      </c>
      <c r="Y1077" s="178">
        <f t="shared" si="61"/>
        <v>0</v>
      </c>
      <c r="Z1077" s="178">
        <f t="shared" si="61"/>
        <v>0</v>
      </c>
      <c r="AA1077" s="178">
        <f t="shared" si="61"/>
        <v>0</v>
      </c>
      <c r="AB1077" s="178">
        <f t="shared" si="61"/>
        <v>0</v>
      </c>
      <c r="AC1077" s="178">
        <f t="shared" si="61"/>
        <v>0</v>
      </c>
      <c r="AD1077" s="178">
        <f t="shared" si="61"/>
        <v>0</v>
      </c>
      <c r="AE1077" s="178">
        <f t="shared" si="61"/>
        <v>0</v>
      </c>
      <c r="AF1077" s="178">
        <f t="shared" si="61"/>
        <v>0</v>
      </c>
      <c r="AG1077" s="178">
        <f t="shared" si="61"/>
        <v>0</v>
      </c>
      <c r="AH1077" s="178">
        <f t="shared" si="61"/>
        <v>0</v>
      </c>
      <c r="AI1077" s="178">
        <f t="shared" si="61"/>
        <v>0</v>
      </c>
      <c r="AJ1077" s="178">
        <f t="shared" si="61"/>
        <v>0</v>
      </c>
      <c r="AK1077" s="178">
        <f t="shared" ref="AK1077:BL1077" si="62">SUM(AK512,AK520,AK528,AK544,AK632,AK640,AK648,AK664)</f>
        <v>0</v>
      </c>
      <c r="AL1077" s="178">
        <f t="shared" si="62"/>
        <v>0</v>
      </c>
      <c r="AM1077" s="178">
        <f t="shared" si="62"/>
        <v>0</v>
      </c>
      <c r="AN1077" s="178">
        <f t="shared" si="62"/>
        <v>0</v>
      </c>
      <c r="AO1077" s="178">
        <f t="shared" si="62"/>
        <v>0</v>
      </c>
      <c r="AP1077" s="178">
        <f t="shared" si="62"/>
        <v>0</v>
      </c>
      <c r="AQ1077" s="178">
        <f t="shared" si="62"/>
        <v>0</v>
      </c>
      <c r="AR1077" s="178">
        <f t="shared" si="62"/>
        <v>0</v>
      </c>
      <c r="AS1077" s="178">
        <f t="shared" si="62"/>
        <v>0</v>
      </c>
      <c r="AT1077" s="178">
        <f t="shared" si="62"/>
        <v>0</v>
      </c>
      <c r="AU1077" s="178">
        <f t="shared" si="62"/>
        <v>0</v>
      </c>
      <c r="AV1077" s="178">
        <f t="shared" si="62"/>
        <v>0</v>
      </c>
      <c r="AW1077" s="178">
        <f t="shared" si="62"/>
        <v>0</v>
      </c>
      <c r="AX1077" s="178">
        <f t="shared" si="62"/>
        <v>0</v>
      </c>
      <c r="AY1077" s="178">
        <f t="shared" si="62"/>
        <v>0</v>
      </c>
      <c r="AZ1077" s="178">
        <f t="shared" si="62"/>
        <v>0</v>
      </c>
      <c r="BA1077" s="178">
        <f t="shared" si="62"/>
        <v>0</v>
      </c>
      <c r="BB1077" s="178">
        <f t="shared" si="62"/>
        <v>0</v>
      </c>
      <c r="BC1077" s="178">
        <f t="shared" si="62"/>
        <v>0</v>
      </c>
      <c r="BD1077" s="178">
        <f t="shared" si="62"/>
        <v>0</v>
      </c>
      <c r="BE1077" s="178">
        <f t="shared" si="62"/>
        <v>0</v>
      </c>
      <c r="BF1077" s="178">
        <f t="shared" si="62"/>
        <v>0</v>
      </c>
      <c r="BG1077" s="178">
        <f t="shared" si="62"/>
        <v>0</v>
      </c>
      <c r="BH1077" s="178">
        <f t="shared" si="62"/>
        <v>0</v>
      </c>
      <c r="BI1077" s="178">
        <f t="shared" si="62"/>
        <v>0</v>
      </c>
      <c r="BJ1077" s="178">
        <f t="shared" si="62"/>
        <v>0</v>
      </c>
      <c r="BK1077" s="178">
        <f t="shared" si="62"/>
        <v>0</v>
      </c>
      <c r="BL1077" s="178">
        <f t="shared" si="62"/>
        <v>0</v>
      </c>
      <c r="BM1077" s="178">
        <f>SUM(BM512,BM520,BM528,BM544,BM632,BM640,BM648,BM664)</f>
        <v>0</v>
      </c>
      <c r="BN1077" s="178">
        <f t="shared" si="56"/>
        <v>0</v>
      </c>
      <c r="BO1077" s="178">
        <f t="shared" si="56"/>
        <v>0</v>
      </c>
      <c r="BP1077" s="178">
        <f t="shared" si="56"/>
        <v>0</v>
      </c>
      <c r="BQ1077" s="178">
        <f t="shared" si="49"/>
        <v>0</v>
      </c>
    </row>
    <row r="1078" spans="1:69" x14ac:dyDescent="0.25">
      <c r="A1078" s="184" t="s">
        <v>871</v>
      </c>
      <c r="B1078" s="184">
        <f>B1036/B1035</f>
        <v>0.5714285714285714</v>
      </c>
      <c r="C1078" s="178">
        <f t="shared" si="46"/>
        <v>0</v>
      </c>
      <c r="E1078" s="178">
        <f t="shared" ref="E1078:AJ1078" si="63">SUM(E513,E521,E529,E545,E633,E641,E649,E665)</f>
        <v>0</v>
      </c>
      <c r="F1078" s="178">
        <f t="shared" si="63"/>
        <v>0</v>
      </c>
      <c r="G1078" s="178">
        <f t="shared" si="63"/>
        <v>0</v>
      </c>
      <c r="H1078" s="178">
        <f t="shared" si="63"/>
        <v>0</v>
      </c>
      <c r="I1078" s="178">
        <f t="shared" si="63"/>
        <v>0</v>
      </c>
      <c r="J1078" s="178">
        <f t="shared" si="63"/>
        <v>0</v>
      </c>
      <c r="K1078" s="178">
        <f t="shared" si="63"/>
        <v>0</v>
      </c>
      <c r="L1078" s="178">
        <f t="shared" si="63"/>
        <v>0</v>
      </c>
      <c r="M1078" s="178">
        <f t="shared" si="63"/>
        <v>0</v>
      </c>
      <c r="N1078" s="178">
        <f t="shared" si="63"/>
        <v>0</v>
      </c>
      <c r="O1078" s="178">
        <f t="shared" si="63"/>
        <v>0</v>
      </c>
      <c r="P1078" s="178">
        <f t="shared" si="63"/>
        <v>0</v>
      </c>
      <c r="Q1078" s="178">
        <f t="shared" si="63"/>
        <v>0</v>
      </c>
      <c r="R1078" s="178">
        <f t="shared" si="63"/>
        <v>0</v>
      </c>
      <c r="S1078" s="178">
        <f t="shared" si="63"/>
        <v>0</v>
      </c>
      <c r="T1078" s="178">
        <f t="shared" si="63"/>
        <v>0</v>
      </c>
      <c r="U1078" s="178">
        <f t="shared" si="63"/>
        <v>0</v>
      </c>
      <c r="V1078" s="178">
        <f t="shared" si="63"/>
        <v>0</v>
      </c>
      <c r="W1078" s="178">
        <f t="shared" si="63"/>
        <v>0</v>
      </c>
      <c r="X1078" s="178">
        <f t="shared" si="63"/>
        <v>0</v>
      </c>
      <c r="Y1078" s="178">
        <f t="shared" si="63"/>
        <v>0</v>
      </c>
      <c r="Z1078" s="178">
        <f t="shared" si="63"/>
        <v>0</v>
      </c>
      <c r="AA1078" s="178">
        <f t="shared" si="63"/>
        <v>0</v>
      </c>
      <c r="AB1078" s="178">
        <f t="shared" si="63"/>
        <v>0</v>
      </c>
      <c r="AC1078" s="178">
        <f t="shared" si="63"/>
        <v>0</v>
      </c>
      <c r="AD1078" s="178">
        <f t="shared" si="63"/>
        <v>0</v>
      </c>
      <c r="AE1078" s="178">
        <f t="shared" si="63"/>
        <v>0</v>
      </c>
      <c r="AF1078" s="178">
        <f t="shared" si="63"/>
        <v>0</v>
      </c>
      <c r="AG1078" s="178">
        <f t="shared" si="63"/>
        <v>0</v>
      </c>
      <c r="AH1078" s="178">
        <f t="shared" si="63"/>
        <v>0</v>
      </c>
      <c r="AI1078" s="178">
        <f t="shared" si="63"/>
        <v>0</v>
      </c>
      <c r="AJ1078" s="178">
        <f t="shared" si="63"/>
        <v>0</v>
      </c>
      <c r="AK1078" s="178">
        <f t="shared" ref="AK1078:BL1078" si="64">SUM(AK513,AK521,AK529,AK545,AK633,AK641,AK649,AK665)</f>
        <v>0</v>
      </c>
      <c r="AL1078" s="178">
        <f t="shared" si="64"/>
        <v>0</v>
      </c>
      <c r="AM1078" s="178">
        <f t="shared" si="64"/>
        <v>0</v>
      </c>
      <c r="AN1078" s="178">
        <f t="shared" si="64"/>
        <v>0</v>
      </c>
      <c r="AO1078" s="178">
        <f t="shared" si="64"/>
        <v>0</v>
      </c>
      <c r="AP1078" s="178">
        <f t="shared" si="64"/>
        <v>0</v>
      </c>
      <c r="AQ1078" s="178">
        <f t="shared" si="64"/>
        <v>0</v>
      </c>
      <c r="AR1078" s="178">
        <f t="shared" si="64"/>
        <v>0</v>
      </c>
      <c r="AS1078" s="178">
        <f t="shared" si="64"/>
        <v>0</v>
      </c>
      <c r="AT1078" s="178">
        <f t="shared" si="64"/>
        <v>0</v>
      </c>
      <c r="AU1078" s="178">
        <f t="shared" si="64"/>
        <v>0</v>
      </c>
      <c r="AV1078" s="178">
        <f t="shared" si="64"/>
        <v>0</v>
      </c>
      <c r="AW1078" s="178">
        <f t="shared" si="64"/>
        <v>0</v>
      </c>
      <c r="AX1078" s="178">
        <f t="shared" si="64"/>
        <v>0</v>
      </c>
      <c r="AY1078" s="178">
        <f t="shared" si="64"/>
        <v>0</v>
      </c>
      <c r="AZ1078" s="178">
        <f t="shared" si="64"/>
        <v>0</v>
      </c>
      <c r="BA1078" s="178">
        <f t="shared" si="64"/>
        <v>0</v>
      </c>
      <c r="BB1078" s="178">
        <f t="shared" si="64"/>
        <v>0</v>
      </c>
      <c r="BC1078" s="178">
        <f t="shared" si="64"/>
        <v>0</v>
      </c>
      <c r="BD1078" s="178">
        <f t="shared" si="64"/>
        <v>0</v>
      </c>
      <c r="BE1078" s="178">
        <f t="shared" si="64"/>
        <v>0</v>
      </c>
      <c r="BF1078" s="178">
        <f t="shared" si="64"/>
        <v>0</v>
      </c>
      <c r="BG1078" s="178">
        <f t="shared" si="64"/>
        <v>0</v>
      </c>
      <c r="BH1078" s="178">
        <f t="shared" si="64"/>
        <v>0</v>
      </c>
      <c r="BI1078" s="178">
        <f t="shared" si="64"/>
        <v>0</v>
      </c>
      <c r="BJ1078" s="178">
        <f t="shared" si="64"/>
        <v>0</v>
      </c>
      <c r="BK1078" s="178">
        <f t="shared" si="64"/>
        <v>0</v>
      </c>
      <c r="BL1078" s="178">
        <f t="shared" si="64"/>
        <v>0</v>
      </c>
      <c r="BM1078" s="178">
        <f>SUM(BM513,BM521,BM529,BM545,BM633,BM641,BM649,BM665)</f>
        <v>0</v>
      </c>
      <c r="BN1078" s="178">
        <f>SUM(BN513,BN521,BN529,BN545,BN633,BN641,BN649,BN665)</f>
        <v>0</v>
      </c>
      <c r="BO1078" s="178">
        <f>SUM(BO513,BO521,BO529,BO545,BO633,BO641,BO649,BO665)</f>
        <v>0</v>
      </c>
      <c r="BP1078" s="178">
        <f>SUM(BP513,BP521,BP529,BP545,BP633,BP641,BP649,BP665)</f>
        <v>0</v>
      </c>
      <c r="BQ1078" s="178">
        <f t="shared" si="49"/>
        <v>0</v>
      </c>
    </row>
    <row r="1079" spans="1:69" x14ac:dyDescent="0.25">
      <c r="A1079" t="s">
        <v>872</v>
      </c>
      <c r="C1079" s="178">
        <f>SUM(C1071,C1073,C1074,C1075)</f>
        <v>0</v>
      </c>
      <c r="E1079" s="178">
        <f t="shared" ref="E1079:AJ1079" si="65">SUM(E1071,E1073,E1074,E1075)</f>
        <v>0</v>
      </c>
      <c r="F1079" s="178">
        <f t="shared" si="65"/>
        <v>0</v>
      </c>
      <c r="G1079" s="178">
        <f t="shared" si="65"/>
        <v>0</v>
      </c>
      <c r="H1079" s="178">
        <f t="shared" si="65"/>
        <v>0</v>
      </c>
      <c r="I1079" s="178">
        <f t="shared" si="65"/>
        <v>0</v>
      </c>
      <c r="J1079" s="178">
        <f t="shared" si="65"/>
        <v>0</v>
      </c>
      <c r="K1079" s="178">
        <f t="shared" si="65"/>
        <v>0</v>
      </c>
      <c r="L1079" s="178">
        <f t="shared" si="65"/>
        <v>0</v>
      </c>
      <c r="M1079" s="178">
        <f t="shared" si="65"/>
        <v>0</v>
      </c>
      <c r="N1079" s="178">
        <f t="shared" si="65"/>
        <v>0</v>
      </c>
      <c r="O1079" s="178">
        <f t="shared" si="65"/>
        <v>0</v>
      </c>
      <c r="P1079" s="178">
        <f t="shared" si="65"/>
        <v>0</v>
      </c>
      <c r="Q1079" s="178">
        <f t="shared" si="65"/>
        <v>0</v>
      </c>
      <c r="R1079" s="178">
        <f t="shared" si="65"/>
        <v>0</v>
      </c>
      <c r="S1079" s="178">
        <f t="shared" si="65"/>
        <v>0</v>
      </c>
      <c r="T1079" s="178">
        <f t="shared" si="65"/>
        <v>0</v>
      </c>
      <c r="U1079" s="178">
        <f t="shared" si="65"/>
        <v>0</v>
      </c>
      <c r="V1079" s="178">
        <f t="shared" si="65"/>
        <v>0</v>
      </c>
      <c r="W1079" s="178">
        <f t="shared" si="65"/>
        <v>0</v>
      </c>
      <c r="X1079" s="178">
        <f t="shared" si="65"/>
        <v>0</v>
      </c>
      <c r="Y1079" s="178">
        <f t="shared" si="65"/>
        <v>0</v>
      </c>
      <c r="Z1079" s="178">
        <f t="shared" si="65"/>
        <v>0</v>
      </c>
      <c r="AA1079" s="178">
        <f t="shared" si="65"/>
        <v>0</v>
      </c>
      <c r="AB1079" s="178">
        <f t="shared" si="65"/>
        <v>0</v>
      </c>
      <c r="AC1079" s="178">
        <f t="shared" si="65"/>
        <v>0</v>
      </c>
      <c r="AD1079" s="178">
        <f t="shared" si="65"/>
        <v>0</v>
      </c>
      <c r="AE1079" s="178">
        <f t="shared" si="65"/>
        <v>0</v>
      </c>
      <c r="AF1079" s="178">
        <f t="shared" si="65"/>
        <v>0</v>
      </c>
      <c r="AG1079" s="178">
        <f t="shared" si="65"/>
        <v>0</v>
      </c>
      <c r="AH1079" s="178">
        <f t="shared" si="65"/>
        <v>0</v>
      </c>
      <c r="AI1079" s="178">
        <f t="shared" si="65"/>
        <v>0</v>
      </c>
      <c r="AJ1079" s="178">
        <f t="shared" si="65"/>
        <v>0</v>
      </c>
      <c r="AK1079" s="178">
        <f t="shared" ref="AK1079:BQ1079" si="66">SUM(AK1071,AK1073,AK1074,AK1075)</f>
        <v>0</v>
      </c>
      <c r="AL1079" s="178">
        <f t="shared" si="66"/>
        <v>0</v>
      </c>
      <c r="AM1079" s="178">
        <f t="shared" si="66"/>
        <v>0</v>
      </c>
      <c r="AN1079" s="178">
        <f t="shared" si="66"/>
        <v>0</v>
      </c>
      <c r="AO1079" s="178">
        <f t="shared" si="66"/>
        <v>0</v>
      </c>
      <c r="AP1079" s="178">
        <f t="shared" si="66"/>
        <v>0</v>
      </c>
      <c r="AQ1079" s="178">
        <f t="shared" si="66"/>
        <v>0</v>
      </c>
      <c r="AR1079" s="178">
        <f t="shared" si="66"/>
        <v>0</v>
      </c>
      <c r="AS1079" s="178">
        <f t="shared" si="66"/>
        <v>0</v>
      </c>
      <c r="AT1079" s="178">
        <f t="shared" si="66"/>
        <v>0</v>
      </c>
      <c r="AU1079" s="178">
        <f t="shared" si="66"/>
        <v>0</v>
      </c>
      <c r="AV1079" s="178">
        <f t="shared" si="66"/>
        <v>0</v>
      </c>
      <c r="AW1079" s="178">
        <f t="shared" si="66"/>
        <v>0</v>
      </c>
      <c r="AX1079" s="178">
        <f t="shared" si="66"/>
        <v>0</v>
      </c>
      <c r="AY1079" s="178">
        <f t="shared" si="66"/>
        <v>0</v>
      </c>
      <c r="AZ1079" s="178">
        <f t="shared" si="66"/>
        <v>0</v>
      </c>
      <c r="BA1079" s="178">
        <f t="shared" si="66"/>
        <v>0</v>
      </c>
      <c r="BB1079" s="178">
        <f t="shared" si="66"/>
        <v>0</v>
      </c>
      <c r="BC1079" s="178">
        <f t="shared" si="66"/>
        <v>0</v>
      </c>
      <c r="BD1079" s="178">
        <f t="shared" si="66"/>
        <v>0</v>
      </c>
      <c r="BE1079" s="178">
        <f t="shared" si="66"/>
        <v>0</v>
      </c>
      <c r="BF1079" s="178">
        <f t="shared" si="66"/>
        <v>0</v>
      </c>
      <c r="BG1079" s="178">
        <f t="shared" si="66"/>
        <v>0</v>
      </c>
      <c r="BH1079" s="178">
        <f t="shared" si="66"/>
        <v>0</v>
      </c>
      <c r="BI1079" s="178">
        <f t="shared" si="66"/>
        <v>0</v>
      </c>
      <c r="BJ1079" s="178">
        <f t="shared" si="66"/>
        <v>0</v>
      </c>
      <c r="BK1079" s="178">
        <f t="shared" si="66"/>
        <v>0</v>
      </c>
      <c r="BL1079" s="178">
        <f t="shared" si="66"/>
        <v>0</v>
      </c>
      <c r="BM1079" s="178">
        <f t="shared" si="66"/>
        <v>0</v>
      </c>
      <c r="BN1079" s="178">
        <f t="shared" si="66"/>
        <v>0</v>
      </c>
      <c r="BO1079" s="178">
        <f t="shared" si="66"/>
        <v>0</v>
      </c>
      <c r="BP1079" s="178">
        <f t="shared" si="66"/>
        <v>0</v>
      </c>
      <c r="BQ1079" s="178">
        <f t="shared" si="66"/>
        <v>0</v>
      </c>
    </row>
    <row r="1080" spans="1:69" x14ac:dyDescent="0.25">
      <c r="A1080" t="s">
        <v>873</v>
      </c>
      <c r="B1080">
        <v>6304</v>
      </c>
      <c r="C1080" s="178"/>
      <c r="E1080" s="178"/>
      <c r="F1080" s="178"/>
      <c r="G1080" s="178"/>
      <c r="H1080" s="178"/>
      <c r="I1080" s="178"/>
      <c r="J1080" s="178"/>
      <c r="K1080" s="178"/>
      <c r="L1080" s="178"/>
      <c r="M1080" s="178"/>
      <c r="N1080" s="178"/>
      <c r="O1080" s="178"/>
      <c r="P1080" s="178"/>
      <c r="Q1080" s="178"/>
      <c r="R1080" s="178"/>
      <c r="S1080" s="178"/>
      <c r="T1080" s="178"/>
      <c r="U1080" s="178"/>
      <c r="V1080" s="178"/>
      <c r="W1080" s="178"/>
      <c r="X1080" s="178"/>
      <c r="Y1080" s="178"/>
      <c r="Z1080" s="178"/>
      <c r="AA1080" s="178"/>
      <c r="AB1080" s="178"/>
      <c r="AC1080" s="178"/>
      <c r="AD1080" s="178"/>
      <c r="AE1080" s="178"/>
      <c r="AF1080" s="178"/>
      <c r="AG1080" s="178"/>
      <c r="AH1080" s="178"/>
      <c r="AI1080" s="178"/>
      <c r="AJ1080" s="178"/>
      <c r="AK1080" s="178"/>
      <c r="AL1080" s="178"/>
      <c r="AM1080" s="178"/>
      <c r="AN1080" s="178"/>
      <c r="AO1080" s="178"/>
      <c r="AP1080" s="178"/>
      <c r="AQ1080" s="178"/>
      <c r="AR1080" s="178"/>
      <c r="AS1080" s="178"/>
      <c r="AT1080" s="178"/>
      <c r="AU1080" s="178"/>
      <c r="AV1080" s="178"/>
      <c r="AW1080" s="178"/>
      <c r="AX1080" s="178"/>
      <c r="AY1080" s="178"/>
      <c r="AZ1080" s="178"/>
      <c r="BA1080" s="178"/>
      <c r="BB1080" s="178"/>
      <c r="BC1080" s="178"/>
      <c r="BD1080" s="178"/>
      <c r="BE1080" s="178"/>
      <c r="BF1080" s="178"/>
      <c r="BG1080" s="178"/>
      <c r="BH1080" s="178"/>
      <c r="BI1080" s="178"/>
      <c r="BJ1080" s="178"/>
      <c r="BK1080" s="178"/>
      <c r="BL1080" s="178"/>
      <c r="BM1080" s="178"/>
      <c r="BN1080" s="178"/>
      <c r="BO1080" s="178"/>
      <c r="BP1080" s="178"/>
      <c r="BQ1080" s="178"/>
    </row>
    <row r="1081" spans="1:69" x14ac:dyDescent="0.25">
      <c r="A1081" t="s">
        <v>874</v>
      </c>
      <c r="B1081">
        <v>5735</v>
      </c>
      <c r="C1081" s="178">
        <f t="shared" ref="C1081:C1088" si="67">SUM(C546,C554,C562,C578)</f>
        <v>0</v>
      </c>
      <c r="E1081" s="178">
        <f t="shared" ref="E1081:AJ1081" si="68">SUM(E546,E554,E562,E578)</f>
        <v>0</v>
      </c>
      <c r="F1081" s="178">
        <f t="shared" si="68"/>
        <v>0</v>
      </c>
      <c r="G1081" s="178">
        <f t="shared" si="68"/>
        <v>0</v>
      </c>
      <c r="H1081" s="178">
        <f t="shared" si="68"/>
        <v>0</v>
      </c>
      <c r="I1081" s="178">
        <f t="shared" si="68"/>
        <v>0</v>
      </c>
      <c r="J1081" s="178">
        <f t="shared" si="68"/>
        <v>0</v>
      </c>
      <c r="K1081" s="178">
        <f t="shared" si="68"/>
        <v>0</v>
      </c>
      <c r="L1081" s="178">
        <f t="shared" si="68"/>
        <v>0</v>
      </c>
      <c r="M1081" s="178">
        <f t="shared" si="68"/>
        <v>0</v>
      </c>
      <c r="N1081" s="178">
        <f t="shared" si="68"/>
        <v>0</v>
      </c>
      <c r="O1081" s="178">
        <f t="shared" si="68"/>
        <v>0</v>
      </c>
      <c r="P1081" s="178">
        <f t="shared" si="68"/>
        <v>0</v>
      </c>
      <c r="Q1081" s="178">
        <f t="shared" si="68"/>
        <v>0</v>
      </c>
      <c r="R1081" s="178">
        <f t="shared" si="68"/>
        <v>0</v>
      </c>
      <c r="S1081" s="178">
        <f t="shared" si="68"/>
        <v>0</v>
      </c>
      <c r="T1081" s="178">
        <f t="shared" si="68"/>
        <v>0</v>
      </c>
      <c r="U1081" s="178">
        <f t="shared" si="68"/>
        <v>0</v>
      </c>
      <c r="V1081" s="178">
        <f t="shared" si="68"/>
        <v>0</v>
      </c>
      <c r="W1081" s="178">
        <f t="shared" si="68"/>
        <v>0</v>
      </c>
      <c r="X1081" s="178">
        <f t="shared" si="68"/>
        <v>0</v>
      </c>
      <c r="Y1081" s="178">
        <f t="shared" si="68"/>
        <v>0</v>
      </c>
      <c r="Z1081" s="178">
        <f t="shared" si="68"/>
        <v>0</v>
      </c>
      <c r="AA1081" s="178">
        <f t="shared" si="68"/>
        <v>0</v>
      </c>
      <c r="AB1081" s="178">
        <f t="shared" si="68"/>
        <v>0</v>
      </c>
      <c r="AC1081" s="178">
        <f t="shared" si="68"/>
        <v>0</v>
      </c>
      <c r="AD1081" s="178">
        <f t="shared" si="68"/>
        <v>0</v>
      </c>
      <c r="AE1081" s="178">
        <f t="shared" si="68"/>
        <v>0</v>
      </c>
      <c r="AF1081" s="178">
        <f t="shared" si="68"/>
        <v>0</v>
      </c>
      <c r="AG1081" s="178">
        <f t="shared" si="68"/>
        <v>0</v>
      </c>
      <c r="AH1081" s="178">
        <f t="shared" si="68"/>
        <v>0</v>
      </c>
      <c r="AI1081" s="178">
        <f t="shared" si="68"/>
        <v>0</v>
      </c>
      <c r="AJ1081" s="178">
        <f t="shared" si="68"/>
        <v>0</v>
      </c>
      <c r="AK1081" s="178">
        <f t="shared" ref="AK1081:BM1081" si="69">SUM(AK546,AK554,AK562,AK578)</f>
        <v>0</v>
      </c>
      <c r="AL1081" s="178">
        <f t="shared" si="69"/>
        <v>0</v>
      </c>
      <c r="AM1081" s="178">
        <f t="shared" si="69"/>
        <v>0</v>
      </c>
      <c r="AN1081" s="178">
        <f t="shared" si="69"/>
        <v>0</v>
      </c>
      <c r="AO1081" s="178">
        <f t="shared" si="69"/>
        <v>0</v>
      </c>
      <c r="AP1081" s="178">
        <f t="shared" si="69"/>
        <v>0</v>
      </c>
      <c r="AQ1081" s="178">
        <f t="shared" si="69"/>
        <v>0</v>
      </c>
      <c r="AR1081" s="178">
        <f t="shared" si="69"/>
        <v>0</v>
      </c>
      <c r="AS1081" s="178">
        <f t="shared" si="69"/>
        <v>0</v>
      </c>
      <c r="AT1081" s="178">
        <f t="shared" si="69"/>
        <v>0</v>
      </c>
      <c r="AU1081" s="178">
        <f t="shared" si="69"/>
        <v>0</v>
      </c>
      <c r="AV1081" s="178">
        <f t="shared" si="69"/>
        <v>0</v>
      </c>
      <c r="AW1081" s="178">
        <f t="shared" si="69"/>
        <v>0</v>
      </c>
      <c r="AX1081" s="178">
        <f t="shared" si="69"/>
        <v>0</v>
      </c>
      <c r="AY1081" s="178">
        <f t="shared" si="69"/>
        <v>0</v>
      </c>
      <c r="AZ1081" s="178">
        <f t="shared" si="69"/>
        <v>0</v>
      </c>
      <c r="BA1081" s="178">
        <f t="shared" si="69"/>
        <v>0</v>
      </c>
      <c r="BB1081" s="178">
        <f t="shared" si="69"/>
        <v>0</v>
      </c>
      <c r="BC1081" s="178">
        <f t="shared" si="69"/>
        <v>0</v>
      </c>
      <c r="BD1081" s="178">
        <f t="shared" si="69"/>
        <v>0</v>
      </c>
      <c r="BE1081" s="178">
        <f t="shared" si="69"/>
        <v>0</v>
      </c>
      <c r="BF1081" s="178">
        <f t="shared" si="69"/>
        <v>0</v>
      </c>
      <c r="BG1081" s="178">
        <f t="shared" si="69"/>
        <v>0</v>
      </c>
      <c r="BH1081" s="178">
        <f t="shared" si="69"/>
        <v>0</v>
      </c>
      <c r="BI1081" s="178">
        <f t="shared" si="69"/>
        <v>0</v>
      </c>
      <c r="BJ1081" s="178">
        <f t="shared" si="69"/>
        <v>0</v>
      </c>
      <c r="BK1081" s="178">
        <f t="shared" si="69"/>
        <v>0</v>
      </c>
      <c r="BL1081" s="178">
        <f t="shared" si="69"/>
        <v>0</v>
      </c>
      <c r="BM1081" s="178">
        <f t="shared" si="69"/>
        <v>0</v>
      </c>
      <c r="BN1081" s="178">
        <f t="shared" ref="BN1081:BQ1088" si="70">SUM(BN546,BN554,BN562,BN578)</f>
        <v>0</v>
      </c>
      <c r="BO1081" s="178">
        <f t="shared" si="70"/>
        <v>0</v>
      </c>
      <c r="BP1081" s="178">
        <f t="shared" si="70"/>
        <v>0</v>
      </c>
      <c r="BQ1081" s="178">
        <f>SUM(BQ546,BQ554,BQ562,BQ578)</f>
        <v>0</v>
      </c>
    </row>
    <row r="1082" spans="1:69" x14ac:dyDescent="0.25">
      <c r="A1082" s="184" t="s">
        <v>875</v>
      </c>
      <c r="B1082" s="184">
        <v>0.90973984771573602</v>
      </c>
      <c r="C1082" s="178">
        <f t="shared" si="67"/>
        <v>0</v>
      </c>
      <c r="E1082" s="178">
        <f t="shared" ref="E1082:AJ1082" si="71">SUM(E547,E555,E563,E579)</f>
        <v>0</v>
      </c>
      <c r="F1082" s="178">
        <f t="shared" si="71"/>
        <v>0</v>
      </c>
      <c r="G1082" s="178">
        <f t="shared" si="71"/>
        <v>0</v>
      </c>
      <c r="H1082" s="178">
        <f t="shared" si="71"/>
        <v>0</v>
      </c>
      <c r="I1082" s="178">
        <f t="shared" si="71"/>
        <v>0</v>
      </c>
      <c r="J1082" s="178">
        <f t="shared" si="71"/>
        <v>0</v>
      </c>
      <c r="K1082" s="178">
        <f t="shared" si="71"/>
        <v>0</v>
      </c>
      <c r="L1082" s="178">
        <f t="shared" si="71"/>
        <v>0</v>
      </c>
      <c r="M1082" s="178">
        <f t="shared" si="71"/>
        <v>0</v>
      </c>
      <c r="N1082" s="178">
        <f t="shared" si="71"/>
        <v>0</v>
      </c>
      <c r="O1082" s="178">
        <f t="shared" si="71"/>
        <v>0</v>
      </c>
      <c r="P1082" s="178">
        <f t="shared" si="71"/>
        <v>0</v>
      </c>
      <c r="Q1082" s="178">
        <f t="shared" si="71"/>
        <v>0</v>
      </c>
      <c r="R1082" s="178">
        <f t="shared" si="71"/>
        <v>0</v>
      </c>
      <c r="S1082" s="178">
        <f t="shared" si="71"/>
        <v>0</v>
      </c>
      <c r="T1082" s="178">
        <f t="shared" si="71"/>
        <v>0</v>
      </c>
      <c r="U1082" s="178">
        <f t="shared" si="71"/>
        <v>0</v>
      </c>
      <c r="V1082" s="178">
        <f t="shared" si="71"/>
        <v>0</v>
      </c>
      <c r="W1082" s="178">
        <f t="shared" si="71"/>
        <v>0</v>
      </c>
      <c r="X1082" s="178">
        <f t="shared" si="71"/>
        <v>0</v>
      </c>
      <c r="Y1082" s="178">
        <f t="shared" si="71"/>
        <v>0</v>
      </c>
      <c r="Z1082" s="178">
        <f t="shared" si="71"/>
        <v>0</v>
      </c>
      <c r="AA1082" s="178">
        <f t="shared" si="71"/>
        <v>0</v>
      </c>
      <c r="AB1082" s="178">
        <f t="shared" si="71"/>
        <v>0</v>
      </c>
      <c r="AC1082" s="178">
        <f t="shared" si="71"/>
        <v>0</v>
      </c>
      <c r="AD1082" s="178">
        <f t="shared" si="71"/>
        <v>0</v>
      </c>
      <c r="AE1082" s="178">
        <f t="shared" si="71"/>
        <v>0</v>
      </c>
      <c r="AF1082" s="178">
        <f t="shared" si="71"/>
        <v>0</v>
      </c>
      <c r="AG1082" s="178">
        <f t="shared" si="71"/>
        <v>0</v>
      </c>
      <c r="AH1082" s="178">
        <f t="shared" si="71"/>
        <v>0</v>
      </c>
      <c r="AI1082" s="178">
        <f t="shared" si="71"/>
        <v>0</v>
      </c>
      <c r="AJ1082" s="178">
        <f t="shared" si="71"/>
        <v>0</v>
      </c>
      <c r="AK1082" s="178">
        <f t="shared" ref="AK1082:BM1082" si="72">SUM(AK547,AK555,AK563,AK579)</f>
        <v>0</v>
      </c>
      <c r="AL1082" s="178">
        <f t="shared" si="72"/>
        <v>0</v>
      </c>
      <c r="AM1082" s="178">
        <f t="shared" si="72"/>
        <v>0</v>
      </c>
      <c r="AN1082" s="178">
        <f t="shared" si="72"/>
        <v>0</v>
      </c>
      <c r="AO1082" s="178">
        <f t="shared" si="72"/>
        <v>0</v>
      </c>
      <c r="AP1082" s="178">
        <f t="shared" si="72"/>
        <v>0</v>
      </c>
      <c r="AQ1082" s="178">
        <f t="shared" si="72"/>
        <v>0</v>
      </c>
      <c r="AR1082" s="178">
        <f t="shared" si="72"/>
        <v>0</v>
      </c>
      <c r="AS1082" s="178">
        <f t="shared" si="72"/>
        <v>0</v>
      </c>
      <c r="AT1082" s="178">
        <f t="shared" si="72"/>
        <v>0</v>
      </c>
      <c r="AU1082" s="178">
        <f t="shared" si="72"/>
        <v>0</v>
      </c>
      <c r="AV1082" s="178">
        <f t="shared" si="72"/>
        <v>0</v>
      </c>
      <c r="AW1082" s="178">
        <f t="shared" si="72"/>
        <v>0</v>
      </c>
      <c r="AX1082" s="178">
        <f t="shared" si="72"/>
        <v>0</v>
      </c>
      <c r="AY1082" s="178">
        <f t="shared" si="72"/>
        <v>0</v>
      </c>
      <c r="AZ1082" s="178">
        <f t="shared" si="72"/>
        <v>0</v>
      </c>
      <c r="BA1082" s="178">
        <f t="shared" si="72"/>
        <v>0</v>
      </c>
      <c r="BB1082" s="178">
        <f t="shared" si="72"/>
        <v>0</v>
      </c>
      <c r="BC1082" s="178">
        <f t="shared" si="72"/>
        <v>0</v>
      </c>
      <c r="BD1082" s="178">
        <f t="shared" si="72"/>
        <v>0</v>
      </c>
      <c r="BE1082" s="178">
        <f t="shared" si="72"/>
        <v>0</v>
      </c>
      <c r="BF1082" s="178">
        <f t="shared" si="72"/>
        <v>0</v>
      </c>
      <c r="BG1082" s="178">
        <f t="shared" si="72"/>
        <v>0</v>
      </c>
      <c r="BH1082" s="178">
        <f t="shared" si="72"/>
        <v>0</v>
      </c>
      <c r="BI1082" s="178">
        <f t="shared" si="72"/>
        <v>0</v>
      </c>
      <c r="BJ1082" s="178">
        <f t="shared" si="72"/>
        <v>0</v>
      </c>
      <c r="BK1082" s="178">
        <f t="shared" si="72"/>
        <v>0</v>
      </c>
      <c r="BL1082" s="178">
        <f t="shared" si="72"/>
        <v>0</v>
      </c>
      <c r="BM1082" s="178">
        <f t="shared" si="72"/>
        <v>0</v>
      </c>
      <c r="BN1082" s="178">
        <f t="shared" si="70"/>
        <v>0</v>
      </c>
      <c r="BO1082" s="178">
        <f t="shared" si="70"/>
        <v>0</v>
      </c>
      <c r="BP1082" s="178">
        <f t="shared" si="70"/>
        <v>0</v>
      </c>
      <c r="BQ1082" s="178">
        <f t="shared" si="70"/>
        <v>0</v>
      </c>
    </row>
    <row r="1083" spans="1:69" x14ac:dyDescent="0.25">
      <c r="A1083" t="s">
        <v>876</v>
      </c>
      <c r="B1083" s="184">
        <f>B1052/B1051</f>
        <v>0.22972972972972974</v>
      </c>
      <c r="C1083" s="178">
        <f t="shared" si="67"/>
        <v>0</v>
      </c>
      <c r="E1083" s="178">
        <f t="shared" ref="E1083:AJ1083" si="73">SUM(E548,E556,E564,E580)</f>
        <v>0</v>
      </c>
      <c r="F1083" s="178">
        <f t="shared" si="73"/>
        <v>0</v>
      </c>
      <c r="G1083" s="178">
        <f t="shared" si="73"/>
        <v>0</v>
      </c>
      <c r="H1083" s="178">
        <f t="shared" si="73"/>
        <v>0</v>
      </c>
      <c r="I1083" s="178">
        <f t="shared" si="73"/>
        <v>0</v>
      </c>
      <c r="J1083" s="178">
        <f t="shared" si="73"/>
        <v>0</v>
      </c>
      <c r="K1083" s="178">
        <f t="shared" si="73"/>
        <v>0</v>
      </c>
      <c r="L1083" s="178">
        <f t="shared" si="73"/>
        <v>0</v>
      </c>
      <c r="M1083" s="178">
        <f t="shared" si="73"/>
        <v>0</v>
      </c>
      <c r="N1083" s="178">
        <f t="shared" si="73"/>
        <v>0</v>
      </c>
      <c r="O1083" s="178">
        <f t="shared" si="73"/>
        <v>0</v>
      </c>
      <c r="P1083" s="178">
        <f t="shared" si="73"/>
        <v>0</v>
      </c>
      <c r="Q1083" s="178">
        <f t="shared" si="73"/>
        <v>0</v>
      </c>
      <c r="R1083" s="178">
        <f t="shared" si="73"/>
        <v>0</v>
      </c>
      <c r="S1083" s="178">
        <f t="shared" si="73"/>
        <v>0</v>
      </c>
      <c r="T1083" s="178">
        <f t="shared" si="73"/>
        <v>0</v>
      </c>
      <c r="U1083" s="178">
        <f t="shared" si="73"/>
        <v>0</v>
      </c>
      <c r="V1083" s="178">
        <f t="shared" si="73"/>
        <v>0</v>
      </c>
      <c r="W1083" s="178">
        <f t="shared" si="73"/>
        <v>0</v>
      </c>
      <c r="X1083" s="178">
        <f t="shared" si="73"/>
        <v>0</v>
      </c>
      <c r="Y1083" s="178">
        <f t="shared" si="73"/>
        <v>0</v>
      </c>
      <c r="Z1083" s="178">
        <f t="shared" si="73"/>
        <v>0</v>
      </c>
      <c r="AA1083" s="178">
        <f t="shared" si="73"/>
        <v>0</v>
      </c>
      <c r="AB1083" s="178">
        <f t="shared" si="73"/>
        <v>0</v>
      </c>
      <c r="AC1083" s="178">
        <f t="shared" si="73"/>
        <v>0</v>
      </c>
      <c r="AD1083" s="178">
        <f t="shared" si="73"/>
        <v>0</v>
      </c>
      <c r="AE1083" s="178">
        <f t="shared" si="73"/>
        <v>0</v>
      </c>
      <c r="AF1083" s="178">
        <f t="shared" si="73"/>
        <v>0</v>
      </c>
      <c r="AG1083" s="178">
        <f t="shared" si="73"/>
        <v>0</v>
      </c>
      <c r="AH1083" s="178">
        <f t="shared" si="73"/>
        <v>0</v>
      </c>
      <c r="AI1083" s="178">
        <f t="shared" si="73"/>
        <v>0</v>
      </c>
      <c r="AJ1083" s="178">
        <f t="shared" si="73"/>
        <v>0</v>
      </c>
      <c r="AK1083" s="178">
        <f t="shared" ref="AK1083:BM1083" si="74">SUM(AK548,AK556,AK564,AK580)</f>
        <v>0</v>
      </c>
      <c r="AL1083" s="178">
        <f t="shared" si="74"/>
        <v>0</v>
      </c>
      <c r="AM1083" s="178">
        <f t="shared" si="74"/>
        <v>0</v>
      </c>
      <c r="AN1083" s="178">
        <f t="shared" si="74"/>
        <v>0</v>
      </c>
      <c r="AO1083" s="178">
        <f t="shared" si="74"/>
        <v>0</v>
      </c>
      <c r="AP1083" s="178">
        <f t="shared" si="74"/>
        <v>0</v>
      </c>
      <c r="AQ1083" s="178">
        <f t="shared" si="74"/>
        <v>0</v>
      </c>
      <c r="AR1083" s="178">
        <f t="shared" si="74"/>
        <v>0</v>
      </c>
      <c r="AS1083" s="178">
        <f t="shared" si="74"/>
        <v>0</v>
      </c>
      <c r="AT1083" s="178">
        <f t="shared" si="74"/>
        <v>0</v>
      </c>
      <c r="AU1083" s="178">
        <f t="shared" si="74"/>
        <v>0</v>
      </c>
      <c r="AV1083" s="178">
        <f t="shared" si="74"/>
        <v>0</v>
      </c>
      <c r="AW1083" s="178">
        <f t="shared" si="74"/>
        <v>0</v>
      </c>
      <c r="AX1083" s="178">
        <f t="shared" si="74"/>
        <v>0</v>
      </c>
      <c r="AY1083" s="178">
        <f t="shared" si="74"/>
        <v>0</v>
      </c>
      <c r="AZ1083" s="178">
        <f t="shared" si="74"/>
        <v>0</v>
      </c>
      <c r="BA1083" s="178">
        <f t="shared" si="74"/>
        <v>0</v>
      </c>
      <c r="BB1083" s="178">
        <f t="shared" si="74"/>
        <v>0</v>
      </c>
      <c r="BC1083" s="178">
        <f t="shared" si="74"/>
        <v>0</v>
      </c>
      <c r="BD1083" s="178">
        <f t="shared" si="74"/>
        <v>0</v>
      </c>
      <c r="BE1083" s="178">
        <f t="shared" si="74"/>
        <v>0</v>
      </c>
      <c r="BF1083" s="178">
        <f t="shared" si="74"/>
        <v>0</v>
      </c>
      <c r="BG1083" s="178">
        <f t="shared" si="74"/>
        <v>0</v>
      </c>
      <c r="BH1083" s="178">
        <f t="shared" si="74"/>
        <v>0</v>
      </c>
      <c r="BI1083" s="178">
        <f t="shared" si="74"/>
        <v>0</v>
      </c>
      <c r="BJ1083" s="178">
        <f t="shared" si="74"/>
        <v>0</v>
      </c>
      <c r="BK1083" s="178">
        <f t="shared" si="74"/>
        <v>0</v>
      </c>
      <c r="BL1083" s="178">
        <f t="shared" si="74"/>
        <v>0</v>
      </c>
      <c r="BM1083" s="178">
        <f t="shared" si="74"/>
        <v>0</v>
      </c>
      <c r="BN1083" s="178">
        <f t="shared" si="70"/>
        <v>0</v>
      </c>
      <c r="BO1083" s="178">
        <f t="shared" si="70"/>
        <v>0</v>
      </c>
      <c r="BP1083" s="178">
        <f t="shared" si="70"/>
        <v>0</v>
      </c>
      <c r="BQ1083" s="178">
        <f t="shared" si="70"/>
        <v>0</v>
      </c>
    </row>
    <row r="1084" spans="1:69" x14ac:dyDescent="0.25">
      <c r="C1084" s="178">
        <f t="shared" si="67"/>
        <v>0</v>
      </c>
      <c r="E1084" s="178">
        <f t="shared" ref="E1084:AJ1084" si="75">SUM(E549,E557,E565,E581)</f>
        <v>0</v>
      </c>
      <c r="F1084" s="178">
        <f t="shared" si="75"/>
        <v>0</v>
      </c>
      <c r="G1084" s="178">
        <f t="shared" si="75"/>
        <v>0</v>
      </c>
      <c r="H1084" s="178">
        <f t="shared" si="75"/>
        <v>0</v>
      </c>
      <c r="I1084" s="178">
        <f t="shared" si="75"/>
        <v>0</v>
      </c>
      <c r="J1084" s="178">
        <f t="shared" si="75"/>
        <v>0</v>
      </c>
      <c r="K1084" s="178">
        <f t="shared" si="75"/>
        <v>0</v>
      </c>
      <c r="L1084" s="178">
        <f t="shared" si="75"/>
        <v>0</v>
      </c>
      <c r="M1084" s="178">
        <f t="shared" si="75"/>
        <v>0</v>
      </c>
      <c r="N1084" s="178">
        <f t="shared" si="75"/>
        <v>0</v>
      </c>
      <c r="O1084" s="178">
        <f t="shared" si="75"/>
        <v>0</v>
      </c>
      <c r="P1084" s="178">
        <f t="shared" si="75"/>
        <v>0</v>
      </c>
      <c r="Q1084" s="178">
        <f t="shared" si="75"/>
        <v>0</v>
      </c>
      <c r="R1084" s="178">
        <f t="shared" si="75"/>
        <v>0</v>
      </c>
      <c r="S1084" s="178">
        <f t="shared" si="75"/>
        <v>0</v>
      </c>
      <c r="T1084" s="178">
        <f t="shared" si="75"/>
        <v>0</v>
      </c>
      <c r="U1084" s="178">
        <f t="shared" si="75"/>
        <v>0</v>
      </c>
      <c r="V1084" s="178">
        <f t="shared" si="75"/>
        <v>0</v>
      </c>
      <c r="W1084" s="178">
        <f t="shared" si="75"/>
        <v>0</v>
      </c>
      <c r="X1084" s="178">
        <f t="shared" si="75"/>
        <v>0</v>
      </c>
      <c r="Y1084" s="178">
        <f t="shared" si="75"/>
        <v>0</v>
      </c>
      <c r="Z1084" s="178">
        <f t="shared" si="75"/>
        <v>0</v>
      </c>
      <c r="AA1084" s="178">
        <f t="shared" si="75"/>
        <v>0</v>
      </c>
      <c r="AB1084" s="178">
        <f t="shared" si="75"/>
        <v>0</v>
      </c>
      <c r="AC1084" s="178">
        <f t="shared" si="75"/>
        <v>0</v>
      </c>
      <c r="AD1084" s="178">
        <f t="shared" si="75"/>
        <v>0</v>
      </c>
      <c r="AE1084" s="178">
        <f t="shared" si="75"/>
        <v>0</v>
      </c>
      <c r="AF1084" s="178">
        <f t="shared" si="75"/>
        <v>0</v>
      </c>
      <c r="AG1084" s="178">
        <f t="shared" si="75"/>
        <v>0</v>
      </c>
      <c r="AH1084" s="178">
        <f t="shared" si="75"/>
        <v>0</v>
      </c>
      <c r="AI1084" s="178">
        <f t="shared" si="75"/>
        <v>0</v>
      </c>
      <c r="AJ1084" s="178">
        <f t="shared" si="75"/>
        <v>0</v>
      </c>
      <c r="AK1084" s="178">
        <f t="shared" ref="AK1084:BL1084" si="76">SUM(AK549,AK557,AK565,AK581)</f>
        <v>0</v>
      </c>
      <c r="AL1084" s="178">
        <f t="shared" si="76"/>
        <v>0</v>
      </c>
      <c r="AM1084" s="178">
        <f t="shared" si="76"/>
        <v>0</v>
      </c>
      <c r="AN1084" s="178">
        <f t="shared" si="76"/>
        <v>0</v>
      </c>
      <c r="AO1084" s="178">
        <f t="shared" si="76"/>
        <v>0</v>
      </c>
      <c r="AP1084" s="178">
        <f t="shared" si="76"/>
        <v>0</v>
      </c>
      <c r="AQ1084" s="178">
        <f t="shared" si="76"/>
        <v>0</v>
      </c>
      <c r="AR1084" s="178">
        <f t="shared" si="76"/>
        <v>0</v>
      </c>
      <c r="AS1084" s="178">
        <f t="shared" si="76"/>
        <v>0</v>
      </c>
      <c r="AT1084" s="178">
        <f t="shared" si="76"/>
        <v>0</v>
      </c>
      <c r="AU1084" s="178">
        <f t="shared" si="76"/>
        <v>0</v>
      </c>
      <c r="AV1084" s="178">
        <f t="shared" si="76"/>
        <v>0</v>
      </c>
      <c r="AW1084" s="178">
        <f t="shared" si="76"/>
        <v>0</v>
      </c>
      <c r="AX1084" s="178">
        <f t="shared" si="76"/>
        <v>0</v>
      </c>
      <c r="AY1084" s="178">
        <f t="shared" si="76"/>
        <v>0</v>
      </c>
      <c r="AZ1084" s="178">
        <f t="shared" si="76"/>
        <v>0</v>
      </c>
      <c r="BA1084" s="178">
        <f t="shared" si="76"/>
        <v>0</v>
      </c>
      <c r="BB1084" s="178">
        <f t="shared" si="76"/>
        <v>0</v>
      </c>
      <c r="BC1084" s="178">
        <f t="shared" si="76"/>
        <v>0</v>
      </c>
      <c r="BD1084" s="178">
        <f t="shared" si="76"/>
        <v>0</v>
      </c>
      <c r="BE1084" s="178">
        <f t="shared" si="76"/>
        <v>0</v>
      </c>
      <c r="BF1084" s="178">
        <f t="shared" si="76"/>
        <v>0</v>
      </c>
      <c r="BG1084" s="178">
        <f t="shared" si="76"/>
        <v>0</v>
      </c>
      <c r="BH1084" s="178">
        <f t="shared" si="76"/>
        <v>0</v>
      </c>
      <c r="BI1084" s="178">
        <f t="shared" si="76"/>
        <v>0</v>
      </c>
      <c r="BJ1084" s="178">
        <f t="shared" si="76"/>
        <v>0</v>
      </c>
      <c r="BK1084" s="178">
        <f t="shared" si="76"/>
        <v>0</v>
      </c>
      <c r="BL1084" s="178">
        <f t="shared" si="76"/>
        <v>0</v>
      </c>
      <c r="BM1084" s="178">
        <f t="shared" ref="BM1084:BP1087" si="77">SUM(BM549,BM557,BM565,BM581)</f>
        <v>0</v>
      </c>
      <c r="BN1084" s="178">
        <f t="shared" si="77"/>
        <v>0</v>
      </c>
      <c r="BO1084" s="178">
        <f t="shared" si="77"/>
        <v>0</v>
      </c>
      <c r="BP1084" s="178">
        <f t="shared" si="77"/>
        <v>0</v>
      </c>
      <c r="BQ1084" s="178">
        <f t="shared" si="70"/>
        <v>0</v>
      </c>
    </row>
    <row r="1085" spans="1:69" ht="26.4" x14ac:dyDescent="0.25">
      <c r="A1085" s="187" t="s">
        <v>877</v>
      </c>
      <c r="B1085" s="178">
        <f t="shared" ref="B1085:B1092" si="78">SUM(B490,B498,B506,B522,B610,B618,B626,B642)</f>
        <v>0</v>
      </c>
      <c r="C1085" s="178">
        <f t="shared" si="67"/>
        <v>0</v>
      </c>
      <c r="E1085" s="178">
        <f t="shared" ref="E1085:AJ1085" si="79">SUM(E550,E558,E566,E582)</f>
        <v>0</v>
      </c>
      <c r="F1085" s="178">
        <f t="shared" si="79"/>
        <v>0</v>
      </c>
      <c r="G1085" s="178">
        <f t="shared" si="79"/>
        <v>0</v>
      </c>
      <c r="H1085" s="178">
        <f t="shared" si="79"/>
        <v>0</v>
      </c>
      <c r="I1085" s="178">
        <f t="shared" si="79"/>
        <v>0</v>
      </c>
      <c r="J1085" s="178">
        <f t="shared" si="79"/>
        <v>0</v>
      </c>
      <c r="K1085" s="178">
        <f t="shared" si="79"/>
        <v>0</v>
      </c>
      <c r="L1085" s="178">
        <f t="shared" si="79"/>
        <v>0</v>
      </c>
      <c r="M1085" s="178">
        <f t="shared" si="79"/>
        <v>0</v>
      </c>
      <c r="N1085" s="178">
        <f t="shared" si="79"/>
        <v>0</v>
      </c>
      <c r="O1085" s="178">
        <f t="shared" si="79"/>
        <v>0</v>
      </c>
      <c r="P1085" s="178">
        <f t="shared" si="79"/>
        <v>0</v>
      </c>
      <c r="Q1085" s="178">
        <f t="shared" si="79"/>
        <v>0</v>
      </c>
      <c r="R1085" s="178">
        <f t="shared" si="79"/>
        <v>0</v>
      </c>
      <c r="S1085" s="178">
        <f t="shared" si="79"/>
        <v>0</v>
      </c>
      <c r="T1085" s="178">
        <f t="shared" si="79"/>
        <v>0</v>
      </c>
      <c r="U1085" s="178">
        <f t="shared" si="79"/>
        <v>0</v>
      </c>
      <c r="V1085" s="178">
        <f t="shared" si="79"/>
        <v>0</v>
      </c>
      <c r="W1085" s="178">
        <f t="shared" si="79"/>
        <v>0</v>
      </c>
      <c r="X1085" s="178">
        <f t="shared" si="79"/>
        <v>0</v>
      </c>
      <c r="Y1085" s="178">
        <f t="shared" si="79"/>
        <v>0</v>
      </c>
      <c r="Z1085" s="178">
        <f t="shared" si="79"/>
        <v>0</v>
      </c>
      <c r="AA1085" s="178">
        <f t="shared" si="79"/>
        <v>0</v>
      </c>
      <c r="AB1085" s="178">
        <f t="shared" si="79"/>
        <v>0</v>
      </c>
      <c r="AC1085" s="178">
        <f t="shared" si="79"/>
        <v>0</v>
      </c>
      <c r="AD1085" s="178">
        <f t="shared" si="79"/>
        <v>0</v>
      </c>
      <c r="AE1085" s="178">
        <f t="shared" si="79"/>
        <v>0</v>
      </c>
      <c r="AF1085" s="178">
        <f t="shared" si="79"/>
        <v>0</v>
      </c>
      <c r="AG1085" s="178">
        <f t="shared" si="79"/>
        <v>0</v>
      </c>
      <c r="AH1085" s="178">
        <f t="shared" si="79"/>
        <v>0</v>
      </c>
      <c r="AI1085" s="178">
        <f t="shared" si="79"/>
        <v>0</v>
      </c>
      <c r="AJ1085" s="178">
        <f t="shared" si="79"/>
        <v>0</v>
      </c>
      <c r="AK1085" s="178">
        <f t="shared" ref="AK1085:BL1085" si="80">SUM(AK550,AK558,AK566,AK582)</f>
        <v>0</v>
      </c>
      <c r="AL1085" s="178">
        <f t="shared" si="80"/>
        <v>0</v>
      </c>
      <c r="AM1085" s="178">
        <f t="shared" si="80"/>
        <v>0</v>
      </c>
      <c r="AN1085" s="178">
        <f t="shared" si="80"/>
        <v>0</v>
      </c>
      <c r="AO1085" s="178">
        <f t="shared" si="80"/>
        <v>0</v>
      </c>
      <c r="AP1085" s="178">
        <f t="shared" si="80"/>
        <v>0</v>
      </c>
      <c r="AQ1085" s="178">
        <f t="shared" si="80"/>
        <v>0</v>
      </c>
      <c r="AR1085" s="178">
        <f t="shared" si="80"/>
        <v>0</v>
      </c>
      <c r="AS1085" s="178">
        <f t="shared" si="80"/>
        <v>0</v>
      </c>
      <c r="AT1085" s="178">
        <f t="shared" si="80"/>
        <v>0</v>
      </c>
      <c r="AU1085" s="178">
        <f t="shared" si="80"/>
        <v>0</v>
      </c>
      <c r="AV1085" s="178">
        <f t="shared" si="80"/>
        <v>0</v>
      </c>
      <c r="AW1085" s="178">
        <f t="shared" si="80"/>
        <v>0</v>
      </c>
      <c r="AX1085" s="178">
        <f t="shared" si="80"/>
        <v>0</v>
      </c>
      <c r="AY1085" s="178">
        <f t="shared" si="80"/>
        <v>0</v>
      </c>
      <c r="AZ1085" s="178">
        <f t="shared" si="80"/>
        <v>0</v>
      </c>
      <c r="BA1085" s="178">
        <f t="shared" si="80"/>
        <v>0</v>
      </c>
      <c r="BB1085" s="178">
        <f t="shared" si="80"/>
        <v>0</v>
      </c>
      <c r="BC1085" s="178">
        <f t="shared" si="80"/>
        <v>0</v>
      </c>
      <c r="BD1085" s="178">
        <f t="shared" si="80"/>
        <v>0</v>
      </c>
      <c r="BE1085" s="178">
        <f t="shared" si="80"/>
        <v>0</v>
      </c>
      <c r="BF1085" s="178">
        <f t="shared" si="80"/>
        <v>0</v>
      </c>
      <c r="BG1085" s="178">
        <f t="shared" si="80"/>
        <v>0</v>
      </c>
      <c r="BH1085" s="178">
        <f t="shared" si="80"/>
        <v>0</v>
      </c>
      <c r="BI1085" s="178">
        <f t="shared" si="80"/>
        <v>0</v>
      </c>
      <c r="BJ1085" s="178">
        <f t="shared" si="80"/>
        <v>0</v>
      </c>
      <c r="BK1085" s="178">
        <f t="shared" si="80"/>
        <v>0</v>
      </c>
      <c r="BL1085" s="178">
        <f t="shared" si="80"/>
        <v>0</v>
      </c>
      <c r="BM1085" s="178">
        <f>SUM(BM550,BM558,BM566,BM582)</f>
        <v>0</v>
      </c>
      <c r="BN1085" s="178">
        <f t="shared" si="77"/>
        <v>0</v>
      </c>
      <c r="BO1085" s="178">
        <f t="shared" si="77"/>
        <v>0</v>
      </c>
      <c r="BP1085" s="178">
        <f t="shared" si="77"/>
        <v>0</v>
      </c>
      <c r="BQ1085" s="178">
        <f t="shared" si="70"/>
        <v>0</v>
      </c>
    </row>
    <row r="1086" spans="1:69" ht="26.4" x14ac:dyDescent="0.25">
      <c r="A1086" s="187" t="s">
        <v>878</v>
      </c>
      <c r="B1086" s="178">
        <f t="shared" si="78"/>
        <v>0</v>
      </c>
      <c r="C1086" s="178">
        <f t="shared" si="67"/>
        <v>0</v>
      </c>
      <c r="E1086" s="178">
        <f t="shared" ref="E1086:AJ1086" si="81">SUM(E551,E559,E567,E583)</f>
        <v>0</v>
      </c>
      <c r="F1086" s="178">
        <f t="shared" si="81"/>
        <v>0</v>
      </c>
      <c r="G1086" s="178">
        <f t="shared" si="81"/>
        <v>0</v>
      </c>
      <c r="H1086" s="178">
        <f t="shared" si="81"/>
        <v>0</v>
      </c>
      <c r="I1086" s="178">
        <f t="shared" si="81"/>
        <v>0</v>
      </c>
      <c r="J1086" s="178">
        <f t="shared" si="81"/>
        <v>0</v>
      </c>
      <c r="K1086" s="178">
        <f t="shared" si="81"/>
        <v>0</v>
      </c>
      <c r="L1086" s="178">
        <f t="shared" si="81"/>
        <v>0</v>
      </c>
      <c r="M1086" s="178">
        <f t="shared" si="81"/>
        <v>0</v>
      </c>
      <c r="N1086" s="178">
        <f t="shared" si="81"/>
        <v>0</v>
      </c>
      <c r="O1086" s="178">
        <f t="shared" si="81"/>
        <v>0</v>
      </c>
      <c r="P1086" s="178">
        <f t="shared" si="81"/>
        <v>0</v>
      </c>
      <c r="Q1086" s="178">
        <f t="shared" si="81"/>
        <v>0</v>
      </c>
      <c r="R1086" s="178">
        <f t="shared" si="81"/>
        <v>0</v>
      </c>
      <c r="S1086" s="178">
        <f t="shared" si="81"/>
        <v>0</v>
      </c>
      <c r="T1086" s="178">
        <f t="shared" si="81"/>
        <v>0</v>
      </c>
      <c r="U1086" s="178">
        <f t="shared" si="81"/>
        <v>0</v>
      </c>
      <c r="V1086" s="178">
        <f t="shared" si="81"/>
        <v>0</v>
      </c>
      <c r="W1086" s="178">
        <f t="shared" si="81"/>
        <v>0</v>
      </c>
      <c r="X1086" s="178">
        <f t="shared" si="81"/>
        <v>0</v>
      </c>
      <c r="Y1086" s="178">
        <f t="shared" si="81"/>
        <v>0</v>
      </c>
      <c r="Z1086" s="178">
        <f t="shared" si="81"/>
        <v>0</v>
      </c>
      <c r="AA1086" s="178">
        <f t="shared" si="81"/>
        <v>0</v>
      </c>
      <c r="AB1086" s="178">
        <f t="shared" si="81"/>
        <v>0</v>
      </c>
      <c r="AC1086" s="178">
        <f t="shared" si="81"/>
        <v>0</v>
      </c>
      <c r="AD1086" s="178">
        <f t="shared" si="81"/>
        <v>0</v>
      </c>
      <c r="AE1086" s="178">
        <f t="shared" si="81"/>
        <v>0</v>
      </c>
      <c r="AF1086" s="178">
        <f t="shared" si="81"/>
        <v>0</v>
      </c>
      <c r="AG1086" s="178">
        <f t="shared" si="81"/>
        <v>0</v>
      </c>
      <c r="AH1086" s="178">
        <f t="shared" si="81"/>
        <v>0</v>
      </c>
      <c r="AI1086" s="178">
        <f t="shared" si="81"/>
        <v>0</v>
      </c>
      <c r="AJ1086" s="178">
        <f t="shared" si="81"/>
        <v>0</v>
      </c>
      <c r="AK1086" s="178">
        <f t="shared" ref="AK1086:BL1086" si="82">SUM(AK551,AK559,AK567,AK583)</f>
        <v>0</v>
      </c>
      <c r="AL1086" s="178">
        <f t="shared" si="82"/>
        <v>0</v>
      </c>
      <c r="AM1086" s="178">
        <f t="shared" si="82"/>
        <v>0</v>
      </c>
      <c r="AN1086" s="178">
        <f t="shared" si="82"/>
        <v>0</v>
      </c>
      <c r="AO1086" s="178">
        <f t="shared" si="82"/>
        <v>0</v>
      </c>
      <c r="AP1086" s="178">
        <f t="shared" si="82"/>
        <v>0</v>
      </c>
      <c r="AQ1086" s="178">
        <f t="shared" si="82"/>
        <v>0</v>
      </c>
      <c r="AR1086" s="178">
        <f t="shared" si="82"/>
        <v>0</v>
      </c>
      <c r="AS1086" s="178">
        <f t="shared" si="82"/>
        <v>0</v>
      </c>
      <c r="AT1086" s="178">
        <f t="shared" si="82"/>
        <v>0</v>
      </c>
      <c r="AU1086" s="178">
        <f t="shared" si="82"/>
        <v>0</v>
      </c>
      <c r="AV1086" s="178">
        <f t="shared" si="82"/>
        <v>0</v>
      </c>
      <c r="AW1086" s="178">
        <f t="shared" si="82"/>
        <v>0</v>
      </c>
      <c r="AX1086" s="178">
        <f t="shared" si="82"/>
        <v>0</v>
      </c>
      <c r="AY1086" s="178">
        <f t="shared" si="82"/>
        <v>0</v>
      </c>
      <c r="AZ1086" s="178">
        <f t="shared" si="82"/>
        <v>0</v>
      </c>
      <c r="BA1086" s="178">
        <f t="shared" si="82"/>
        <v>0</v>
      </c>
      <c r="BB1086" s="178">
        <f t="shared" si="82"/>
        <v>0</v>
      </c>
      <c r="BC1086" s="178">
        <f t="shared" si="82"/>
        <v>0</v>
      </c>
      <c r="BD1086" s="178">
        <f t="shared" si="82"/>
        <v>0</v>
      </c>
      <c r="BE1086" s="178">
        <f t="shared" si="82"/>
        <v>0</v>
      </c>
      <c r="BF1086" s="178">
        <f t="shared" si="82"/>
        <v>0</v>
      </c>
      <c r="BG1086" s="178">
        <f t="shared" si="82"/>
        <v>0</v>
      </c>
      <c r="BH1086" s="178">
        <f t="shared" si="82"/>
        <v>0</v>
      </c>
      <c r="BI1086" s="178">
        <f t="shared" si="82"/>
        <v>0</v>
      </c>
      <c r="BJ1086" s="178">
        <f t="shared" si="82"/>
        <v>0</v>
      </c>
      <c r="BK1086" s="178">
        <f t="shared" si="82"/>
        <v>0</v>
      </c>
      <c r="BL1086" s="178">
        <f t="shared" si="82"/>
        <v>0</v>
      </c>
      <c r="BM1086" s="178">
        <f>SUM(BM551,BM559,BM567,BM583)</f>
        <v>0</v>
      </c>
      <c r="BN1086" s="178">
        <f t="shared" si="77"/>
        <v>0</v>
      </c>
      <c r="BO1086" s="178">
        <f t="shared" si="77"/>
        <v>0</v>
      </c>
      <c r="BP1086" s="178">
        <f t="shared" si="77"/>
        <v>0</v>
      </c>
      <c r="BQ1086" s="178">
        <f t="shared" si="70"/>
        <v>0</v>
      </c>
    </row>
    <row r="1087" spans="1:69" ht="26.4" x14ac:dyDescent="0.25">
      <c r="A1087" s="187" t="s">
        <v>879</v>
      </c>
      <c r="B1087" s="178">
        <f t="shared" si="78"/>
        <v>0</v>
      </c>
      <c r="C1087" s="178">
        <f t="shared" si="67"/>
        <v>0</v>
      </c>
      <c r="E1087" s="178">
        <f t="shared" ref="E1087:AJ1087" si="83">SUM(E552,E560,E568,E584)</f>
        <v>0</v>
      </c>
      <c r="F1087" s="178">
        <f t="shared" si="83"/>
        <v>0</v>
      </c>
      <c r="G1087" s="178">
        <f t="shared" si="83"/>
        <v>0</v>
      </c>
      <c r="H1087" s="178">
        <f t="shared" si="83"/>
        <v>0</v>
      </c>
      <c r="I1087" s="178">
        <f t="shared" si="83"/>
        <v>0</v>
      </c>
      <c r="J1087" s="178">
        <f t="shared" si="83"/>
        <v>0</v>
      </c>
      <c r="K1087" s="178">
        <f t="shared" si="83"/>
        <v>0</v>
      </c>
      <c r="L1087" s="178">
        <f t="shared" si="83"/>
        <v>0</v>
      </c>
      <c r="M1087" s="178">
        <f t="shared" si="83"/>
        <v>0</v>
      </c>
      <c r="N1087" s="178">
        <f t="shared" si="83"/>
        <v>0</v>
      </c>
      <c r="O1087" s="178">
        <f t="shared" si="83"/>
        <v>0</v>
      </c>
      <c r="P1087" s="178">
        <f t="shared" si="83"/>
        <v>0</v>
      </c>
      <c r="Q1087" s="178">
        <f t="shared" si="83"/>
        <v>0</v>
      </c>
      <c r="R1087" s="178">
        <f t="shared" si="83"/>
        <v>0</v>
      </c>
      <c r="S1087" s="178">
        <f t="shared" si="83"/>
        <v>0</v>
      </c>
      <c r="T1087" s="178">
        <f t="shared" si="83"/>
        <v>0</v>
      </c>
      <c r="U1087" s="178">
        <f t="shared" si="83"/>
        <v>0</v>
      </c>
      <c r="V1087" s="178">
        <f t="shared" si="83"/>
        <v>0</v>
      </c>
      <c r="W1087" s="178">
        <f t="shared" si="83"/>
        <v>0</v>
      </c>
      <c r="X1087" s="178">
        <f t="shared" si="83"/>
        <v>0</v>
      </c>
      <c r="Y1087" s="178">
        <f t="shared" si="83"/>
        <v>0</v>
      </c>
      <c r="Z1087" s="178">
        <f t="shared" si="83"/>
        <v>0</v>
      </c>
      <c r="AA1087" s="178">
        <f t="shared" si="83"/>
        <v>0</v>
      </c>
      <c r="AB1087" s="178">
        <f t="shared" si="83"/>
        <v>0</v>
      </c>
      <c r="AC1087" s="178">
        <f t="shared" si="83"/>
        <v>0</v>
      </c>
      <c r="AD1087" s="178">
        <f t="shared" si="83"/>
        <v>0</v>
      </c>
      <c r="AE1087" s="178">
        <f t="shared" si="83"/>
        <v>0</v>
      </c>
      <c r="AF1087" s="178">
        <f t="shared" si="83"/>
        <v>0</v>
      </c>
      <c r="AG1087" s="178">
        <f t="shared" si="83"/>
        <v>0</v>
      </c>
      <c r="AH1087" s="178">
        <f t="shared" si="83"/>
        <v>0</v>
      </c>
      <c r="AI1087" s="178">
        <f t="shared" si="83"/>
        <v>0</v>
      </c>
      <c r="AJ1087" s="178">
        <f t="shared" si="83"/>
        <v>0</v>
      </c>
      <c r="AK1087" s="178">
        <f t="shared" ref="AK1087:BL1087" si="84">SUM(AK552,AK560,AK568,AK584)</f>
        <v>0</v>
      </c>
      <c r="AL1087" s="178">
        <f t="shared" si="84"/>
        <v>0</v>
      </c>
      <c r="AM1087" s="178">
        <f t="shared" si="84"/>
        <v>0</v>
      </c>
      <c r="AN1087" s="178">
        <f t="shared" si="84"/>
        <v>0</v>
      </c>
      <c r="AO1087" s="178">
        <f t="shared" si="84"/>
        <v>0</v>
      </c>
      <c r="AP1087" s="178">
        <f t="shared" si="84"/>
        <v>0</v>
      </c>
      <c r="AQ1087" s="178">
        <f t="shared" si="84"/>
        <v>0</v>
      </c>
      <c r="AR1087" s="178">
        <f t="shared" si="84"/>
        <v>0</v>
      </c>
      <c r="AS1087" s="178">
        <f t="shared" si="84"/>
        <v>0</v>
      </c>
      <c r="AT1087" s="178">
        <f t="shared" si="84"/>
        <v>0</v>
      </c>
      <c r="AU1087" s="178">
        <f t="shared" si="84"/>
        <v>0</v>
      </c>
      <c r="AV1087" s="178">
        <f t="shared" si="84"/>
        <v>0</v>
      </c>
      <c r="AW1087" s="178">
        <f t="shared" si="84"/>
        <v>0</v>
      </c>
      <c r="AX1087" s="178">
        <f t="shared" si="84"/>
        <v>0</v>
      </c>
      <c r="AY1087" s="178">
        <f t="shared" si="84"/>
        <v>0</v>
      </c>
      <c r="AZ1087" s="178">
        <f t="shared" si="84"/>
        <v>0</v>
      </c>
      <c r="BA1087" s="178">
        <f t="shared" si="84"/>
        <v>0</v>
      </c>
      <c r="BB1087" s="178">
        <f t="shared" si="84"/>
        <v>0</v>
      </c>
      <c r="BC1087" s="178">
        <f t="shared" si="84"/>
        <v>0</v>
      </c>
      <c r="BD1087" s="178">
        <f t="shared" si="84"/>
        <v>0</v>
      </c>
      <c r="BE1087" s="178">
        <f t="shared" si="84"/>
        <v>0</v>
      </c>
      <c r="BF1087" s="178">
        <f t="shared" si="84"/>
        <v>0</v>
      </c>
      <c r="BG1087" s="178">
        <f t="shared" si="84"/>
        <v>0</v>
      </c>
      <c r="BH1087" s="178">
        <f t="shared" si="84"/>
        <v>0</v>
      </c>
      <c r="BI1087" s="178">
        <f t="shared" si="84"/>
        <v>0</v>
      </c>
      <c r="BJ1087" s="178">
        <f t="shared" si="84"/>
        <v>0</v>
      </c>
      <c r="BK1087" s="178">
        <f t="shared" si="84"/>
        <v>0</v>
      </c>
      <c r="BL1087" s="178">
        <f t="shared" si="84"/>
        <v>0</v>
      </c>
      <c r="BM1087" s="178">
        <f>SUM(BM552,BM560,BM568,BM584)</f>
        <v>0</v>
      </c>
      <c r="BN1087" s="178">
        <f t="shared" si="77"/>
        <v>0</v>
      </c>
      <c r="BO1087" s="178">
        <f t="shared" si="77"/>
        <v>0</v>
      </c>
      <c r="BP1087" s="178">
        <f t="shared" si="77"/>
        <v>0</v>
      </c>
      <c r="BQ1087" s="178">
        <f t="shared" si="70"/>
        <v>0</v>
      </c>
    </row>
    <row r="1088" spans="1:69" ht="26.4" x14ac:dyDescent="0.25">
      <c r="A1088" s="187" t="s">
        <v>880</v>
      </c>
      <c r="B1088" s="178">
        <f t="shared" si="78"/>
        <v>0</v>
      </c>
      <c r="C1088" s="178">
        <f t="shared" si="67"/>
        <v>0</v>
      </c>
      <c r="E1088" s="178">
        <f t="shared" ref="E1088:AJ1088" si="85">SUM(E553,E561,E569,E585)</f>
        <v>0</v>
      </c>
      <c r="F1088" s="178">
        <f t="shared" si="85"/>
        <v>0</v>
      </c>
      <c r="G1088" s="178">
        <f t="shared" si="85"/>
        <v>0</v>
      </c>
      <c r="H1088" s="178">
        <f t="shared" si="85"/>
        <v>0</v>
      </c>
      <c r="I1088" s="178">
        <f t="shared" si="85"/>
        <v>0</v>
      </c>
      <c r="J1088" s="178">
        <f t="shared" si="85"/>
        <v>0</v>
      </c>
      <c r="K1088" s="178">
        <f t="shared" si="85"/>
        <v>0</v>
      </c>
      <c r="L1088" s="178">
        <f t="shared" si="85"/>
        <v>0</v>
      </c>
      <c r="M1088" s="178">
        <f t="shared" si="85"/>
        <v>0</v>
      </c>
      <c r="N1088" s="178">
        <f t="shared" si="85"/>
        <v>0</v>
      </c>
      <c r="O1088" s="178">
        <f t="shared" si="85"/>
        <v>0</v>
      </c>
      <c r="P1088" s="178">
        <f t="shared" si="85"/>
        <v>0</v>
      </c>
      <c r="Q1088" s="178">
        <f t="shared" si="85"/>
        <v>0</v>
      </c>
      <c r="R1088" s="178">
        <f t="shared" si="85"/>
        <v>0</v>
      </c>
      <c r="S1088" s="178">
        <f t="shared" si="85"/>
        <v>0</v>
      </c>
      <c r="T1088" s="178">
        <f t="shared" si="85"/>
        <v>0</v>
      </c>
      <c r="U1088" s="178">
        <f t="shared" si="85"/>
        <v>0</v>
      </c>
      <c r="V1088" s="178">
        <f t="shared" si="85"/>
        <v>0</v>
      </c>
      <c r="W1088" s="178">
        <f t="shared" si="85"/>
        <v>0</v>
      </c>
      <c r="X1088" s="178">
        <f t="shared" si="85"/>
        <v>0</v>
      </c>
      <c r="Y1088" s="178">
        <f t="shared" si="85"/>
        <v>0</v>
      </c>
      <c r="Z1088" s="178">
        <f t="shared" si="85"/>
        <v>0</v>
      </c>
      <c r="AA1088" s="178">
        <f t="shared" si="85"/>
        <v>0</v>
      </c>
      <c r="AB1088" s="178">
        <f t="shared" si="85"/>
        <v>0</v>
      </c>
      <c r="AC1088" s="178">
        <f t="shared" si="85"/>
        <v>0</v>
      </c>
      <c r="AD1088" s="178">
        <f t="shared" si="85"/>
        <v>0</v>
      </c>
      <c r="AE1088" s="178">
        <f t="shared" si="85"/>
        <v>0</v>
      </c>
      <c r="AF1088" s="178">
        <f t="shared" si="85"/>
        <v>0</v>
      </c>
      <c r="AG1088" s="178">
        <f t="shared" si="85"/>
        <v>0</v>
      </c>
      <c r="AH1088" s="178">
        <f t="shared" si="85"/>
        <v>0</v>
      </c>
      <c r="AI1088" s="178">
        <f t="shared" si="85"/>
        <v>0</v>
      </c>
      <c r="AJ1088" s="178">
        <f t="shared" si="85"/>
        <v>0</v>
      </c>
      <c r="AK1088" s="178">
        <f t="shared" ref="AK1088:BL1088" si="86">SUM(AK553,AK561,AK569,AK585)</f>
        <v>0</v>
      </c>
      <c r="AL1088" s="178">
        <f t="shared" si="86"/>
        <v>0</v>
      </c>
      <c r="AM1088" s="178">
        <f t="shared" si="86"/>
        <v>0</v>
      </c>
      <c r="AN1088" s="178">
        <f t="shared" si="86"/>
        <v>0</v>
      </c>
      <c r="AO1088" s="178">
        <f t="shared" si="86"/>
        <v>0</v>
      </c>
      <c r="AP1088" s="178">
        <f t="shared" si="86"/>
        <v>0</v>
      </c>
      <c r="AQ1088" s="178">
        <f t="shared" si="86"/>
        <v>0</v>
      </c>
      <c r="AR1088" s="178">
        <f t="shared" si="86"/>
        <v>0</v>
      </c>
      <c r="AS1088" s="178">
        <f t="shared" si="86"/>
        <v>0</v>
      </c>
      <c r="AT1088" s="178">
        <f t="shared" si="86"/>
        <v>0</v>
      </c>
      <c r="AU1088" s="178">
        <f t="shared" si="86"/>
        <v>0</v>
      </c>
      <c r="AV1088" s="178">
        <f t="shared" si="86"/>
        <v>0</v>
      </c>
      <c r="AW1088" s="178">
        <f t="shared" si="86"/>
        <v>0</v>
      </c>
      <c r="AX1088" s="178">
        <f t="shared" si="86"/>
        <v>0</v>
      </c>
      <c r="AY1088" s="178">
        <f t="shared" si="86"/>
        <v>0</v>
      </c>
      <c r="AZ1088" s="178">
        <f t="shared" si="86"/>
        <v>0</v>
      </c>
      <c r="BA1088" s="178">
        <f t="shared" si="86"/>
        <v>0</v>
      </c>
      <c r="BB1088" s="178">
        <f t="shared" si="86"/>
        <v>0</v>
      </c>
      <c r="BC1088" s="178">
        <f t="shared" si="86"/>
        <v>0</v>
      </c>
      <c r="BD1088" s="178">
        <f t="shared" si="86"/>
        <v>0</v>
      </c>
      <c r="BE1088" s="178">
        <f t="shared" si="86"/>
        <v>0</v>
      </c>
      <c r="BF1088" s="178">
        <f t="shared" si="86"/>
        <v>0</v>
      </c>
      <c r="BG1088" s="178">
        <f t="shared" si="86"/>
        <v>0</v>
      </c>
      <c r="BH1088" s="178">
        <f t="shared" si="86"/>
        <v>0</v>
      </c>
      <c r="BI1088" s="178">
        <f t="shared" si="86"/>
        <v>0</v>
      </c>
      <c r="BJ1088" s="178">
        <f t="shared" si="86"/>
        <v>0</v>
      </c>
      <c r="BK1088" s="178">
        <f t="shared" si="86"/>
        <v>0</v>
      </c>
      <c r="BL1088" s="178">
        <f t="shared" si="86"/>
        <v>0</v>
      </c>
      <c r="BM1088" s="178">
        <f>SUM(BM553,BM561,BM569,BM585)</f>
        <v>0</v>
      </c>
      <c r="BN1088" s="178">
        <f>SUM(BN553,BN561,BN569,BN585)</f>
        <v>0</v>
      </c>
      <c r="BO1088" s="178">
        <f>SUM(BO553,BO561,BO569,BO585)</f>
        <v>0</v>
      </c>
      <c r="BP1088" s="178">
        <f>SUM(BP553,BP561,BP569,BP585)</f>
        <v>0</v>
      </c>
      <c r="BQ1088" s="178">
        <f t="shared" si="70"/>
        <v>0</v>
      </c>
    </row>
    <row r="1089" spans="1:69" ht="26.4" x14ac:dyDescent="0.25">
      <c r="A1089" s="187" t="s">
        <v>881</v>
      </c>
      <c r="B1089" s="178">
        <f t="shared" si="78"/>
        <v>0</v>
      </c>
      <c r="C1089" s="178">
        <f>SUM(C1081,C1083:C1085)</f>
        <v>0</v>
      </c>
      <c r="E1089" s="178">
        <f t="shared" ref="E1089:AJ1089" si="87">SUM(E1081,E1083:E1085)</f>
        <v>0</v>
      </c>
      <c r="F1089" s="178">
        <f t="shared" si="87"/>
        <v>0</v>
      </c>
      <c r="G1089" s="178">
        <f t="shared" si="87"/>
        <v>0</v>
      </c>
      <c r="H1089" s="178">
        <f t="shared" si="87"/>
        <v>0</v>
      </c>
      <c r="I1089" s="178">
        <f t="shared" si="87"/>
        <v>0</v>
      </c>
      <c r="J1089" s="178">
        <f t="shared" si="87"/>
        <v>0</v>
      </c>
      <c r="K1089" s="178">
        <f t="shared" si="87"/>
        <v>0</v>
      </c>
      <c r="L1089" s="178">
        <f t="shared" si="87"/>
        <v>0</v>
      </c>
      <c r="M1089" s="178">
        <f t="shared" si="87"/>
        <v>0</v>
      </c>
      <c r="N1089" s="178">
        <f t="shared" si="87"/>
        <v>0</v>
      </c>
      <c r="O1089" s="178">
        <f t="shared" si="87"/>
        <v>0</v>
      </c>
      <c r="P1089" s="178">
        <f t="shared" si="87"/>
        <v>0</v>
      </c>
      <c r="Q1089" s="178">
        <f t="shared" si="87"/>
        <v>0</v>
      </c>
      <c r="R1089" s="178">
        <f t="shared" si="87"/>
        <v>0</v>
      </c>
      <c r="S1089" s="178">
        <f t="shared" si="87"/>
        <v>0</v>
      </c>
      <c r="T1089" s="178">
        <f t="shared" si="87"/>
        <v>0</v>
      </c>
      <c r="U1089" s="178">
        <f t="shared" si="87"/>
        <v>0</v>
      </c>
      <c r="V1089" s="178">
        <f t="shared" si="87"/>
        <v>0</v>
      </c>
      <c r="W1089" s="178">
        <f t="shared" si="87"/>
        <v>0</v>
      </c>
      <c r="X1089" s="178">
        <f t="shared" si="87"/>
        <v>0</v>
      </c>
      <c r="Y1089" s="178">
        <f t="shared" si="87"/>
        <v>0</v>
      </c>
      <c r="Z1089" s="178">
        <f t="shared" si="87"/>
        <v>0</v>
      </c>
      <c r="AA1089" s="178">
        <f t="shared" si="87"/>
        <v>0</v>
      </c>
      <c r="AB1089" s="178">
        <f t="shared" si="87"/>
        <v>0</v>
      </c>
      <c r="AC1089" s="178">
        <f t="shared" si="87"/>
        <v>0</v>
      </c>
      <c r="AD1089" s="178">
        <f t="shared" si="87"/>
        <v>0</v>
      </c>
      <c r="AE1089" s="178">
        <f t="shared" si="87"/>
        <v>0</v>
      </c>
      <c r="AF1089" s="178">
        <f t="shared" si="87"/>
        <v>0</v>
      </c>
      <c r="AG1089" s="178">
        <f t="shared" si="87"/>
        <v>0</v>
      </c>
      <c r="AH1089" s="178">
        <f t="shared" si="87"/>
        <v>0</v>
      </c>
      <c r="AI1089" s="178">
        <f t="shared" si="87"/>
        <v>0</v>
      </c>
      <c r="AJ1089" s="178">
        <f t="shared" si="87"/>
        <v>0</v>
      </c>
      <c r="AK1089" s="178">
        <f t="shared" ref="AK1089:BQ1089" si="88">SUM(AK1081,AK1083:AK1085)</f>
        <v>0</v>
      </c>
      <c r="AL1089" s="178">
        <f t="shared" si="88"/>
        <v>0</v>
      </c>
      <c r="AM1089" s="178">
        <f t="shared" si="88"/>
        <v>0</v>
      </c>
      <c r="AN1089" s="178">
        <f t="shared" si="88"/>
        <v>0</v>
      </c>
      <c r="AO1089" s="178">
        <f t="shared" si="88"/>
        <v>0</v>
      </c>
      <c r="AP1089" s="178">
        <f t="shared" si="88"/>
        <v>0</v>
      </c>
      <c r="AQ1089" s="178">
        <f t="shared" si="88"/>
        <v>0</v>
      </c>
      <c r="AR1089" s="178">
        <f t="shared" si="88"/>
        <v>0</v>
      </c>
      <c r="AS1089" s="178">
        <f t="shared" si="88"/>
        <v>0</v>
      </c>
      <c r="AT1089" s="178">
        <f t="shared" si="88"/>
        <v>0</v>
      </c>
      <c r="AU1089" s="178">
        <f t="shared" si="88"/>
        <v>0</v>
      </c>
      <c r="AV1089" s="178">
        <f t="shared" si="88"/>
        <v>0</v>
      </c>
      <c r="AW1089" s="178">
        <f t="shared" si="88"/>
        <v>0</v>
      </c>
      <c r="AX1089" s="178">
        <f t="shared" si="88"/>
        <v>0</v>
      </c>
      <c r="AY1089" s="178">
        <f t="shared" si="88"/>
        <v>0</v>
      </c>
      <c r="AZ1089" s="178">
        <f t="shared" si="88"/>
        <v>0</v>
      </c>
      <c r="BA1089" s="178">
        <f t="shared" si="88"/>
        <v>0</v>
      </c>
      <c r="BB1089" s="178">
        <f t="shared" si="88"/>
        <v>0</v>
      </c>
      <c r="BC1089" s="178">
        <f t="shared" si="88"/>
        <v>0</v>
      </c>
      <c r="BD1089" s="178">
        <f t="shared" si="88"/>
        <v>0</v>
      </c>
      <c r="BE1089" s="178">
        <f t="shared" si="88"/>
        <v>0</v>
      </c>
      <c r="BF1089" s="178">
        <f t="shared" si="88"/>
        <v>0</v>
      </c>
      <c r="BG1089" s="178">
        <f t="shared" si="88"/>
        <v>0</v>
      </c>
      <c r="BH1089" s="178">
        <f t="shared" si="88"/>
        <v>0</v>
      </c>
      <c r="BI1089" s="178">
        <f t="shared" si="88"/>
        <v>0</v>
      </c>
      <c r="BJ1089" s="178">
        <f t="shared" si="88"/>
        <v>0</v>
      </c>
      <c r="BK1089" s="178">
        <f t="shared" si="88"/>
        <v>0</v>
      </c>
      <c r="BL1089" s="178">
        <f t="shared" si="88"/>
        <v>0</v>
      </c>
      <c r="BM1089" s="178">
        <f t="shared" si="88"/>
        <v>0</v>
      </c>
      <c r="BN1089" s="178">
        <f t="shared" si="88"/>
        <v>0</v>
      </c>
      <c r="BO1089" s="178">
        <f t="shared" si="88"/>
        <v>0</v>
      </c>
      <c r="BP1089" s="178">
        <f t="shared" si="88"/>
        <v>0</v>
      </c>
      <c r="BQ1089" s="178">
        <f t="shared" si="88"/>
        <v>0</v>
      </c>
    </row>
    <row r="1090" spans="1:69" ht="26.4" x14ac:dyDescent="0.25">
      <c r="A1090" s="187" t="s">
        <v>882</v>
      </c>
      <c r="B1090" s="178">
        <f t="shared" si="78"/>
        <v>0</v>
      </c>
      <c r="C1090" s="178"/>
      <c r="E1090" s="178"/>
      <c r="F1090" s="178"/>
      <c r="G1090" s="178"/>
      <c r="H1090" s="178"/>
      <c r="I1090" s="178"/>
      <c r="J1090" s="178"/>
      <c r="K1090" s="178"/>
      <c r="L1090" s="178"/>
      <c r="M1090" s="178"/>
      <c r="N1090" s="178"/>
      <c r="O1090" s="178"/>
      <c r="P1090" s="178"/>
      <c r="Q1090" s="178"/>
      <c r="R1090" s="178"/>
      <c r="S1090" s="178"/>
      <c r="T1090" s="178"/>
      <c r="U1090" s="178"/>
      <c r="V1090" s="178"/>
      <c r="W1090" s="178"/>
      <c r="X1090" s="178"/>
      <c r="Y1090" s="178"/>
      <c r="Z1090" s="178"/>
      <c r="AA1090" s="178"/>
      <c r="AB1090" s="178"/>
      <c r="AC1090" s="178"/>
      <c r="AD1090" s="178"/>
      <c r="AE1090" s="178"/>
      <c r="AF1090" s="178"/>
      <c r="AG1090" s="178"/>
      <c r="AH1090" s="178"/>
      <c r="AI1090" s="178"/>
      <c r="AJ1090" s="178"/>
      <c r="AK1090" s="178"/>
      <c r="AL1090" s="178"/>
      <c r="AM1090" s="178"/>
      <c r="AN1090" s="178"/>
      <c r="AO1090" s="178"/>
      <c r="AP1090" s="178"/>
      <c r="AQ1090" s="178"/>
      <c r="AR1090" s="178"/>
      <c r="AS1090" s="178"/>
      <c r="AT1090" s="178"/>
      <c r="AU1090" s="178"/>
      <c r="AV1090" s="178"/>
      <c r="AW1090" s="178"/>
      <c r="AX1090" s="178"/>
      <c r="AY1090" s="178"/>
      <c r="AZ1090" s="178"/>
      <c r="BA1090" s="178"/>
      <c r="BB1090" s="178"/>
      <c r="BC1090" s="178"/>
      <c r="BD1090" s="178"/>
      <c r="BE1090" s="178"/>
      <c r="BF1090" s="178"/>
      <c r="BG1090" s="178"/>
      <c r="BH1090" s="178"/>
      <c r="BI1090" s="178"/>
      <c r="BJ1090" s="178"/>
      <c r="BK1090" s="178"/>
      <c r="BL1090" s="178"/>
      <c r="BM1090" s="178"/>
      <c r="BN1090" s="178"/>
      <c r="BO1090" s="178"/>
      <c r="BP1090" s="178"/>
      <c r="BQ1090" s="178"/>
    </row>
    <row r="1091" spans="1:69" ht="26.4" x14ac:dyDescent="0.25">
      <c r="A1091" s="187" t="s">
        <v>883</v>
      </c>
      <c r="B1091" s="178">
        <f t="shared" si="78"/>
        <v>0</v>
      </c>
      <c r="C1091" s="178">
        <f t="shared" ref="C1091:C1099" si="89">SUM(C1061,C1071,C1081)</f>
        <v>0</v>
      </c>
      <c r="E1091" s="178">
        <f t="shared" ref="E1091:AJ1091" si="90">SUM(E1061,E1071,E1081)</f>
        <v>0</v>
      </c>
      <c r="F1091" s="178">
        <f t="shared" si="90"/>
        <v>0</v>
      </c>
      <c r="G1091" s="178">
        <f t="shared" si="90"/>
        <v>0</v>
      </c>
      <c r="H1091" s="178">
        <f t="shared" si="90"/>
        <v>0</v>
      </c>
      <c r="I1091" s="178">
        <f t="shared" si="90"/>
        <v>0</v>
      </c>
      <c r="J1091" s="178">
        <f t="shared" si="90"/>
        <v>0</v>
      </c>
      <c r="K1091" s="178">
        <f t="shared" si="90"/>
        <v>0</v>
      </c>
      <c r="L1091" s="178">
        <f t="shared" si="90"/>
        <v>0</v>
      </c>
      <c r="M1091" s="178">
        <f t="shared" si="90"/>
        <v>0</v>
      </c>
      <c r="N1091" s="178">
        <f t="shared" si="90"/>
        <v>0</v>
      </c>
      <c r="O1091" s="178">
        <f t="shared" si="90"/>
        <v>0</v>
      </c>
      <c r="P1091" s="178">
        <f t="shared" si="90"/>
        <v>0</v>
      </c>
      <c r="Q1091" s="178">
        <f t="shared" si="90"/>
        <v>0</v>
      </c>
      <c r="R1091" s="178">
        <f t="shared" si="90"/>
        <v>0</v>
      </c>
      <c r="S1091" s="178">
        <f t="shared" si="90"/>
        <v>0</v>
      </c>
      <c r="T1091" s="178">
        <f t="shared" si="90"/>
        <v>0</v>
      </c>
      <c r="U1091" s="178">
        <f t="shared" si="90"/>
        <v>0</v>
      </c>
      <c r="V1091" s="178">
        <f t="shared" si="90"/>
        <v>0</v>
      </c>
      <c r="W1091" s="178">
        <f t="shared" si="90"/>
        <v>0</v>
      </c>
      <c r="X1091" s="178">
        <f t="shared" si="90"/>
        <v>0</v>
      </c>
      <c r="Y1091" s="178">
        <f t="shared" si="90"/>
        <v>0</v>
      </c>
      <c r="Z1091" s="178">
        <f t="shared" si="90"/>
        <v>0</v>
      </c>
      <c r="AA1091" s="178">
        <f t="shared" si="90"/>
        <v>0</v>
      </c>
      <c r="AB1091" s="178">
        <f t="shared" si="90"/>
        <v>0</v>
      </c>
      <c r="AC1091" s="178">
        <f t="shared" si="90"/>
        <v>0</v>
      </c>
      <c r="AD1091" s="178">
        <f t="shared" si="90"/>
        <v>0</v>
      </c>
      <c r="AE1091" s="178">
        <f t="shared" si="90"/>
        <v>0</v>
      </c>
      <c r="AF1091" s="178">
        <f t="shared" si="90"/>
        <v>0</v>
      </c>
      <c r="AG1091" s="178">
        <f t="shared" si="90"/>
        <v>0</v>
      </c>
      <c r="AH1091" s="178">
        <f t="shared" si="90"/>
        <v>0</v>
      </c>
      <c r="AI1091" s="178">
        <f t="shared" si="90"/>
        <v>0</v>
      </c>
      <c r="AJ1091" s="178">
        <f t="shared" si="90"/>
        <v>0</v>
      </c>
      <c r="AK1091" s="178">
        <f t="shared" ref="AK1091:BQ1091" si="91">SUM(AK1061,AK1071,AK1081)</f>
        <v>0</v>
      </c>
      <c r="AL1091" s="178">
        <f t="shared" si="91"/>
        <v>0</v>
      </c>
      <c r="AM1091" s="178">
        <f t="shared" si="91"/>
        <v>0</v>
      </c>
      <c r="AN1091" s="178">
        <f t="shared" si="91"/>
        <v>0</v>
      </c>
      <c r="AO1091" s="178">
        <f t="shared" si="91"/>
        <v>0</v>
      </c>
      <c r="AP1091" s="178">
        <f t="shared" si="91"/>
        <v>0</v>
      </c>
      <c r="AQ1091" s="178">
        <f t="shared" si="91"/>
        <v>0</v>
      </c>
      <c r="AR1091" s="178">
        <f t="shared" si="91"/>
        <v>0</v>
      </c>
      <c r="AS1091" s="178">
        <f t="shared" si="91"/>
        <v>0</v>
      </c>
      <c r="AT1091" s="178">
        <f t="shared" si="91"/>
        <v>0</v>
      </c>
      <c r="AU1091" s="178">
        <f t="shared" si="91"/>
        <v>0</v>
      </c>
      <c r="AV1091" s="178">
        <f t="shared" si="91"/>
        <v>0</v>
      </c>
      <c r="AW1091" s="178">
        <f t="shared" si="91"/>
        <v>0</v>
      </c>
      <c r="AX1091" s="178">
        <f t="shared" si="91"/>
        <v>0</v>
      </c>
      <c r="AY1091" s="178">
        <f t="shared" si="91"/>
        <v>0</v>
      </c>
      <c r="AZ1091" s="178">
        <f t="shared" si="91"/>
        <v>0</v>
      </c>
      <c r="BA1091" s="178">
        <f t="shared" si="91"/>
        <v>0</v>
      </c>
      <c r="BB1091" s="178">
        <f t="shared" si="91"/>
        <v>0</v>
      </c>
      <c r="BC1091" s="178">
        <f t="shared" si="91"/>
        <v>0</v>
      </c>
      <c r="BD1091" s="178">
        <f t="shared" si="91"/>
        <v>0</v>
      </c>
      <c r="BE1091" s="178">
        <f t="shared" si="91"/>
        <v>0</v>
      </c>
      <c r="BF1091" s="178">
        <f t="shared" si="91"/>
        <v>0</v>
      </c>
      <c r="BG1091" s="178">
        <f t="shared" si="91"/>
        <v>0</v>
      </c>
      <c r="BH1091" s="178">
        <f t="shared" si="91"/>
        <v>0</v>
      </c>
      <c r="BI1091" s="178">
        <f t="shared" si="91"/>
        <v>0</v>
      </c>
      <c r="BJ1091" s="178">
        <f t="shared" si="91"/>
        <v>0</v>
      </c>
      <c r="BK1091" s="178">
        <f t="shared" si="91"/>
        <v>0</v>
      </c>
      <c r="BL1091" s="178">
        <f t="shared" si="91"/>
        <v>0</v>
      </c>
      <c r="BM1091" s="178">
        <f t="shared" si="91"/>
        <v>0</v>
      </c>
      <c r="BN1091" s="178">
        <f t="shared" si="91"/>
        <v>0</v>
      </c>
      <c r="BO1091" s="178">
        <f t="shared" si="91"/>
        <v>0</v>
      </c>
      <c r="BP1091" s="178">
        <f t="shared" si="91"/>
        <v>0</v>
      </c>
      <c r="BQ1091" s="178">
        <f t="shared" si="91"/>
        <v>0</v>
      </c>
    </row>
    <row r="1092" spans="1:69" x14ac:dyDescent="0.25">
      <c r="A1092" s="187" t="s">
        <v>884</v>
      </c>
      <c r="B1092" s="178">
        <f t="shared" si="78"/>
        <v>0</v>
      </c>
      <c r="C1092" s="178">
        <f t="shared" si="89"/>
        <v>0</v>
      </c>
      <c r="E1092" s="178">
        <f t="shared" ref="E1092:AJ1092" si="92">SUM(E1062,E1072,E1082)</f>
        <v>0</v>
      </c>
      <c r="F1092" s="178">
        <f t="shared" si="92"/>
        <v>0</v>
      </c>
      <c r="G1092" s="178">
        <f t="shared" si="92"/>
        <v>0</v>
      </c>
      <c r="H1092" s="178">
        <f t="shared" si="92"/>
        <v>0</v>
      </c>
      <c r="I1092" s="178">
        <f t="shared" si="92"/>
        <v>0</v>
      </c>
      <c r="J1092" s="178">
        <f t="shared" si="92"/>
        <v>0</v>
      </c>
      <c r="K1092" s="178">
        <f t="shared" si="92"/>
        <v>0</v>
      </c>
      <c r="L1092" s="178">
        <f t="shared" si="92"/>
        <v>0</v>
      </c>
      <c r="M1092" s="178">
        <f t="shared" si="92"/>
        <v>0</v>
      </c>
      <c r="N1092" s="178">
        <f t="shared" si="92"/>
        <v>0</v>
      </c>
      <c r="O1092" s="178">
        <f t="shared" si="92"/>
        <v>0</v>
      </c>
      <c r="P1092" s="178">
        <f t="shared" si="92"/>
        <v>0</v>
      </c>
      <c r="Q1092" s="178">
        <f t="shared" si="92"/>
        <v>0</v>
      </c>
      <c r="R1092" s="178">
        <f t="shared" si="92"/>
        <v>0</v>
      </c>
      <c r="S1092" s="178">
        <f t="shared" si="92"/>
        <v>0</v>
      </c>
      <c r="T1092" s="178">
        <f t="shared" si="92"/>
        <v>0</v>
      </c>
      <c r="U1092" s="178">
        <f t="shared" si="92"/>
        <v>0</v>
      </c>
      <c r="V1092" s="178">
        <f t="shared" si="92"/>
        <v>0</v>
      </c>
      <c r="W1092" s="178">
        <f t="shared" si="92"/>
        <v>0</v>
      </c>
      <c r="X1092" s="178">
        <f t="shared" si="92"/>
        <v>0</v>
      </c>
      <c r="Y1092" s="178">
        <f t="shared" si="92"/>
        <v>0</v>
      </c>
      <c r="Z1092" s="178">
        <f t="shared" si="92"/>
        <v>0</v>
      </c>
      <c r="AA1092" s="178">
        <f t="shared" si="92"/>
        <v>0</v>
      </c>
      <c r="AB1092" s="178">
        <f t="shared" si="92"/>
        <v>0</v>
      </c>
      <c r="AC1092" s="178">
        <f t="shared" si="92"/>
        <v>0</v>
      </c>
      <c r="AD1092" s="178">
        <f t="shared" si="92"/>
        <v>0</v>
      </c>
      <c r="AE1092" s="178">
        <f t="shared" si="92"/>
        <v>0</v>
      </c>
      <c r="AF1092" s="178">
        <f t="shared" si="92"/>
        <v>0</v>
      </c>
      <c r="AG1092" s="178">
        <f t="shared" si="92"/>
        <v>0</v>
      </c>
      <c r="AH1092" s="178">
        <f t="shared" si="92"/>
        <v>0</v>
      </c>
      <c r="AI1092" s="178">
        <f t="shared" si="92"/>
        <v>0</v>
      </c>
      <c r="AJ1092" s="178">
        <f t="shared" si="92"/>
        <v>0</v>
      </c>
      <c r="AK1092" s="178">
        <f t="shared" ref="AK1092:BQ1092" si="93">SUM(AK1062,AK1072,AK1082)</f>
        <v>0</v>
      </c>
      <c r="AL1092" s="178">
        <f t="shared" si="93"/>
        <v>0</v>
      </c>
      <c r="AM1092" s="178">
        <f t="shared" si="93"/>
        <v>0</v>
      </c>
      <c r="AN1092" s="178">
        <f t="shared" si="93"/>
        <v>0</v>
      </c>
      <c r="AO1092" s="178">
        <f t="shared" si="93"/>
        <v>0</v>
      </c>
      <c r="AP1092" s="178">
        <f t="shared" si="93"/>
        <v>0</v>
      </c>
      <c r="AQ1092" s="178">
        <f t="shared" si="93"/>
        <v>0</v>
      </c>
      <c r="AR1092" s="178">
        <f t="shared" si="93"/>
        <v>0</v>
      </c>
      <c r="AS1092" s="178">
        <f t="shared" si="93"/>
        <v>0</v>
      </c>
      <c r="AT1092" s="178">
        <f t="shared" si="93"/>
        <v>0</v>
      </c>
      <c r="AU1092" s="178">
        <f t="shared" si="93"/>
        <v>0</v>
      </c>
      <c r="AV1092" s="178">
        <f t="shared" si="93"/>
        <v>0</v>
      </c>
      <c r="AW1092" s="178">
        <f t="shared" si="93"/>
        <v>0</v>
      </c>
      <c r="AX1092" s="178">
        <f t="shared" si="93"/>
        <v>0</v>
      </c>
      <c r="AY1092" s="178">
        <f t="shared" si="93"/>
        <v>0</v>
      </c>
      <c r="AZ1092" s="178">
        <f t="shared" si="93"/>
        <v>0</v>
      </c>
      <c r="BA1092" s="178">
        <f t="shared" si="93"/>
        <v>0</v>
      </c>
      <c r="BB1092" s="178">
        <f t="shared" si="93"/>
        <v>0</v>
      </c>
      <c r="BC1092" s="178">
        <f t="shared" si="93"/>
        <v>0</v>
      </c>
      <c r="BD1092" s="178">
        <f t="shared" si="93"/>
        <v>0</v>
      </c>
      <c r="BE1092" s="178">
        <f t="shared" si="93"/>
        <v>0</v>
      </c>
      <c r="BF1092" s="178">
        <f t="shared" si="93"/>
        <v>0</v>
      </c>
      <c r="BG1092" s="178">
        <f t="shared" si="93"/>
        <v>0</v>
      </c>
      <c r="BH1092" s="178">
        <f t="shared" si="93"/>
        <v>0</v>
      </c>
      <c r="BI1092" s="178">
        <f t="shared" si="93"/>
        <v>0</v>
      </c>
      <c r="BJ1092" s="178">
        <f t="shared" si="93"/>
        <v>0</v>
      </c>
      <c r="BK1092" s="178">
        <f t="shared" si="93"/>
        <v>0</v>
      </c>
      <c r="BL1092" s="178">
        <f t="shared" si="93"/>
        <v>0</v>
      </c>
      <c r="BM1092" s="178">
        <f t="shared" si="93"/>
        <v>0</v>
      </c>
      <c r="BN1092" s="178">
        <f t="shared" si="93"/>
        <v>0</v>
      </c>
      <c r="BO1092" s="178">
        <f t="shared" si="93"/>
        <v>0</v>
      </c>
      <c r="BP1092" s="178">
        <f t="shared" si="93"/>
        <v>0</v>
      </c>
      <c r="BQ1092" s="178">
        <f t="shared" si="93"/>
        <v>0</v>
      </c>
    </row>
    <row r="1093" spans="1:69" x14ac:dyDescent="0.25">
      <c r="A1093" s="188" t="s">
        <v>885</v>
      </c>
      <c r="B1093" s="178">
        <f>SUM(B1085,B1087,B1088,B1089)</f>
        <v>0</v>
      </c>
      <c r="C1093" s="178">
        <f t="shared" si="89"/>
        <v>0</v>
      </c>
      <c r="E1093" s="178">
        <f t="shared" ref="E1093:AJ1093" si="94">SUM(E1063,E1073,E1083)</f>
        <v>0</v>
      </c>
      <c r="F1093" s="178">
        <f t="shared" si="94"/>
        <v>0</v>
      </c>
      <c r="G1093" s="178">
        <f t="shared" si="94"/>
        <v>0</v>
      </c>
      <c r="H1093" s="178">
        <f t="shared" si="94"/>
        <v>0</v>
      </c>
      <c r="I1093" s="178">
        <f t="shared" si="94"/>
        <v>0</v>
      </c>
      <c r="J1093" s="178">
        <f t="shared" si="94"/>
        <v>0</v>
      </c>
      <c r="K1093" s="178">
        <f t="shared" si="94"/>
        <v>0</v>
      </c>
      <c r="L1093" s="178">
        <f t="shared" si="94"/>
        <v>0</v>
      </c>
      <c r="M1093" s="178">
        <f t="shared" si="94"/>
        <v>0</v>
      </c>
      <c r="N1093" s="178">
        <f t="shared" si="94"/>
        <v>0</v>
      </c>
      <c r="O1093" s="178">
        <f t="shared" si="94"/>
        <v>0</v>
      </c>
      <c r="P1093" s="178">
        <f t="shared" si="94"/>
        <v>0</v>
      </c>
      <c r="Q1093" s="178">
        <f t="shared" si="94"/>
        <v>0</v>
      </c>
      <c r="R1093" s="178">
        <f t="shared" si="94"/>
        <v>0</v>
      </c>
      <c r="S1093" s="178">
        <f t="shared" si="94"/>
        <v>0</v>
      </c>
      <c r="T1093" s="178">
        <f t="shared" si="94"/>
        <v>0</v>
      </c>
      <c r="U1093" s="178">
        <f t="shared" si="94"/>
        <v>0</v>
      </c>
      <c r="V1093" s="178">
        <f t="shared" si="94"/>
        <v>0</v>
      </c>
      <c r="W1093" s="178">
        <f t="shared" si="94"/>
        <v>0</v>
      </c>
      <c r="X1093" s="178">
        <f t="shared" si="94"/>
        <v>0</v>
      </c>
      <c r="Y1093" s="178">
        <f t="shared" si="94"/>
        <v>0</v>
      </c>
      <c r="Z1093" s="178">
        <f t="shared" si="94"/>
        <v>0</v>
      </c>
      <c r="AA1093" s="178">
        <f t="shared" si="94"/>
        <v>0</v>
      </c>
      <c r="AB1093" s="178">
        <f t="shared" si="94"/>
        <v>0</v>
      </c>
      <c r="AC1093" s="178">
        <f t="shared" si="94"/>
        <v>0</v>
      </c>
      <c r="AD1093" s="178">
        <f t="shared" si="94"/>
        <v>0</v>
      </c>
      <c r="AE1093" s="178">
        <f t="shared" si="94"/>
        <v>0</v>
      </c>
      <c r="AF1093" s="178">
        <f t="shared" si="94"/>
        <v>0</v>
      </c>
      <c r="AG1093" s="178">
        <f t="shared" si="94"/>
        <v>0</v>
      </c>
      <c r="AH1093" s="178">
        <f t="shared" si="94"/>
        <v>0</v>
      </c>
      <c r="AI1093" s="178">
        <f t="shared" si="94"/>
        <v>0</v>
      </c>
      <c r="AJ1093" s="178">
        <f t="shared" si="94"/>
        <v>0</v>
      </c>
      <c r="AK1093" s="178">
        <f t="shared" ref="AK1093:BQ1093" si="95">SUM(AK1063,AK1073,AK1083)</f>
        <v>0</v>
      </c>
      <c r="AL1093" s="178">
        <f t="shared" si="95"/>
        <v>0</v>
      </c>
      <c r="AM1093" s="178">
        <f t="shared" si="95"/>
        <v>0</v>
      </c>
      <c r="AN1093" s="178">
        <f t="shared" si="95"/>
        <v>0</v>
      </c>
      <c r="AO1093" s="178">
        <f t="shared" si="95"/>
        <v>0</v>
      </c>
      <c r="AP1093" s="178">
        <f t="shared" si="95"/>
        <v>0</v>
      </c>
      <c r="AQ1093" s="178">
        <f t="shared" si="95"/>
        <v>0</v>
      </c>
      <c r="AR1093" s="178">
        <f t="shared" si="95"/>
        <v>0</v>
      </c>
      <c r="AS1093" s="178">
        <f t="shared" si="95"/>
        <v>0</v>
      </c>
      <c r="AT1093" s="178">
        <f t="shared" si="95"/>
        <v>0</v>
      </c>
      <c r="AU1093" s="178">
        <f t="shared" si="95"/>
        <v>0</v>
      </c>
      <c r="AV1093" s="178">
        <f t="shared" si="95"/>
        <v>0</v>
      </c>
      <c r="AW1093" s="178">
        <f t="shared" si="95"/>
        <v>0</v>
      </c>
      <c r="AX1093" s="178">
        <f t="shared" si="95"/>
        <v>0</v>
      </c>
      <c r="AY1093" s="178">
        <f t="shared" si="95"/>
        <v>0</v>
      </c>
      <c r="AZ1093" s="178">
        <f t="shared" si="95"/>
        <v>0</v>
      </c>
      <c r="BA1093" s="178">
        <f t="shared" si="95"/>
        <v>0</v>
      </c>
      <c r="BB1093" s="178">
        <f t="shared" si="95"/>
        <v>0</v>
      </c>
      <c r="BC1093" s="178">
        <f t="shared" si="95"/>
        <v>0</v>
      </c>
      <c r="BD1093" s="178">
        <f t="shared" si="95"/>
        <v>0</v>
      </c>
      <c r="BE1093" s="178">
        <f t="shared" si="95"/>
        <v>0</v>
      </c>
      <c r="BF1093" s="178">
        <f t="shared" si="95"/>
        <v>0</v>
      </c>
      <c r="BG1093" s="178">
        <f t="shared" si="95"/>
        <v>0</v>
      </c>
      <c r="BH1093" s="178">
        <f t="shared" si="95"/>
        <v>0</v>
      </c>
      <c r="BI1093" s="178">
        <f t="shared" si="95"/>
        <v>0</v>
      </c>
      <c r="BJ1093" s="178">
        <f t="shared" si="95"/>
        <v>0</v>
      </c>
      <c r="BK1093" s="178">
        <f t="shared" si="95"/>
        <v>0</v>
      </c>
      <c r="BL1093" s="178">
        <f t="shared" si="95"/>
        <v>0</v>
      </c>
      <c r="BM1093" s="178">
        <f t="shared" si="95"/>
        <v>0</v>
      </c>
      <c r="BN1093" s="178">
        <f t="shared" si="95"/>
        <v>0</v>
      </c>
      <c r="BO1093" s="178">
        <f t="shared" si="95"/>
        <v>0</v>
      </c>
      <c r="BP1093" s="178">
        <f t="shared" si="95"/>
        <v>0</v>
      </c>
      <c r="BQ1093" s="178">
        <f t="shared" si="95"/>
        <v>0</v>
      </c>
    </row>
    <row r="1094" spans="1:69" x14ac:dyDescent="0.25">
      <c r="A1094" s="188"/>
      <c r="B1094" s="178"/>
      <c r="C1094" s="178">
        <f t="shared" si="89"/>
        <v>0</v>
      </c>
      <c r="E1094" s="178">
        <f t="shared" ref="E1094:AJ1094" si="96">SUM(E1064,E1074,E1084)</f>
        <v>0</v>
      </c>
      <c r="F1094" s="178">
        <f t="shared" si="96"/>
        <v>0</v>
      </c>
      <c r="G1094" s="178">
        <f t="shared" si="96"/>
        <v>0</v>
      </c>
      <c r="H1094" s="178">
        <f t="shared" si="96"/>
        <v>0</v>
      </c>
      <c r="I1094" s="178">
        <f t="shared" si="96"/>
        <v>0</v>
      </c>
      <c r="J1094" s="178">
        <f t="shared" si="96"/>
        <v>0</v>
      </c>
      <c r="K1094" s="178">
        <f t="shared" si="96"/>
        <v>0</v>
      </c>
      <c r="L1094" s="178">
        <f t="shared" si="96"/>
        <v>0</v>
      </c>
      <c r="M1094" s="178">
        <f t="shared" si="96"/>
        <v>0</v>
      </c>
      <c r="N1094" s="178">
        <f t="shared" si="96"/>
        <v>0</v>
      </c>
      <c r="O1094" s="178">
        <f t="shared" si="96"/>
        <v>0</v>
      </c>
      <c r="P1094" s="178">
        <f t="shared" si="96"/>
        <v>0</v>
      </c>
      <c r="Q1094" s="178">
        <f t="shared" si="96"/>
        <v>0</v>
      </c>
      <c r="R1094" s="178">
        <f t="shared" si="96"/>
        <v>0</v>
      </c>
      <c r="S1094" s="178">
        <f t="shared" si="96"/>
        <v>0</v>
      </c>
      <c r="T1094" s="178">
        <f t="shared" si="96"/>
        <v>0</v>
      </c>
      <c r="U1094" s="178">
        <f t="shared" si="96"/>
        <v>0</v>
      </c>
      <c r="V1094" s="178">
        <f t="shared" si="96"/>
        <v>0</v>
      </c>
      <c r="W1094" s="178">
        <f t="shared" si="96"/>
        <v>0</v>
      </c>
      <c r="X1094" s="178">
        <f t="shared" si="96"/>
        <v>0</v>
      </c>
      <c r="Y1094" s="178">
        <f t="shared" si="96"/>
        <v>0</v>
      </c>
      <c r="Z1094" s="178">
        <f t="shared" si="96"/>
        <v>0</v>
      </c>
      <c r="AA1094" s="178">
        <f t="shared" si="96"/>
        <v>0</v>
      </c>
      <c r="AB1094" s="178">
        <f t="shared" si="96"/>
        <v>0</v>
      </c>
      <c r="AC1094" s="178">
        <f t="shared" si="96"/>
        <v>0</v>
      </c>
      <c r="AD1094" s="178">
        <f t="shared" si="96"/>
        <v>0</v>
      </c>
      <c r="AE1094" s="178">
        <f t="shared" si="96"/>
        <v>0</v>
      </c>
      <c r="AF1094" s="178">
        <f t="shared" si="96"/>
        <v>0</v>
      </c>
      <c r="AG1094" s="178">
        <f t="shared" si="96"/>
        <v>0</v>
      </c>
      <c r="AH1094" s="178">
        <f t="shared" si="96"/>
        <v>0</v>
      </c>
      <c r="AI1094" s="178">
        <f t="shared" si="96"/>
        <v>0</v>
      </c>
      <c r="AJ1094" s="178">
        <f t="shared" si="96"/>
        <v>0</v>
      </c>
      <c r="AK1094" s="178">
        <f t="shared" ref="AK1094:BL1094" si="97">SUM(AK1064,AK1074,AK1084)</f>
        <v>0</v>
      </c>
      <c r="AL1094" s="178">
        <f t="shared" si="97"/>
        <v>0</v>
      </c>
      <c r="AM1094" s="178">
        <f t="shared" si="97"/>
        <v>0</v>
      </c>
      <c r="AN1094" s="178">
        <f t="shared" si="97"/>
        <v>0</v>
      </c>
      <c r="AO1094" s="178">
        <f t="shared" si="97"/>
        <v>0</v>
      </c>
      <c r="AP1094" s="178">
        <f t="shared" si="97"/>
        <v>0</v>
      </c>
      <c r="AQ1094" s="178">
        <f t="shared" si="97"/>
        <v>0</v>
      </c>
      <c r="AR1094" s="178">
        <f t="shared" si="97"/>
        <v>0</v>
      </c>
      <c r="AS1094" s="178">
        <f t="shared" si="97"/>
        <v>0</v>
      </c>
      <c r="AT1094" s="178">
        <f t="shared" si="97"/>
        <v>0</v>
      </c>
      <c r="AU1094" s="178">
        <f t="shared" si="97"/>
        <v>0</v>
      </c>
      <c r="AV1094" s="178">
        <f t="shared" si="97"/>
        <v>0</v>
      </c>
      <c r="AW1094" s="178">
        <f t="shared" si="97"/>
        <v>0</v>
      </c>
      <c r="AX1094" s="178">
        <f t="shared" si="97"/>
        <v>0</v>
      </c>
      <c r="AY1094" s="178">
        <f t="shared" si="97"/>
        <v>0</v>
      </c>
      <c r="AZ1094" s="178">
        <f t="shared" si="97"/>
        <v>0</v>
      </c>
      <c r="BA1094" s="178">
        <f t="shared" si="97"/>
        <v>0</v>
      </c>
      <c r="BB1094" s="178">
        <f t="shared" si="97"/>
        <v>0</v>
      </c>
      <c r="BC1094" s="178">
        <f t="shared" si="97"/>
        <v>0</v>
      </c>
      <c r="BD1094" s="178">
        <f t="shared" si="97"/>
        <v>0</v>
      </c>
      <c r="BE1094" s="178">
        <f t="shared" si="97"/>
        <v>0</v>
      </c>
      <c r="BF1094" s="178">
        <f t="shared" si="97"/>
        <v>0</v>
      </c>
      <c r="BG1094" s="178">
        <f t="shared" si="97"/>
        <v>0</v>
      </c>
      <c r="BH1094" s="178">
        <f t="shared" si="97"/>
        <v>0</v>
      </c>
      <c r="BI1094" s="178">
        <f t="shared" si="97"/>
        <v>0</v>
      </c>
      <c r="BJ1094" s="178">
        <f t="shared" si="97"/>
        <v>0</v>
      </c>
      <c r="BK1094" s="178">
        <f t="shared" si="97"/>
        <v>0</v>
      </c>
      <c r="BL1094" s="178">
        <f t="shared" si="97"/>
        <v>0</v>
      </c>
      <c r="BM1094" s="178">
        <f t="shared" ref="BM1094:BP1097" si="98">SUM(BM1064,BM1074,BM1084)</f>
        <v>0</v>
      </c>
      <c r="BN1094" s="178">
        <f t="shared" si="98"/>
        <v>0</v>
      </c>
      <c r="BO1094" s="178">
        <f t="shared" si="98"/>
        <v>0</v>
      </c>
      <c r="BP1094" s="178">
        <f t="shared" si="98"/>
        <v>0</v>
      </c>
      <c r="BQ1094" s="178">
        <f t="shared" ref="BQ1094:BQ1099" si="99">SUM(BQ1064,BQ1074,BQ1084)</f>
        <v>0</v>
      </c>
    </row>
    <row r="1095" spans="1:69" ht="26.4" x14ac:dyDescent="0.25">
      <c r="A1095" s="187" t="s">
        <v>886</v>
      </c>
      <c r="B1095" s="178">
        <f t="shared" ref="B1095:B1102" si="100">SUM(B530,B538,B546,B562,B650,B658,B666,B682)</f>
        <v>0</v>
      </c>
      <c r="C1095" s="178">
        <f t="shared" si="89"/>
        <v>0</v>
      </c>
      <c r="E1095" s="178">
        <f t="shared" ref="E1095:AJ1095" si="101">SUM(E1065,E1075,E1085)</f>
        <v>0</v>
      </c>
      <c r="F1095" s="178">
        <f t="shared" si="101"/>
        <v>0</v>
      </c>
      <c r="G1095" s="178">
        <f t="shared" si="101"/>
        <v>0</v>
      </c>
      <c r="H1095" s="178">
        <f t="shared" si="101"/>
        <v>0</v>
      </c>
      <c r="I1095" s="178">
        <f t="shared" si="101"/>
        <v>0</v>
      </c>
      <c r="J1095" s="178">
        <f t="shared" si="101"/>
        <v>0</v>
      </c>
      <c r="K1095" s="178">
        <f t="shared" si="101"/>
        <v>0</v>
      </c>
      <c r="L1095" s="178">
        <f t="shared" si="101"/>
        <v>0</v>
      </c>
      <c r="M1095" s="178">
        <f t="shared" si="101"/>
        <v>0</v>
      </c>
      <c r="N1095" s="178">
        <f t="shared" si="101"/>
        <v>0</v>
      </c>
      <c r="O1095" s="178">
        <f t="shared" si="101"/>
        <v>0</v>
      </c>
      <c r="P1095" s="178">
        <f t="shared" si="101"/>
        <v>0</v>
      </c>
      <c r="Q1095" s="178">
        <f t="shared" si="101"/>
        <v>0</v>
      </c>
      <c r="R1095" s="178">
        <f t="shared" si="101"/>
        <v>0</v>
      </c>
      <c r="S1095" s="178">
        <f t="shared" si="101"/>
        <v>0</v>
      </c>
      <c r="T1095" s="178">
        <f t="shared" si="101"/>
        <v>0</v>
      </c>
      <c r="U1095" s="178">
        <f t="shared" si="101"/>
        <v>0</v>
      </c>
      <c r="V1095" s="178">
        <f t="shared" si="101"/>
        <v>0</v>
      </c>
      <c r="W1095" s="178">
        <f t="shared" si="101"/>
        <v>0</v>
      </c>
      <c r="X1095" s="178">
        <f t="shared" si="101"/>
        <v>0</v>
      </c>
      <c r="Y1095" s="178">
        <f t="shared" si="101"/>
        <v>0</v>
      </c>
      <c r="Z1095" s="178">
        <f t="shared" si="101"/>
        <v>0</v>
      </c>
      <c r="AA1095" s="178">
        <f t="shared" si="101"/>
        <v>0</v>
      </c>
      <c r="AB1095" s="178">
        <f t="shared" si="101"/>
        <v>0</v>
      </c>
      <c r="AC1095" s="178">
        <f t="shared" si="101"/>
        <v>0</v>
      </c>
      <c r="AD1095" s="178">
        <f t="shared" si="101"/>
        <v>0</v>
      </c>
      <c r="AE1095" s="178">
        <f t="shared" si="101"/>
        <v>0</v>
      </c>
      <c r="AF1095" s="178">
        <f t="shared" si="101"/>
        <v>0</v>
      </c>
      <c r="AG1095" s="178">
        <f t="shared" si="101"/>
        <v>0</v>
      </c>
      <c r="AH1095" s="178">
        <f t="shared" si="101"/>
        <v>0</v>
      </c>
      <c r="AI1095" s="178">
        <f t="shared" si="101"/>
        <v>0</v>
      </c>
      <c r="AJ1095" s="178">
        <f t="shared" si="101"/>
        <v>0</v>
      </c>
      <c r="AK1095" s="178">
        <f t="shared" ref="AK1095:BL1095" si="102">SUM(AK1065,AK1075,AK1085)</f>
        <v>0</v>
      </c>
      <c r="AL1095" s="178">
        <f t="shared" si="102"/>
        <v>0</v>
      </c>
      <c r="AM1095" s="178">
        <f t="shared" si="102"/>
        <v>0</v>
      </c>
      <c r="AN1095" s="178">
        <f t="shared" si="102"/>
        <v>0</v>
      </c>
      <c r="AO1095" s="178">
        <f t="shared" si="102"/>
        <v>0</v>
      </c>
      <c r="AP1095" s="178">
        <f t="shared" si="102"/>
        <v>0</v>
      </c>
      <c r="AQ1095" s="178">
        <f t="shared" si="102"/>
        <v>0</v>
      </c>
      <c r="AR1095" s="178">
        <f t="shared" si="102"/>
        <v>0</v>
      </c>
      <c r="AS1095" s="178">
        <f t="shared" si="102"/>
        <v>0</v>
      </c>
      <c r="AT1095" s="178">
        <f t="shared" si="102"/>
        <v>0</v>
      </c>
      <c r="AU1095" s="178">
        <f t="shared" si="102"/>
        <v>0</v>
      </c>
      <c r="AV1095" s="178">
        <f t="shared" si="102"/>
        <v>0</v>
      </c>
      <c r="AW1095" s="178">
        <f t="shared" si="102"/>
        <v>0</v>
      </c>
      <c r="AX1095" s="178">
        <f t="shared" si="102"/>
        <v>0</v>
      </c>
      <c r="AY1095" s="178">
        <f t="shared" si="102"/>
        <v>0</v>
      </c>
      <c r="AZ1095" s="178">
        <f t="shared" si="102"/>
        <v>0</v>
      </c>
      <c r="BA1095" s="178">
        <f t="shared" si="102"/>
        <v>0</v>
      </c>
      <c r="BB1095" s="178">
        <f t="shared" si="102"/>
        <v>0</v>
      </c>
      <c r="BC1095" s="178">
        <f t="shared" si="102"/>
        <v>0</v>
      </c>
      <c r="BD1095" s="178">
        <f t="shared" si="102"/>
        <v>0</v>
      </c>
      <c r="BE1095" s="178">
        <f t="shared" si="102"/>
        <v>0</v>
      </c>
      <c r="BF1095" s="178">
        <f t="shared" si="102"/>
        <v>0</v>
      </c>
      <c r="BG1095" s="178">
        <f t="shared" si="102"/>
        <v>0</v>
      </c>
      <c r="BH1095" s="178">
        <f t="shared" si="102"/>
        <v>0</v>
      </c>
      <c r="BI1095" s="178">
        <f t="shared" si="102"/>
        <v>0</v>
      </c>
      <c r="BJ1095" s="178">
        <f t="shared" si="102"/>
        <v>0</v>
      </c>
      <c r="BK1095" s="178">
        <f t="shared" si="102"/>
        <v>0</v>
      </c>
      <c r="BL1095" s="178">
        <f t="shared" si="102"/>
        <v>0</v>
      </c>
      <c r="BM1095" s="178">
        <f>SUM(BM1065,BM1075,BM1085)</f>
        <v>0</v>
      </c>
      <c r="BN1095" s="178">
        <f t="shared" si="98"/>
        <v>0</v>
      </c>
      <c r="BO1095" s="178">
        <f t="shared" si="98"/>
        <v>0</v>
      </c>
      <c r="BP1095" s="178">
        <f t="shared" si="98"/>
        <v>0</v>
      </c>
      <c r="BQ1095" s="178">
        <f t="shared" si="99"/>
        <v>0</v>
      </c>
    </row>
    <row r="1096" spans="1:69" ht="26.4" x14ac:dyDescent="0.25">
      <c r="A1096" s="187" t="s">
        <v>887</v>
      </c>
      <c r="B1096" s="178">
        <f t="shared" si="100"/>
        <v>0</v>
      </c>
      <c r="C1096" s="178">
        <f t="shared" si="89"/>
        <v>0</v>
      </c>
      <c r="E1096" s="178">
        <f t="shared" ref="E1096:AJ1096" si="103">SUM(E1066,E1076,E1086)</f>
        <v>0</v>
      </c>
      <c r="F1096" s="178">
        <f t="shared" si="103"/>
        <v>0</v>
      </c>
      <c r="G1096" s="178">
        <f t="shared" si="103"/>
        <v>0</v>
      </c>
      <c r="H1096" s="178">
        <f t="shared" si="103"/>
        <v>0</v>
      </c>
      <c r="I1096" s="178">
        <f t="shared" si="103"/>
        <v>0</v>
      </c>
      <c r="J1096" s="178">
        <f t="shared" si="103"/>
        <v>0</v>
      </c>
      <c r="K1096" s="178">
        <f t="shared" si="103"/>
        <v>0</v>
      </c>
      <c r="L1096" s="178">
        <f t="shared" si="103"/>
        <v>0</v>
      </c>
      <c r="M1096" s="178">
        <f t="shared" si="103"/>
        <v>0</v>
      </c>
      <c r="N1096" s="178">
        <f t="shared" si="103"/>
        <v>0</v>
      </c>
      <c r="O1096" s="178">
        <f t="shared" si="103"/>
        <v>0</v>
      </c>
      <c r="P1096" s="178">
        <f t="shared" si="103"/>
        <v>0</v>
      </c>
      <c r="Q1096" s="178">
        <f t="shared" si="103"/>
        <v>0</v>
      </c>
      <c r="R1096" s="178">
        <f t="shared" si="103"/>
        <v>0</v>
      </c>
      <c r="S1096" s="178">
        <f t="shared" si="103"/>
        <v>0</v>
      </c>
      <c r="T1096" s="178">
        <f t="shared" si="103"/>
        <v>0</v>
      </c>
      <c r="U1096" s="178">
        <f t="shared" si="103"/>
        <v>0</v>
      </c>
      <c r="V1096" s="178">
        <f t="shared" si="103"/>
        <v>0</v>
      </c>
      <c r="W1096" s="178">
        <f t="shared" si="103"/>
        <v>0</v>
      </c>
      <c r="X1096" s="178">
        <f t="shared" si="103"/>
        <v>0</v>
      </c>
      <c r="Y1096" s="178">
        <f t="shared" si="103"/>
        <v>0</v>
      </c>
      <c r="Z1096" s="178">
        <f t="shared" si="103"/>
        <v>0</v>
      </c>
      <c r="AA1096" s="178">
        <f t="shared" si="103"/>
        <v>0</v>
      </c>
      <c r="AB1096" s="178">
        <f t="shared" si="103"/>
        <v>0</v>
      </c>
      <c r="AC1096" s="178">
        <f t="shared" si="103"/>
        <v>0</v>
      </c>
      <c r="AD1096" s="178">
        <f t="shared" si="103"/>
        <v>0</v>
      </c>
      <c r="AE1096" s="178">
        <f t="shared" si="103"/>
        <v>0</v>
      </c>
      <c r="AF1096" s="178">
        <f t="shared" si="103"/>
        <v>0</v>
      </c>
      <c r="AG1096" s="178">
        <f t="shared" si="103"/>
        <v>0</v>
      </c>
      <c r="AH1096" s="178">
        <f t="shared" si="103"/>
        <v>0</v>
      </c>
      <c r="AI1096" s="178">
        <f t="shared" si="103"/>
        <v>0</v>
      </c>
      <c r="AJ1096" s="178">
        <f t="shared" si="103"/>
        <v>0</v>
      </c>
      <c r="AK1096" s="178">
        <f t="shared" ref="AK1096:BL1096" si="104">SUM(AK1066,AK1076,AK1086)</f>
        <v>0</v>
      </c>
      <c r="AL1096" s="178">
        <f t="shared" si="104"/>
        <v>0</v>
      </c>
      <c r="AM1096" s="178">
        <f t="shared" si="104"/>
        <v>0</v>
      </c>
      <c r="AN1096" s="178">
        <f t="shared" si="104"/>
        <v>0</v>
      </c>
      <c r="AO1096" s="178">
        <f t="shared" si="104"/>
        <v>0</v>
      </c>
      <c r="AP1096" s="178">
        <f t="shared" si="104"/>
        <v>0</v>
      </c>
      <c r="AQ1096" s="178">
        <f t="shared" si="104"/>
        <v>0</v>
      </c>
      <c r="AR1096" s="178">
        <f t="shared" si="104"/>
        <v>0</v>
      </c>
      <c r="AS1096" s="178">
        <f t="shared" si="104"/>
        <v>0</v>
      </c>
      <c r="AT1096" s="178">
        <f t="shared" si="104"/>
        <v>0</v>
      </c>
      <c r="AU1096" s="178">
        <f t="shared" si="104"/>
        <v>0</v>
      </c>
      <c r="AV1096" s="178">
        <f t="shared" si="104"/>
        <v>0</v>
      </c>
      <c r="AW1096" s="178">
        <f t="shared" si="104"/>
        <v>0</v>
      </c>
      <c r="AX1096" s="178">
        <f t="shared" si="104"/>
        <v>0</v>
      </c>
      <c r="AY1096" s="178">
        <f t="shared" si="104"/>
        <v>0</v>
      </c>
      <c r="AZ1096" s="178">
        <f t="shared" si="104"/>
        <v>0</v>
      </c>
      <c r="BA1096" s="178">
        <f t="shared" si="104"/>
        <v>0</v>
      </c>
      <c r="BB1096" s="178">
        <f t="shared" si="104"/>
        <v>0</v>
      </c>
      <c r="BC1096" s="178">
        <f t="shared" si="104"/>
        <v>0</v>
      </c>
      <c r="BD1096" s="178">
        <f t="shared" si="104"/>
        <v>0</v>
      </c>
      <c r="BE1096" s="178">
        <f t="shared" si="104"/>
        <v>0</v>
      </c>
      <c r="BF1096" s="178">
        <f t="shared" si="104"/>
        <v>0</v>
      </c>
      <c r="BG1096" s="178">
        <f t="shared" si="104"/>
        <v>0</v>
      </c>
      <c r="BH1096" s="178">
        <f t="shared" si="104"/>
        <v>0</v>
      </c>
      <c r="BI1096" s="178">
        <f t="shared" si="104"/>
        <v>0</v>
      </c>
      <c r="BJ1096" s="178">
        <f t="shared" si="104"/>
        <v>0</v>
      </c>
      <c r="BK1096" s="178">
        <f t="shared" si="104"/>
        <v>0</v>
      </c>
      <c r="BL1096" s="178">
        <f t="shared" si="104"/>
        <v>0</v>
      </c>
      <c r="BM1096" s="178">
        <f>SUM(BM1066,BM1076,BM1086)</f>
        <v>0</v>
      </c>
      <c r="BN1096" s="178">
        <f t="shared" si="98"/>
        <v>0</v>
      </c>
      <c r="BO1096" s="178">
        <f t="shared" si="98"/>
        <v>0</v>
      </c>
      <c r="BP1096" s="178">
        <f t="shared" si="98"/>
        <v>0</v>
      </c>
      <c r="BQ1096" s="178">
        <f t="shared" si="99"/>
        <v>0</v>
      </c>
    </row>
    <row r="1097" spans="1:69" ht="26.4" x14ac:dyDescent="0.25">
      <c r="A1097" s="187" t="s">
        <v>888</v>
      </c>
      <c r="B1097" s="178">
        <f t="shared" si="100"/>
        <v>0</v>
      </c>
      <c r="C1097" s="178">
        <f t="shared" si="89"/>
        <v>0</v>
      </c>
      <c r="E1097" s="178">
        <f t="shared" ref="E1097:AJ1097" si="105">SUM(E1067,E1077,E1087)</f>
        <v>0</v>
      </c>
      <c r="F1097" s="178">
        <f t="shared" si="105"/>
        <v>0</v>
      </c>
      <c r="G1097" s="178">
        <f t="shared" si="105"/>
        <v>0</v>
      </c>
      <c r="H1097" s="178">
        <f t="shared" si="105"/>
        <v>0</v>
      </c>
      <c r="I1097" s="178">
        <f t="shared" si="105"/>
        <v>0</v>
      </c>
      <c r="J1097" s="178">
        <f t="shared" si="105"/>
        <v>0</v>
      </c>
      <c r="K1097" s="178">
        <f t="shared" si="105"/>
        <v>0</v>
      </c>
      <c r="L1097" s="178">
        <f t="shared" si="105"/>
        <v>0</v>
      </c>
      <c r="M1097" s="178">
        <f t="shared" si="105"/>
        <v>0</v>
      </c>
      <c r="N1097" s="178">
        <f t="shared" si="105"/>
        <v>0</v>
      </c>
      <c r="O1097" s="178">
        <f t="shared" si="105"/>
        <v>0</v>
      </c>
      <c r="P1097" s="178">
        <f t="shared" si="105"/>
        <v>0</v>
      </c>
      <c r="Q1097" s="178">
        <f t="shared" si="105"/>
        <v>0</v>
      </c>
      <c r="R1097" s="178">
        <f t="shared" si="105"/>
        <v>0</v>
      </c>
      <c r="S1097" s="178">
        <f t="shared" si="105"/>
        <v>0</v>
      </c>
      <c r="T1097" s="178">
        <f t="shared" si="105"/>
        <v>0</v>
      </c>
      <c r="U1097" s="178">
        <f t="shared" si="105"/>
        <v>0</v>
      </c>
      <c r="V1097" s="178">
        <f t="shared" si="105"/>
        <v>0</v>
      </c>
      <c r="W1097" s="178">
        <f t="shared" si="105"/>
        <v>0</v>
      </c>
      <c r="X1097" s="178">
        <f t="shared" si="105"/>
        <v>0</v>
      </c>
      <c r="Y1097" s="178">
        <f t="shared" si="105"/>
        <v>0</v>
      </c>
      <c r="Z1097" s="178">
        <f t="shared" si="105"/>
        <v>0</v>
      </c>
      <c r="AA1097" s="178">
        <f t="shared" si="105"/>
        <v>0</v>
      </c>
      <c r="AB1097" s="178">
        <f t="shared" si="105"/>
        <v>0</v>
      </c>
      <c r="AC1097" s="178">
        <f t="shared" si="105"/>
        <v>0</v>
      </c>
      <c r="AD1097" s="178">
        <f t="shared" si="105"/>
        <v>0</v>
      </c>
      <c r="AE1097" s="178">
        <f t="shared" si="105"/>
        <v>0</v>
      </c>
      <c r="AF1097" s="178">
        <f t="shared" si="105"/>
        <v>0</v>
      </c>
      <c r="AG1097" s="178">
        <f t="shared" si="105"/>
        <v>0</v>
      </c>
      <c r="AH1097" s="178">
        <f t="shared" si="105"/>
        <v>0</v>
      </c>
      <c r="AI1097" s="178">
        <f t="shared" si="105"/>
        <v>0</v>
      </c>
      <c r="AJ1097" s="178">
        <f t="shared" si="105"/>
        <v>0</v>
      </c>
      <c r="AK1097" s="178">
        <f t="shared" ref="AK1097:BL1097" si="106">SUM(AK1067,AK1077,AK1087)</f>
        <v>0</v>
      </c>
      <c r="AL1097" s="178">
        <f t="shared" si="106"/>
        <v>0</v>
      </c>
      <c r="AM1097" s="178">
        <f t="shared" si="106"/>
        <v>0</v>
      </c>
      <c r="AN1097" s="178">
        <f t="shared" si="106"/>
        <v>0</v>
      </c>
      <c r="AO1097" s="178">
        <f t="shared" si="106"/>
        <v>0</v>
      </c>
      <c r="AP1097" s="178">
        <f t="shared" si="106"/>
        <v>0</v>
      </c>
      <c r="AQ1097" s="178">
        <f t="shared" si="106"/>
        <v>0</v>
      </c>
      <c r="AR1097" s="178">
        <f t="shared" si="106"/>
        <v>0</v>
      </c>
      <c r="AS1097" s="178">
        <f t="shared" si="106"/>
        <v>0</v>
      </c>
      <c r="AT1097" s="178">
        <f t="shared" si="106"/>
        <v>0</v>
      </c>
      <c r="AU1097" s="178">
        <f t="shared" si="106"/>
        <v>0</v>
      </c>
      <c r="AV1097" s="178">
        <f t="shared" si="106"/>
        <v>0</v>
      </c>
      <c r="AW1097" s="178">
        <f t="shared" si="106"/>
        <v>0</v>
      </c>
      <c r="AX1097" s="178">
        <f t="shared" si="106"/>
        <v>0</v>
      </c>
      <c r="AY1097" s="178">
        <f t="shared" si="106"/>
        <v>0</v>
      </c>
      <c r="AZ1097" s="178">
        <f t="shared" si="106"/>
        <v>0</v>
      </c>
      <c r="BA1097" s="178">
        <f t="shared" si="106"/>
        <v>0</v>
      </c>
      <c r="BB1097" s="178">
        <f t="shared" si="106"/>
        <v>0</v>
      </c>
      <c r="BC1097" s="178">
        <f t="shared" si="106"/>
        <v>0</v>
      </c>
      <c r="BD1097" s="178">
        <f t="shared" si="106"/>
        <v>0</v>
      </c>
      <c r="BE1097" s="178">
        <f t="shared" si="106"/>
        <v>0</v>
      </c>
      <c r="BF1097" s="178">
        <f t="shared" si="106"/>
        <v>0</v>
      </c>
      <c r="BG1097" s="178">
        <f t="shared" si="106"/>
        <v>0</v>
      </c>
      <c r="BH1097" s="178">
        <f t="shared" si="106"/>
        <v>0</v>
      </c>
      <c r="BI1097" s="178">
        <f t="shared" si="106"/>
        <v>0</v>
      </c>
      <c r="BJ1097" s="178">
        <f t="shared" si="106"/>
        <v>0</v>
      </c>
      <c r="BK1097" s="178">
        <f t="shared" si="106"/>
        <v>0</v>
      </c>
      <c r="BL1097" s="178">
        <f t="shared" si="106"/>
        <v>0</v>
      </c>
      <c r="BM1097" s="178">
        <f>SUM(BM1067,BM1077,BM1087)</f>
        <v>0</v>
      </c>
      <c r="BN1097" s="178">
        <f t="shared" si="98"/>
        <v>0</v>
      </c>
      <c r="BO1097" s="178">
        <f t="shared" si="98"/>
        <v>0</v>
      </c>
      <c r="BP1097" s="178">
        <f t="shared" si="98"/>
        <v>0</v>
      </c>
      <c r="BQ1097" s="178">
        <f t="shared" si="99"/>
        <v>0</v>
      </c>
    </row>
    <row r="1098" spans="1:69" ht="26.4" x14ac:dyDescent="0.25">
      <c r="A1098" s="187" t="s">
        <v>889</v>
      </c>
      <c r="B1098" s="178">
        <f t="shared" si="100"/>
        <v>0</v>
      </c>
      <c r="C1098" s="178">
        <f t="shared" si="89"/>
        <v>0</v>
      </c>
      <c r="E1098" s="178">
        <f t="shared" ref="E1098:AJ1098" si="107">SUM(E1068,E1078,E1088)</f>
        <v>0</v>
      </c>
      <c r="F1098" s="178">
        <f t="shared" si="107"/>
        <v>0</v>
      </c>
      <c r="G1098" s="178">
        <f t="shared" si="107"/>
        <v>0</v>
      </c>
      <c r="H1098" s="178">
        <f t="shared" si="107"/>
        <v>0</v>
      </c>
      <c r="I1098" s="178">
        <f t="shared" si="107"/>
        <v>0</v>
      </c>
      <c r="J1098" s="178">
        <f t="shared" si="107"/>
        <v>0</v>
      </c>
      <c r="K1098" s="178">
        <f t="shared" si="107"/>
        <v>0</v>
      </c>
      <c r="L1098" s="178">
        <f t="shared" si="107"/>
        <v>0</v>
      </c>
      <c r="M1098" s="178">
        <f t="shared" si="107"/>
        <v>0</v>
      </c>
      <c r="N1098" s="178">
        <f t="shared" si="107"/>
        <v>0</v>
      </c>
      <c r="O1098" s="178">
        <f t="shared" si="107"/>
        <v>0</v>
      </c>
      <c r="P1098" s="178">
        <f t="shared" si="107"/>
        <v>0</v>
      </c>
      <c r="Q1098" s="178">
        <f t="shared" si="107"/>
        <v>0</v>
      </c>
      <c r="R1098" s="178">
        <f t="shared" si="107"/>
        <v>0</v>
      </c>
      <c r="S1098" s="178">
        <f t="shared" si="107"/>
        <v>0</v>
      </c>
      <c r="T1098" s="178">
        <f t="shared" si="107"/>
        <v>0</v>
      </c>
      <c r="U1098" s="178">
        <f t="shared" si="107"/>
        <v>0</v>
      </c>
      <c r="V1098" s="178">
        <f t="shared" si="107"/>
        <v>0</v>
      </c>
      <c r="W1098" s="178">
        <f t="shared" si="107"/>
        <v>0</v>
      </c>
      <c r="X1098" s="178">
        <f t="shared" si="107"/>
        <v>0</v>
      </c>
      <c r="Y1098" s="178">
        <f t="shared" si="107"/>
        <v>0</v>
      </c>
      <c r="Z1098" s="178">
        <f t="shared" si="107"/>
        <v>0</v>
      </c>
      <c r="AA1098" s="178">
        <f t="shared" si="107"/>
        <v>0</v>
      </c>
      <c r="AB1098" s="178">
        <f t="shared" si="107"/>
        <v>0</v>
      </c>
      <c r="AC1098" s="178">
        <f t="shared" si="107"/>
        <v>0</v>
      </c>
      <c r="AD1098" s="178">
        <f t="shared" si="107"/>
        <v>0</v>
      </c>
      <c r="AE1098" s="178">
        <f t="shared" si="107"/>
        <v>0</v>
      </c>
      <c r="AF1098" s="178">
        <f t="shared" si="107"/>
        <v>0</v>
      </c>
      <c r="AG1098" s="178">
        <f t="shared" si="107"/>
        <v>0</v>
      </c>
      <c r="AH1098" s="178">
        <f t="shared" si="107"/>
        <v>0</v>
      </c>
      <c r="AI1098" s="178">
        <f t="shared" si="107"/>
        <v>0</v>
      </c>
      <c r="AJ1098" s="178">
        <f t="shared" si="107"/>
        <v>0</v>
      </c>
      <c r="AK1098" s="178">
        <f t="shared" ref="AK1098:BL1098" si="108">SUM(AK1068,AK1078,AK1088)</f>
        <v>0</v>
      </c>
      <c r="AL1098" s="178">
        <f t="shared" si="108"/>
        <v>0</v>
      </c>
      <c r="AM1098" s="178">
        <f t="shared" si="108"/>
        <v>0</v>
      </c>
      <c r="AN1098" s="178">
        <f t="shared" si="108"/>
        <v>0</v>
      </c>
      <c r="AO1098" s="178">
        <f t="shared" si="108"/>
        <v>0</v>
      </c>
      <c r="AP1098" s="178">
        <f t="shared" si="108"/>
        <v>0</v>
      </c>
      <c r="AQ1098" s="178">
        <f t="shared" si="108"/>
        <v>0</v>
      </c>
      <c r="AR1098" s="178">
        <f t="shared" si="108"/>
        <v>0</v>
      </c>
      <c r="AS1098" s="178">
        <f t="shared" si="108"/>
        <v>0</v>
      </c>
      <c r="AT1098" s="178">
        <f t="shared" si="108"/>
        <v>0</v>
      </c>
      <c r="AU1098" s="178">
        <f t="shared" si="108"/>
        <v>0</v>
      </c>
      <c r="AV1098" s="178">
        <f t="shared" si="108"/>
        <v>0</v>
      </c>
      <c r="AW1098" s="178">
        <f t="shared" si="108"/>
        <v>0</v>
      </c>
      <c r="AX1098" s="178">
        <f t="shared" si="108"/>
        <v>0</v>
      </c>
      <c r="AY1098" s="178">
        <f t="shared" si="108"/>
        <v>0</v>
      </c>
      <c r="AZ1098" s="178">
        <f t="shared" si="108"/>
        <v>0</v>
      </c>
      <c r="BA1098" s="178">
        <f t="shared" si="108"/>
        <v>0</v>
      </c>
      <c r="BB1098" s="178">
        <f t="shared" si="108"/>
        <v>0</v>
      </c>
      <c r="BC1098" s="178">
        <f t="shared" si="108"/>
        <v>0</v>
      </c>
      <c r="BD1098" s="178">
        <f t="shared" si="108"/>
        <v>0</v>
      </c>
      <c r="BE1098" s="178">
        <f t="shared" si="108"/>
        <v>0</v>
      </c>
      <c r="BF1098" s="178">
        <f t="shared" si="108"/>
        <v>0</v>
      </c>
      <c r="BG1098" s="178">
        <f t="shared" si="108"/>
        <v>0</v>
      </c>
      <c r="BH1098" s="178">
        <f t="shared" si="108"/>
        <v>0</v>
      </c>
      <c r="BI1098" s="178">
        <f t="shared" si="108"/>
        <v>0</v>
      </c>
      <c r="BJ1098" s="178">
        <f t="shared" si="108"/>
        <v>0</v>
      </c>
      <c r="BK1098" s="178">
        <f t="shared" si="108"/>
        <v>0</v>
      </c>
      <c r="BL1098" s="178">
        <f t="shared" si="108"/>
        <v>0</v>
      </c>
      <c r="BM1098" s="178">
        <f t="shared" ref="BM1098:BP1099" si="109">SUM(BM1068,BM1078,BM1088)</f>
        <v>0</v>
      </c>
      <c r="BN1098" s="178">
        <f t="shared" si="109"/>
        <v>0</v>
      </c>
      <c r="BO1098" s="178">
        <f t="shared" si="109"/>
        <v>0</v>
      </c>
      <c r="BP1098" s="178">
        <f t="shared" si="109"/>
        <v>0</v>
      </c>
      <c r="BQ1098" s="178">
        <f t="shared" si="99"/>
        <v>0</v>
      </c>
    </row>
    <row r="1099" spans="1:69" ht="26.4" x14ac:dyDescent="0.25">
      <c r="A1099" s="187" t="s">
        <v>890</v>
      </c>
      <c r="B1099" s="178">
        <f t="shared" si="100"/>
        <v>0</v>
      </c>
      <c r="C1099" s="178">
        <f t="shared" si="89"/>
        <v>0</v>
      </c>
      <c r="E1099" s="178">
        <f t="shared" ref="E1099:AJ1099" si="110">SUM(E1069,E1079,E1089)</f>
        <v>0</v>
      </c>
      <c r="F1099" s="178">
        <f t="shared" si="110"/>
        <v>0</v>
      </c>
      <c r="G1099" s="178">
        <f t="shared" si="110"/>
        <v>0</v>
      </c>
      <c r="H1099" s="178">
        <f t="shared" si="110"/>
        <v>0</v>
      </c>
      <c r="I1099" s="178">
        <f t="shared" si="110"/>
        <v>0</v>
      </c>
      <c r="J1099" s="178">
        <f t="shared" si="110"/>
        <v>0</v>
      </c>
      <c r="K1099" s="178">
        <f t="shared" si="110"/>
        <v>0</v>
      </c>
      <c r="L1099" s="178">
        <f t="shared" si="110"/>
        <v>0</v>
      </c>
      <c r="M1099" s="178">
        <f t="shared" si="110"/>
        <v>0</v>
      </c>
      <c r="N1099" s="178">
        <f t="shared" si="110"/>
        <v>0</v>
      </c>
      <c r="O1099" s="178">
        <f t="shared" si="110"/>
        <v>0</v>
      </c>
      <c r="P1099" s="178">
        <f t="shared" si="110"/>
        <v>0</v>
      </c>
      <c r="Q1099" s="178">
        <f t="shared" si="110"/>
        <v>0</v>
      </c>
      <c r="R1099" s="178">
        <f t="shared" si="110"/>
        <v>0</v>
      </c>
      <c r="S1099" s="178">
        <f t="shared" si="110"/>
        <v>0</v>
      </c>
      <c r="T1099" s="178">
        <f t="shared" si="110"/>
        <v>0</v>
      </c>
      <c r="U1099" s="178">
        <f t="shared" si="110"/>
        <v>0</v>
      </c>
      <c r="V1099" s="178">
        <f t="shared" si="110"/>
        <v>0</v>
      </c>
      <c r="W1099" s="178">
        <f t="shared" si="110"/>
        <v>0</v>
      </c>
      <c r="X1099" s="178">
        <f t="shared" si="110"/>
        <v>0</v>
      </c>
      <c r="Y1099" s="178">
        <f t="shared" si="110"/>
        <v>0</v>
      </c>
      <c r="Z1099" s="178">
        <f t="shared" si="110"/>
        <v>0</v>
      </c>
      <c r="AA1099" s="178">
        <f t="shared" si="110"/>
        <v>0</v>
      </c>
      <c r="AB1099" s="178">
        <f t="shared" si="110"/>
        <v>0</v>
      </c>
      <c r="AC1099" s="178">
        <f t="shared" si="110"/>
        <v>0</v>
      </c>
      <c r="AD1099" s="178">
        <f t="shared" si="110"/>
        <v>0</v>
      </c>
      <c r="AE1099" s="178">
        <f t="shared" si="110"/>
        <v>0</v>
      </c>
      <c r="AF1099" s="178">
        <f t="shared" si="110"/>
        <v>0</v>
      </c>
      <c r="AG1099" s="178">
        <f t="shared" si="110"/>
        <v>0</v>
      </c>
      <c r="AH1099" s="178">
        <f t="shared" si="110"/>
        <v>0</v>
      </c>
      <c r="AI1099" s="178">
        <f t="shared" si="110"/>
        <v>0</v>
      </c>
      <c r="AJ1099" s="178">
        <f t="shared" si="110"/>
        <v>0</v>
      </c>
      <c r="AK1099" s="178">
        <f t="shared" ref="AK1099:BL1099" si="111">SUM(AK1069,AK1079,AK1089)</f>
        <v>0</v>
      </c>
      <c r="AL1099" s="178">
        <f t="shared" si="111"/>
        <v>0</v>
      </c>
      <c r="AM1099" s="178">
        <f t="shared" si="111"/>
        <v>0</v>
      </c>
      <c r="AN1099" s="178">
        <f t="shared" si="111"/>
        <v>0</v>
      </c>
      <c r="AO1099" s="178">
        <f t="shared" si="111"/>
        <v>0</v>
      </c>
      <c r="AP1099" s="178">
        <f t="shared" si="111"/>
        <v>0</v>
      </c>
      <c r="AQ1099" s="178">
        <f t="shared" si="111"/>
        <v>0</v>
      </c>
      <c r="AR1099" s="178">
        <f t="shared" si="111"/>
        <v>0</v>
      </c>
      <c r="AS1099" s="178">
        <f t="shared" si="111"/>
        <v>0</v>
      </c>
      <c r="AT1099" s="178">
        <f t="shared" si="111"/>
        <v>0</v>
      </c>
      <c r="AU1099" s="178">
        <f t="shared" si="111"/>
        <v>0</v>
      </c>
      <c r="AV1099" s="178">
        <f t="shared" si="111"/>
        <v>0</v>
      </c>
      <c r="AW1099" s="178">
        <f t="shared" si="111"/>
        <v>0</v>
      </c>
      <c r="AX1099" s="178">
        <f t="shared" si="111"/>
        <v>0</v>
      </c>
      <c r="AY1099" s="178">
        <f t="shared" si="111"/>
        <v>0</v>
      </c>
      <c r="AZ1099" s="178">
        <f t="shared" si="111"/>
        <v>0</v>
      </c>
      <c r="BA1099" s="178">
        <f t="shared" si="111"/>
        <v>0</v>
      </c>
      <c r="BB1099" s="178">
        <f t="shared" si="111"/>
        <v>0</v>
      </c>
      <c r="BC1099" s="178">
        <f t="shared" si="111"/>
        <v>0</v>
      </c>
      <c r="BD1099" s="178">
        <f t="shared" si="111"/>
        <v>0</v>
      </c>
      <c r="BE1099" s="178">
        <f t="shared" si="111"/>
        <v>0</v>
      </c>
      <c r="BF1099" s="178">
        <f t="shared" si="111"/>
        <v>0</v>
      </c>
      <c r="BG1099" s="178">
        <f t="shared" si="111"/>
        <v>0</v>
      </c>
      <c r="BH1099" s="178">
        <f t="shared" si="111"/>
        <v>0</v>
      </c>
      <c r="BI1099" s="178">
        <f t="shared" si="111"/>
        <v>0</v>
      </c>
      <c r="BJ1099" s="178">
        <f t="shared" si="111"/>
        <v>0</v>
      </c>
      <c r="BK1099" s="178">
        <f t="shared" si="111"/>
        <v>0</v>
      </c>
      <c r="BL1099" s="178">
        <f t="shared" si="111"/>
        <v>0</v>
      </c>
      <c r="BM1099" s="178">
        <f>SUM(BM1069,BM1079,BM1089)</f>
        <v>0</v>
      </c>
      <c r="BN1099" s="178">
        <f t="shared" si="109"/>
        <v>0</v>
      </c>
      <c r="BO1099" s="178">
        <f t="shared" si="109"/>
        <v>0</v>
      </c>
      <c r="BP1099" s="178">
        <f t="shared" si="109"/>
        <v>0</v>
      </c>
      <c r="BQ1099" s="178">
        <f t="shared" si="99"/>
        <v>0</v>
      </c>
    </row>
    <row r="1100" spans="1:69" ht="26.4" x14ac:dyDescent="0.25">
      <c r="A1100" s="187" t="s">
        <v>891</v>
      </c>
      <c r="B1100" s="178">
        <f t="shared" si="100"/>
        <v>0</v>
      </c>
      <c r="BQ1100" s="178"/>
    </row>
    <row r="1101" spans="1:69" ht="26.4" x14ac:dyDescent="0.25">
      <c r="A1101" s="187" t="s">
        <v>892</v>
      </c>
      <c r="B1101" s="178">
        <f t="shared" si="100"/>
        <v>0</v>
      </c>
      <c r="BQ1101" s="178"/>
    </row>
    <row r="1102" spans="1:69" x14ac:dyDescent="0.25">
      <c r="A1102" s="187" t="s">
        <v>893</v>
      </c>
      <c r="B1102" s="178">
        <f t="shared" si="100"/>
        <v>0</v>
      </c>
      <c r="C1102" s="183" t="e">
        <f>C713/C1099</f>
        <v>#DIV/0!</v>
      </c>
      <c r="E1102" s="183" t="e">
        <f t="shared" ref="E1102:AJ1102" si="112">E713/E1099</f>
        <v>#DIV/0!</v>
      </c>
      <c r="F1102" s="183" t="e">
        <f t="shared" si="112"/>
        <v>#DIV/0!</v>
      </c>
      <c r="G1102" s="183" t="e">
        <f t="shared" si="112"/>
        <v>#DIV/0!</v>
      </c>
      <c r="H1102" s="183" t="e">
        <f t="shared" si="112"/>
        <v>#DIV/0!</v>
      </c>
      <c r="I1102" s="183" t="e">
        <f t="shared" si="112"/>
        <v>#DIV/0!</v>
      </c>
      <c r="J1102" s="183" t="e">
        <f t="shared" si="112"/>
        <v>#DIV/0!</v>
      </c>
      <c r="K1102" s="183" t="e">
        <f t="shared" si="112"/>
        <v>#DIV/0!</v>
      </c>
      <c r="L1102" s="183" t="e">
        <f t="shared" si="112"/>
        <v>#DIV/0!</v>
      </c>
      <c r="M1102" s="183" t="e">
        <f t="shared" si="112"/>
        <v>#DIV/0!</v>
      </c>
      <c r="N1102" s="183" t="e">
        <f t="shared" si="112"/>
        <v>#DIV/0!</v>
      </c>
      <c r="O1102" s="183" t="e">
        <f t="shared" si="112"/>
        <v>#DIV/0!</v>
      </c>
      <c r="P1102" s="183" t="e">
        <f t="shared" si="112"/>
        <v>#DIV/0!</v>
      </c>
      <c r="Q1102" s="183" t="e">
        <f t="shared" si="112"/>
        <v>#DIV/0!</v>
      </c>
      <c r="R1102" s="183" t="e">
        <f t="shared" si="112"/>
        <v>#DIV/0!</v>
      </c>
      <c r="S1102" s="183" t="e">
        <f t="shared" si="112"/>
        <v>#DIV/0!</v>
      </c>
      <c r="T1102" s="183" t="e">
        <f t="shared" si="112"/>
        <v>#DIV/0!</v>
      </c>
      <c r="U1102" s="183" t="e">
        <f t="shared" si="112"/>
        <v>#DIV/0!</v>
      </c>
      <c r="V1102" s="183" t="e">
        <f t="shared" si="112"/>
        <v>#DIV/0!</v>
      </c>
      <c r="W1102" s="183" t="e">
        <f t="shared" si="112"/>
        <v>#DIV/0!</v>
      </c>
      <c r="X1102" s="183" t="e">
        <f t="shared" si="112"/>
        <v>#DIV/0!</v>
      </c>
      <c r="Y1102" s="183" t="e">
        <f t="shared" si="112"/>
        <v>#DIV/0!</v>
      </c>
      <c r="Z1102" s="183" t="e">
        <f t="shared" si="112"/>
        <v>#DIV/0!</v>
      </c>
      <c r="AA1102" s="183" t="e">
        <f t="shared" si="112"/>
        <v>#DIV/0!</v>
      </c>
      <c r="AB1102" s="183" t="e">
        <f t="shared" si="112"/>
        <v>#DIV/0!</v>
      </c>
      <c r="AC1102" s="183" t="e">
        <f t="shared" si="112"/>
        <v>#DIV/0!</v>
      </c>
      <c r="AD1102" s="183" t="e">
        <f t="shared" si="112"/>
        <v>#DIV/0!</v>
      </c>
      <c r="AE1102" s="183" t="e">
        <f t="shared" si="112"/>
        <v>#DIV/0!</v>
      </c>
      <c r="AF1102" s="183" t="e">
        <f t="shared" si="112"/>
        <v>#DIV/0!</v>
      </c>
      <c r="AG1102" s="183" t="e">
        <f t="shared" si="112"/>
        <v>#DIV/0!</v>
      </c>
      <c r="AH1102" s="183" t="e">
        <f t="shared" si="112"/>
        <v>#DIV/0!</v>
      </c>
      <c r="AI1102" s="183" t="e">
        <f t="shared" si="112"/>
        <v>#DIV/0!</v>
      </c>
      <c r="AJ1102" s="183" t="e">
        <f t="shared" si="112"/>
        <v>#DIV/0!</v>
      </c>
      <c r="AK1102" s="183" t="e">
        <f t="shared" ref="AK1102:BQ1102" si="113">AK713/AK1099</f>
        <v>#DIV/0!</v>
      </c>
      <c r="AL1102" s="183" t="e">
        <f t="shared" si="113"/>
        <v>#DIV/0!</v>
      </c>
      <c r="AM1102" s="183" t="e">
        <f t="shared" si="113"/>
        <v>#DIV/0!</v>
      </c>
      <c r="AN1102" s="183" t="e">
        <f t="shared" si="113"/>
        <v>#DIV/0!</v>
      </c>
      <c r="AO1102" s="183" t="e">
        <f t="shared" si="113"/>
        <v>#DIV/0!</v>
      </c>
      <c r="AP1102" s="183" t="e">
        <f t="shared" si="113"/>
        <v>#DIV/0!</v>
      </c>
      <c r="AQ1102" s="183" t="e">
        <f t="shared" si="113"/>
        <v>#DIV/0!</v>
      </c>
      <c r="AR1102" s="183" t="e">
        <f t="shared" si="113"/>
        <v>#DIV/0!</v>
      </c>
      <c r="AS1102" s="183" t="e">
        <f t="shared" si="113"/>
        <v>#DIV/0!</v>
      </c>
      <c r="AT1102" s="183" t="e">
        <f t="shared" si="113"/>
        <v>#DIV/0!</v>
      </c>
      <c r="AU1102" s="183" t="e">
        <f t="shared" si="113"/>
        <v>#DIV/0!</v>
      </c>
      <c r="AV1102" s="183" t="e">
        <f t="shared" si="113"/>
        <v>#DIV/0!</v>
      </c>
      <c r="AW1102" s="183" t="e">
        <f t="shared" si="113"/>
        <v>#DIV/0!</v>
      </c>
      <c r="AX1102" s="183" t="e">
        <f t="shared" si="113"/>
        <v>#DIV/0!</v>
      </c>
      <c r="AY1102" s="183" t="e">
        <f t="shared" si="113"/>
        <v>#DIV/0!</v>
      </c>
      <c r="AZ1102" s="183" t="e">
        <f t="shared" si="113"/>
        <v>#DIV/0!</v>
      </c>
      <c r="BA1102" s="183" t="e">
        <f t="shared" si="113"/>
        <v>#DIV/0!</v>
      </c>
      <c r="BB1102" s="183" t="e">
        <f t="shared" si="113"/>
        <v>#DIV/0!</v>
      </c>
      <c r="BC1102" s="183" t="e">
        <f t="shared" si="113"/>
        <v>#DIV/0!</v>
      </c>
      <c r="BD1102" s="183" t="e">
        <f t="shared" si="113"/>
        <v>#DIV/0!</v>
      </c>
      <c r="BE1102" s="183" t="e">
        <f t="shared" si="113"/>
        <v>#DIV/0!</v>
      </c>
      <c r="BF1102" s="183" t="e">
        <f t="shared" si="113"/>
        <v>#DIV/0!</v>
      </c>
      <c r="BG1102" s="183" t="e">
        <f t="shared" si="113"/>
        <v>#DIV/0!</v>
      </c>
      <c r="BH1102" s="183" t="e">
        <f t="shared" si="113"/>
        <v>#DIV/0!</v>
      </c>
      <c r="BI1102" s="183" t="e">
        <f t="shared" si="113"/>
        <v>#DIV/0!</v>
      </c>
      <c r="BJ1102" s="183" t="e">
        <f t="shared" si="113"/>
        <v>#DIV/0!</v>
      </c>
      <c r="BK1102" s="183" t="e">
        <f t="shared" si="113"/>
        <v>#DIV/0!</v>
      </c>
      <c r="BL1102" s="183" t="e">
        <f t="shared" si="113"/>
        <v>#DIV/0!</v>
      </c>
      <c r="BM1102" s="183" t="e">
        <f t="shared" si="113"/>
        <v>#DIV/0!</v>
      </c>
      <c r="BN1102" s="183" t="e">
        <f t="shared" si="113"/>
        <v>#DIV/0!</v>
      </c>
      <c r="BO1102" s="183" t="e">
        <f t="shared" si="113"/>
        <v>#DIV/0!</v>
      </c>
      <c r="BP1102" s="183" t="e">
        <f t="shared" si="113"/>
        <v>#DIV/0!</v>
      </c>
      <c r="BQ1102" s="183" t="e">
        <f t="shared" si="113"/>
        <v>#DIV/0!</v>
      </c>
    </row>
    <row r="1103" spans="1:69" x14ac:dyDescent="0.25">
      <c r="A1103" s="188" t="s">
        <v>894</v>
      </c>
      <c r="B1103" s="178">
        <f>SUM(B1095,B1097,B1098,B1099)</f>
        <v>0</v>
      </c>
      <c r="C1103" s="190" t="e">
        <f>C712/C1099</f>
        <v>#DIV/0!</v>
      </c>
      <c r="E1103" s="190" t="e">
        <f t="shared" ref="E1103:AJ1103" si="114">E712/E1099</f>
        <v>#DIV/0!</v>
      </c>
      <c r="F1103" s="190" t="e">
        <f t="shared" si="114"/>
        <v>#DIV/0!</v>
      </c>
      <c r="G1103" s="190" t="e">
        <f t="shared" si="114"/>
        <v>#DIV/0!</v>
      </c>
      <c r="H1103" s="190" t="e">
        <f t="shared" si="114"/>
        <v>#DIV/0!</v>
      </c>
      <c r="I1103" s="190" t="e">
        <f t="shared" si="114"/>
        <v>#DIV/0!</v>
      </c>
      <c r="J1103" s="190" t="e">
        <f t="shared" si="114"/>
        <v>#DIV/0!</v>
      </c>
      <c r="K1103" s="190" t="e">
        <f t="shared" si="114"/>
        <v>#DIV/0!</v>
      </c>
      <c r="L1103" s="190" t="e">
        <f t="shared" si="114"/>
        <v>#DIV/0!</v>
      </c>
      <c r="M1103" s="190" t="e">
        <f t="shared" si="114"/>
        <v>#DIV/0!</v>
      </c>
      <c r="N1103" s="190" t="e">
        <f t="shared" si="114"/>
        <v>#DIV/0!</v>
      </c>
      <c r="O1103" s="190" t="e">
        <f t="shared" si="114"/>
        <v>#DIV/0!</v>
      </c>
      <c r="P1103" s="190" t="e">
        <f t="shared" si="114"/>
        <v>#DIV/0!</v>
      </c>
      <c r="Q1103" s="190" t="e">
        <f t="shared" si="114"/>
        <v>#DIV/0!</v>
      </c>
      <c r="R1103" s="190" t="e">
        <f t="shared" si="114"/>
        <v>#DIV/0!</v>
      </c>
      <c r="S1103" s="190" t="e">
        <f t="shared" si="114"/>
        <v>#DIV/0!</v>
      </c>
      <c r="T1103" s="190" t="e">
        <f t="shared" si="114"/>
        <v>#DIV/0!</v>
      </c>
      <c r="U1103" s="190" t="e">
        <f t="shared" si="114"/>
        <v>#DIV/0!</v>
      </c>
      <c r="V1103" s="190" t="e">
        <f t="shared" si="114"/>
        <v>#DIV/0!</v>
      </c>
      <c r="W1103" s="190" t="e">
        <f t="shared" si="114"/>
        <v>#DIV/0!</v>
      </c>
      <c r="X1103" s="190" t="e">
        <f t="shared" si="114"/>
        <v>#DIV/0!</v>
      </c>
      <c r="Y1103" s="190" t="e">
        <f t="shared" si="114"/>
        <v>#DIV/0!</v>
      </c>
      <c r="Z1103" s="190" t="e">
        <f t="shared" si="114"/>
        <v>#DIV/0!</v>
      </c>
      <c r="AA1103" s="190" t="e">
        <f t="shared" si="114"/>
        <v>#DIV/0!</v>
      </c>
      <c r="AB1103" s="190" t="e">
        <f t="shared" si="114"/>
        <v>#DIV/0!</v>
      </c>
      <c r="AC1103" s="190" t="e">
        <f t="shared" si="114"/>
        <v>#DIV/0!</v>
      </c>
      <c r="AD1103" s="190" t="e">
        <f t="shared" si="114"/>
        <v>#DIV/0!</v>
      </c>
      <c r="AE1103" s="190" t="e">
        <f t="shared" si="114"/>
        <v>#DIV/0!</v>
      </c>
      <c r="AF1103" s="190" t="e">
        <f t="shared" si="114"/>
        <v>#DIV/0!</v>
      </c>
      <c r="AG1103" s="190" t="e">
        <f t="shared" si="114"/>
        <v>#DIV/0!</v>
      </c>
      <c r="AH1103" s="190" t="e">
        <f t="shared" si="114"/>
        <v>#DIV/0!</v>
      </c>
      <c r="AI1103" s="190" t="e">
        <f t="shared" si="114"/>
        <v>#DIV/0!</v>
      </c>
      <c r="AJ1103" s="190" t="e">
        <f t="shared" si="114"/>
        <v>#DIV/0!</v>
      </c>
      <c r="AK1103" s="190" t="e">
        <f t="shared" ref="AK1103:BQ1103" si="115">AK712/AK1099</f>
        <v>#DIV/0!</v>
      </c>
      <c r="AL1103" s="190" t="e">
        <f t="shared" si="115"/>
        <v>#DIV/0!</v>
      </c>
      <c r="AM1103" s="190" t="e">
        <f t="shared" si="115"/>
        <v>#DIV/0!</v>
      </c>
      <c r="AN1103" s="190" t="e">
        <f t="shared" si="115"/>
        <v>#DIV/0!</v>
      </c>
      <c r="AO1103" s="190" t="e">
        <f t="shared" si="115"/>
        <v>#DIV/0!</v>
      </c>
      <c r="AP1103" s="190" t="e">
        <f t="shared" si="115"/>
        <v>#DIV/0!</v>
      </c>
      <c r="AQ1103" s="190" t="e">
        <f t="shared" si="115"/>
        <v>#DIV/0!</v>
      </c>
      <c r="AR1103" s="190" t="e">
        <f t="shared" si="115"/>
        <v>#DIV/0!</v>
      </c>
      <c r="AS1103" s="190" t="e">
        <f t="shared" si="115"/>
        <v>#DIV/0!</v>
      </c>
      <c r="AT1103" s="190" t="e">
        <f t="shared" si="115"/>
        <v>#DIV/0!</v>
      </c>
      <c r="AU1103" s="190" t="e">
        <f t="shared" si="115"/>
        <v>#DIV/0!</v>
      </c>
      <c r="AV1103" s="190" t="e">
        <f t="shared" si="115"/>
        <v>#DIV/0!</v>
      </c>
      <c r="AW1103" s="190" t="e">
        <f t="shared" si="115"/>
        <v>#DIV/0!</v>
      </c>
      <c r="AX1103" s="190" t="e">
        <f t="shared" si="115"/>
        <v>#DIV/0!</v>
      </c>
      <c r="AY1103" s="190" t="e">
        <f t="shared" si="115"/>
        <v>#DIV/0!</v>
      </c>
      <c r="AZ1103" s="190" t="e">
        <f t="shared" si="115"/>
        <v>#DIV/0!</v>
      </c>
      <c r="BA1103" s="190" t="e">
        <f t="shared" si="115"/>
        <v>#DIV/0!</v>
      </c>
      <c r="BB1103" s="190" t="e">
        <f t="shared" si="115"/>
        <v>#DIV/0!</v>
      </c>
      <c r="BC1103" s="190" t="e">
        <f t="shared" si="115"/>
        <v>#DIV/0!</v>
      </c>
      <c r="BD1103" s="190" t="e">
        <f t="shared" si="115"/>
        <v>#DIV/0!</v>
      </c>
      <c r="BE1103" s="190" t="e">
        <f t="shared" si="115"/>
        <v>#DIV/0!</v>
      </c>
      <c r="BF1103" s="190" t="e">
        <f t="shared" si="115"/>
        <v>#DIV/0!</v>
      </c>
      <c r="BG1103" s="190" t="e">
        <f t="shared" si="115"/>
        <v>#DIV/0!</v>
      </c>
      <c r="BH1103" s="190" t="e">
        <f t="shared" si="115"/>
        <v>#DIV/0!</v>
      </c>
      <c r="BI1103" s="190" t="e">
        <f t="shared" si="115"/>
        <v>#DIV/0!</v>
      </c>
      <c r="BJ1103" s="190" t="e">
        <f t="shared" si="115"/>
        <v>#DIV/0!</v>
      </c>
      <c r="BK1103" s="190" t="e">
        <f t="shared" si="115"/>
        <v>#DIV/0!</v>
      </c>
      <c r="BL1103" s="190" t="e">
        <f t="shared" si="115"/>
        <v>#DIV/0!</v>
      </c>
      <c r="BM1103" s="190" t="e">
        <f t="shared" si="115"/>
        <v>#DIV/0!</v>
      </c>
      <c r="BN1103" s="190" t="e">
        <f t="shared" si="115"/>
        <v>#DIV/0!</v>
      </c>
      <c r="BO1103" s="190" t="e">
        <f t="shared" si="115"/>
        <v>#DIV/0!</v>
      </c>
      <c r="BP1103" s="190" t="e">
        <f t="shared" si="115"/>
        <v>#DIV/0!</v>
      </c>
      <c r="BQ1103" s="190" t="e">
        <f t="shared" si="115"/>
        <v>#DIV/0!</v>
      </c>
    </row>
    <row r="1104" spans="1:69" x14ac:dyDescent="0.25">
      <c r="A1104" s="188"/>
      <c r="B1104" s="178"/>
      <c r="BQ1104" s="178"/>
    </row>
    <row r="1105" spans="1:69" ht="26.4" x14ac:dyDescent="0.25">
      <c r="A1105" s="187" t="s">
        <v>895</v>
      </c>
      <c r="B1105" s="178">
        <f t="shared" ref="B1105:B1112" si="116">SUM(B570,B578,B586,B602)</f>
        <v>0</v>
      </c>
      <c r="BQ1105" s="178"/>
    </row>
    <row r="1106" spans="1:69" ht="26.4" x14ac:dyDescent="0.25">
      <c r="A1106" s="187" t="s">
        <v>68</v>
      </c>
      <c r="B1106" s="178">
        <f t="shared" si="116"/>
        <v>0</v>
      </c>
      <c r="BQ1106" s="178"/>
    </row>
    <row r="1107" spans="1:69" ht="26.4" x14ac:dyDescent="0.25">
      <c r="A1107" s="187" t="s">
        <v>69</v>
      </c>
      <c r="B1107" s="178">
        <f t="shared" si="116"/>
        <v>0</v>
      </c>
      <c r="BQ1107" s="178"/>
    </row>
    <row r="1108" spans="1:69" ht="26.4" x14ac:dyDescent="0.25">
      <c r="A1108" s="187" t="s">
        <v>70</v>
      </c>
      <c r="B1108" s="178">
        <f t="shared" si="116"/>
        <v>0</v>
      </c>
      <c r="BQ1108" s="178"/>
    </row>
    <row r="1109" spans="1:69" ht="26.4" x14ac:dyDescent="0.25">
      <c r="A1109" s="187" t="s">
        <v>71</v>
      </c>
      <c r="B1109" s="178">
        <f t="shared" si="116"/>
        <v>0</v>
      </c>
      <c r="BQ1109" s="178"/>
    </row>
    <row r="1110" spans="1:69" ht="26.4" x14ac:dyDescent="0.25">
      <c r="A1110" s="187" t="s">
        <v>72</v>
      </c>
      <c r="B1110" s="178">
        <f t="shared" si="116"/>
        <v>0</v>
      </c>
      <c r="BQ1110" s="178"/>
    </row>
    <row r="1111" spans="1:69" ht="26.4" x14ac:dyDescent="0.25">
      <c r="A1111" s="187" t="s">
        <v>73</v>
      </c>
      <c r="B1111" s="178">
        <f t="shared" si="116"/>
        <v>0</v>
      </c>
      <c r="BQ1111" s="178"/>
    </row>
    <row r="1112" spans="1:69" x14ac:dyDescent="0.25">
      <c r="A1112" s="187" t="s">
        <v>74</v>
      </c>
      <c r="B1112" s="178">
        <f t="shared" si="116"/>
        <v>0</v>
      </c>
      <c r="BQ1112" s="178"/>
    </row>
    <row r="1113" spans="1:69" x14ac:dyDescent="0.25">
      <c r="A1113" s="188" t="s">
        <v>75</v>
      </c>
      <c r="B1113" s="178">
        <f>SUM(B1105,B1107:B1109)</f>
        <v>0</v>
      </c>
      <c r="BQ1113" s="178"/>
    </row>
    <row r="1114" spans="1:69" x14ac:dyDescent="0.25">
      <c r="A1114" s="188"/>
      <c r="B1114" s="178"/>
      <c r="BQ1114" s="178"/>
    </row>
    <row r="1115" spans="1:69" ht="26.4" x14ac:dyDescent="0.25">
      <c r="A1115" s="187" t="s">
        <v>76</v>
      </c>
      <c r="B1115" s="178">
        <f t="shared" ref="B1115:B1123" si="117">SUM(B1085,B1095,B1105)</f>
        <v>0</v>
      </c>
      <c r="BQ1115" s="178"/>
    </row>
    <row r="1116" spans="1:69" ht="26.4" x14ac:dyDescent="0.25">
      <c r="A1116" s="187" t="s">
        <v>77</v>
      </c>
      <c r="B1116" s="178">
        <f t="shared" si="117"/>
        <v>0</v>
      </c>
      <c r="BQ1116" s="178"/>
    </row>
    <row r="1117" spans="1:69" ht="26.4" x14ac:dyDescent="0.25">
      <c r="A1117" s="187" t="s">
        <v>78</v>
      </c>
      <c r="B1117" s="178">
        <f t="shared" si="117"/>
        <v>0</v>
      </c>
      <c r="BQ1117" s="178"/>
    </row>
    <row r="1118" spans="1:69" ht="26.4" x14ac:dyDescent="0.25">
      <c r="A1118" s="187" t="s">
        <v>79</v>
      </c>
      <c r="B1118" s="178">
        <f t="shared" si="117"/>
        <v>0</v>
      </c>
      <c r="BQ1118" s="178"/>
    </row>
    <row r="1119" spans="1:69" ht="26.4" x14ac:dyDescent="0.25">
      <c r="A1119" s="187" t="s">
        <v>1283</v>
      </c>
      <c r="B1119" s="178">
        <f t="shared" si="117"/>
        <v>0</v>
      </c>
      <c r="BQ1119" s="178"/>
    </row>
    <row r="1120" spans="1:69" ht="26.4" x14ac:dyDescent="0.25">
      <c r="A1120" s="187" t="s">
        <v>1284</v>
      </c>
      <c r="B1120" s="178">
        <f t="shared" si="117"/>
        <v>0</v>
      </c>
      <c r="D1120" t="e">
        <f t="shared" ref="D1120:D1128" si="118">36*D130</f>
        <v>#VALUE!</v>
      </c>
      <c r="BQ1120" s="178"/>
    </row>
    <row r="1121" spans="1:69" ht="26.4" x14ac:dyDescent="0.25">
      <c r="A1121" s="187" t="s">
        <v>1285</v>
      </c>
      <c r="B1121" s="178">
        <f t="shared" si="117"/>
        <v>0</v>
      </c>
      <c r="D1121" t="e">
        <f t="shared" si="118"/>
        <v>#VALUE!</v>
      </c>
      <c r="BQ1121" s="178"/>
    </row>
    <row r="1122" spans="1:69" ht="26.4" x14ac:dyDescent="0.25">
      <c r="A1122" s="187" t="s">
        <v>1286</v>
      </c>
      <c r="B1122" s="178">
        <f t="shared" si="117"/>
        <v>0</v>
      </c>
      <c r="D1122" t="e">
        <f t="shared" si="118"/>
        <v>#VALUE!</v>
      </c>
      <c r="BQ1122" s="178"/>
    </row>
    <row r="1123" spans="1:69" x14ac:dyDescent="0.25">
      <c r="A1123" s="189" t="s">
        <v>1287</v>
      </c>
      <c r="B1123" s="178">
        <f t="shared" si="117"/>
        <v>0</v>
      </c>
      <c r="D1123">
        <f t="shared" si="118"/>
        <v>0</v>
      </c>
      <c r="BQ1123" s="178"/>
    </row>
    <row r="1124" spans="1:69" x14ac:dyDescent="0.25">
      <c r="A1124" s="188" t="s">
        <v>1288</v>
      </c>
      <c r="D1124">
        <f t="shared" si="118"/>
        <v>0</v>
      </c>
      <c r="BQ1124" s="178"/>
    </row>
    <row r="1125" spans="1:69" x14ac:dyDescent="0.25">
      <c r="A1125" s="188"/>
      <c r="D1125" t="e">
        <f t="shared" si="118"/>
        <v>#VALUE!</v>
      </c>
      <c r="BQ1125" s="178"/>
    </row>
    <row r="1126" spans="1:69" x14ac:dyDescent="0.25">
      <c r="A1126" s="188" t="s">
        <v>1289</v>
      </c>
      <c r="B1126" s="183" t="e">
        <f>B737/B1123</f>
        <v>#DIV/0!</v>
      </c>
      <c r="D1126" t="e">
        <f t="shared" si="118"/>
        <v>#VALUE!</v>
      </c>
      <c r="BQ1126" s="178"/>
    </row>
    <row r="1127" spans="1:69" x14ac:dyDescent="0.25">
      <c r="A1127" s="188" t="s">
        <v>1290</v>
      </c>
      <c r="B1127" s="190" t="e">
        <f>B736/B1123</f>
        <v>#DIV/0!</v>
      </c>
      <c r="D1127" t="e">
        <f t="shared" si="118"/>
        <v>#VALUE!</v>
      </c>
      <c r="BQ1127" s="178"/>
    </row>
    <row r="1128" spans="1:69" x14ac:dyDescent="0.25">
      <c r="A1128" s="188"/>
      <c r="D1128" t="e">
        <f t="shared" si="118"/>
        <v>#VALUE!</v>
      </c>
      <c r="BQ1128" s="178"/>
    </row>
    <row r="1129" spans="1:69" x14ac:dyDescent="0.25">
      <c r="A1129" s="188" t="s">
        <v>1291</v>
      </c>
      <c r="BQ1129" s="178"/>
    </row>
    <row r="1130" spans="1:69" x14ac:dyDescent="0.25">
      <c r="A1130" s="188"/>
      <c r="BQ1130" s="178"/>
    </row>
    <row r="1131" spans="1:69" x14ac:dyDescent="0.25">
      <c r="A1131" s="188"/>
      <c r="BQ1131" s="178"/>
    </row>
    <row r="1132" spans="1:69" x14ac:dyDescent="0.25">
      <c r="A1132" s="188" t="s">
        <v>1292</v>
      </c>
      <c r="BQ1132" s="178"/>
    </row>
    <row r="1133" spans="1:69" x14ac:dyDescent="0.25">
      <c r="A1133" s="188" t="s">
        <v>1293</v>
      </c>
      <c r="BQ1133" s="178"/>
    </row>
    <row r="1134" spans="1:69" x14ac:dyDescent="0.25">
      <c r="A1134" s="188" t="s">
        <v>1294</v>
      </c>
      <c r="D1134" t="e">
        <f t="shared" ref="D1134:D1146" si="119">36*D144</f>
        <v>#VALUE!</v>
      </c>
      <c r="BQ1134" s="178"/>
    </row>
    <row r="1135" spans="1:69" x14ac:dyDescent="0.25">
      <c r="A1135" s="188" t="s">
        <v>1295</v>
      </c>
      <c r="D1135" t="e">
        <f t="shared" si="119"/>
        <v>#VALUE!</v>
      </c>
      <c r="BQ1135" s="178"/>
    </row>
    <row r="1136" spans="1:69" x14ac:dyDescent="0.25">
      <c r="A1136" s="188" t="s">
        <v>1296</v>
      </c>
      <c r="D1136" t="e">
        <f t="shared" si="119"/>
        <v>#VALUE!</v>
      </c>
      <c r="BQ1136" s="178"/>
    </row>
    <row r="1137" spans="1:69" x14ac:dyDescent="0.25">
      <c r="A1137" s="188" t="s">
        <v>1297</v>
      </c>
      <c r="D1137" t="e">
        <f t="shared" si="119"/>
        <v>#VALUE!</v>
      </c>
      <c r="BQ1137" s="178"/>
    </row>
    <row r="1138" spans="1:69" x14ac:dyDescent="0.25">
      <c r="A1138" s="188" t="s">
        <v>1298</v>
      </c>
      <c r="D1138" t="e">
        <f t="shared" si="119"/>
        <v>#VALUE!</v>
      </c>
      <c r="BQ1138" s="178"/>
    </row>
    <row r="1139" spans="1:69" x14ac:dyDescent="0.25">
      <c r="A1139" s="189" t="s">
        <v>1299</v>
      </c>
      <c r="D1139" t="e">
        <f t="shared" si="119"/>
        <v>#VALUE!</v>
      </c>
      <c r="BQ1139" s="178"/>
    </row>
    <row r="1140" spans="1:69" x14ac:dyDescent="0.25">
      <c r="A1140" s="188"/>
      <c r="D1140" t="e">
        <f t="shared" si="119"/>
        <v>#VALUE!</v>
      </c>
      <c r="BQ1140" s="178"/>
    </row>
    <row r="1141" spans="1:69" x14ac:dyDescent="0.25">
      <c r="A1141" s="191" t="s">
        <v>1300</v>
      </c>
      <c r="D1141" t="e">
        <f t="shared" si="119"/>
        <v>#VALUE!</v>
      </c>
      <c r="BQ1141" s="178"/>
    </row>
    <row r="1142" spans="1:69" x14ac:dyDescent="0.25">
      <c r="A1142" s="192" t="s">
        <v>1301</v>
      </c>
      <c r="D1142" t="e">
        <f t="shared" si="119"/>
        <v>#VALUE!</v>
      </c>
      <c r="BQ1142" s="178"/>
    </row>
    <row r="1143" spans="1:69" x14ac:dyDescent="0.25">
      <c r="A1143" s="192" t="s">
        <v>1302</v>
      </c>
      <c r="D1143">
        <f t="shared" si="119"/>
        <v>0</v>
      </c>
      <c r="BQ1143" s="178"/>
    </row>
    <row r="1144" spans="1:69" x14ac:dyDescent="0.25">
      <c r="A1144" s="192" t="s">
        <v>1303</v>
      </c>
      <c r="D1144" t="e">
        <f t="shared" si="119"/>
        <v>#VALUE!</v>
      </c>
      <c r="BQ1144" s="178"/>
    </row>
    <row r="1145" spans="1:69" x14ac:dyDescent="0.25">
      <c r="A1145" s="192" t="s">
        <v>1304</v>
      </c>
      <c r="D1145" t="e">
        <f t="shared" si="119"/>
        <v>#VALUE!</v>
      </c>
      <c r="BQ1145" s="178"/>
    </row>
    <row r="1146" spans="1:69" x14ac:dyDescent="0.25">
      <c r="A1146" s="192" t="s">
        <v>1305</v>
      </c>
      <c r="D1146" t="e">
        <f t="shared" si="119"/>
        <v>#VALUE!</v>
      </c>
      <c r="BQ1146" s="178"/>
    </row>
    <row r="1147" spans="1:69" x14ac:dyDescent="0.25">
      <c r="A1147" s="192"/>
      <c r="BQ1147" s="178"/>
    </row>
    <row r="1148" spans="1:69" x14ac:dyDescent="0.25">
      <c r="A1148" s="192"/>
      <c r="D1148" t="e">
        <f>SUM(D1144:D1146)</f>
        <v>#VALUE!</v>
      </c>
      <c r="BQ1148" s="178"/>
    </row>
    <row r="1149" spans="1:69" x14ac:dyDescent="0.25">
      <c r="A1149" s="192" t="s">
        <v>1306</v>
      </c>
      <c r="BQ1149" s="178"/>
    </row>
    <row r="1150" spans="1:69" x14ac:dyDescent="0.25">
      <c r="A1150" s="192" t="s">
        <v>1307</v>
      </c>
      <c r="D1150" t="e">
        <f>36*D160</f>
        <v>#VALUE!</v>
      </c>
      <c r="BQ1150" s="178"/>
    </row>
    <row r="1151" spans="1:69" x14ac:dyDescent="0.25">
      <c r="A1151" s="193" t="s">
        <v>1308</v>
      </c>
      <c r="BQ1151" s="178"/>
    </row>
    <row r="1152" spans="1:69" x14ac:dyDescent="0.25">
      <c r="A1152" s="193" t="s">
        <v>1309</v>
      </c>
      <c r="BQ1152" s="178"/>
    </row>
    <row r="1153" spans="1:69" x14ac:dyDescent="0.25">
      <c r="A1153" s="193" t="s">
        <v>1310</v>
      </c>
      <c r="C1153">
        <f t="shared" ref="C1153:BM1156" si="120">36*C158</f>
        <v>0</v>
      </c>
      <c r="E1153">
        <f t="shared" si="120"/>
        <v>0</v>
      </c>
      <c r="F1153">
        <f t="shared" si="120"/>
        <v>0</v>
      </c>
      <c r="G1153">
        <f t="shared" si="120"/>
        <v>0</v>
      </c>
      <c r="H1153">
        <f t="shared" si="120"/>
        <v>0</v>
      </c>
      <c r="I1153">
        <f t="shared" si="120"/>
        <v>0</v>
      </c>
      <c r="J1153">
        <f t="shared" si="120"/>
        <v>0</v>
      </c>
      <c r="K1153">
        <f t="shared" si="120"/>
        <v>0</v>
      </c>
      <c r="L1153">
        <f t="shared" si="120"/>
        <v>0</v>
      </c>
      <c r="M1153">
        <f t="shared" si="120"/>
        <v>0</v>
      </c>
      <c r="N1153">
        <f t="shared" si="120"/>
        <v>0</v>
      </c>
      <c r="O1153">
        <f t="shared" si="120"/>
        <v>0</v>
      </c>
      <c r="P1153">
        <f t="shared" si="120"/>
        <v>0</v>
      </c>
      <c r="Q1153">
        <f t="shared" si="120"/>
        <v>0</v>
      </c>
      <c r="R1153">
        <f t="shared" si="120"/>
        <v>0</v>
      </c>
      <c r="S1153">
        <f t="shared" si="120"/>
        <v>0</v>
      </c>
      <c r="T1153">
        <f t="shared" si="120"/>
        <v>0</v>
      </c>
      <c r="U1153">
        <f t="shared" si="120"/>
        <v>0</v>
      </c>
      <c r="V1153">
        <f t="shared" si="120"/>
        <v>0</v>
      </c>
      <c r="W1153">
        <f t="shared" si="120"/>
        <v>0</v>
      </c>
      <c r="X1153">
        <f t="shared" si="120"/>
        <v>0</v>
      </c>
      <c r="Y1153">
        <f t="shared" si="120"/>
        <v>0</v>
      </c>
      <c r="Z1153">
        <f t="shared" si="120"/>
        <v>0</v>
      </c>
      <c r="AA1153">
        <f t="shared" si="120"/>
        <v>0</v>
      </c>
      <c r="AB1153">
        <f t="shared" si="120"/>
        <v>0</v>
      </c>
      <c r="AC1153">
        <f t="shared" si="120"/>
        <v>0</v>
      </c>
      <c r="AD1153">
        <f t="shared" si="120"/>
        <v>0</v>
      </c>
      <c r="AE1153">
        <f t="shared" si="120"/>
        <v>0</v>
      </c>
      <c r="AF1153">
        <f t="shared" si="120"/>
        <v>0</v>
      </c>
      <c r="AG1153">
        <f t="shared" si="120"/>
        <v>0</v>
      </c>
      <c r="AH1153">
        <f t="shared" si="120"/>
        <v>0</v>
      </c>
      <c r="AI1153">
        <f t="shared" si="120"/>
        <v>0</v>
      </c>
      <c r="AJ1153">
        <f t="shared" si="120"/>
        <v>0</v>
      </c>
      <c r="AK1153">
        <f t="shared" si="120"/>
        <v>0</v>
      </c>
      <c r="AL1153">
        <f t="shared" si="120"/>
        <v>0</v>
      </c>
      <c r="AM1153">
        <f t="shared" si="120"/>
        <v>0</v>
      </c>
      <c r="AN1153">
        <f t="shared" si="120"/>
        <v>0</v>
      </c>
      <c r="AO1153">
        <f t="shared" si="120"/>
        <v>0</v>
      </c>
      <c r="AP1153">
        <f t="shared" si="120"/>
        <v>0</v>
      </c>
      <c r="AQ1153">
        <f t="shared" si="120"/>
        <v>0</v>
      </c>
      <c r="AR1153">
        <f t="shared" si="120"/>
        <v>0</v>
      </c>
      <c r="AS1153">
        <f t="shared" si="120"/>
        <v>0</v>
      </c>
      <c r="AT1153">
        <f t="shared" si="120"/>
        <v>0</v>
      </c>
      <c r="AU1153">
        <f t="shared" si="120"/>
        <v>0</v>
      </c>
      <c r="AV1153">
        <f t="shared" si="120"/>
        <v>0</v>
      </c>
      <c r="AW1153">
        <f t="shared" si="120"/>
        <v>0</v>
      </c>
      <c r="AX1153">
        <f t="shared" si="120"/>
        <v>0</v>
      </c>
      <c r="AY1153">
        <f t="shared" si="120"/>
        <v>0</v>
      </c>
      <c r="AZ1153">
        <f t="shared" si="120"/>
        <v>0</v>
      </c>
      <c r="BA1153">
        <f t="shared" si="120"/>
        <v>0</v>
      </c>
      <c r="BB1153">
        <f t="shared" si="120"/>
        <v>0</v>
      </c>
      <c r="BC1153">
        <f t="shared" si="120"/>
        <v>0</v>
      </c>
      <c r="BD1153">
        <f t="shared" si="120"/>
        <v>0</v>
      </c>
      <c r="BE1153">
        <f t="shared" si="120"/>
        <v>0</v>
      </c>
      <c r="BF1153">
        <f t="shared" si="120"/>
        <v>0</v>
      </c>
      <c r="BG1153">
        <f t="shared" si="120"/>
        <v>0</v>
      </c>
      <c r="BH1153">
        <f t="shared" si="120"/>
        <v>0</v>
      </c>
      <c r="BI1153">
        <f t="shared" si="120"/>
        <v>0</v>
      </c>
      <c r="BJ1153">
        <f t="shared" si="120"/>
        <v>0</v>
      </c>
      <c r="BK1153">
        <f t="shared" si="120"/>
        <v>0</v>
      </c>
      <c r="BL1153">
        <f t="shared" si="120"/>
        <v>0</v>
      </c>
      <c r="BM1153">
        <f t="shared" si="120"/>
        <v>0</v>
      </c>
      <c r="BN1153">
        <f t="shared" ref="BN1153:BQ1161" si="121">36*BN158</f>
        <v>0</v>
      </c>
      <c r="BO1153">
        <f t="shared" si="121"/>
        <v>0</v>
      </c>
      <c r="BP1153">
        <f t="shared" si="121"/>
        <v>0</v>
      </c>
      <c r="BQ1153">
        <f t="shared" si="121"/>
        <v>0</v>
      </c>
    </row>
    <row r="1154" spans="1:69" x14ac:dyDescent="0.25">
      <c r="A1154" s="193" t="s">
        <v>1311</v>
      </c>
      <c r="C1154">
        <f t="shared" si="120"/>
        <v>0</v>
      </c>
      <c r="E1154">
        <f t="shared" si="120"/>
        <v>0</v>
      </c>
      <c r="F1154">
        <f t="shared" si="120"/>
        <v>0</v>
      </c>
      <c r="G1154">
        <f t="shared" si="120"/>
        <v>0</v>
      </c>
      <c r="H1154">
        <f t="shared" si="120"/>
        <v>0</v>
      </c>
      <c r="I1154">
        <f t="shared" si="120"/>
        <v>0</v>
      </c>
      <c r="J1154">
        <f t="shared" si="120"/>
        <v>0</v>
      </c>
      <c r="K1154">
        <f t="shared" si="120"/>
        <v>0</v>
      </c>
      <c r="L1154">
        <f t="shared" si="120"/>
        <v>0</v>
      </c>
      <c r="M1154">
        <f t="shared" si="120"/>
        <v>0</v>
      </c>
      <c r="N1154">
        <f t="shared" si="120"/>
        <v>0</v>
      </c>
      <c r="O1154">
        <f t="shared" si="120"/>
        <v>0</v>
      </c>
      <c r="P1154">
        <f t="shared" si="120"/>
        <v>0</v>
      </c>
      <c r="Q1154">
        <f t="shared" si="120"/>
        <v>0</v>
      </c>
      <c r="R1154">
        <f t="shared" si="120"/>
        <v>0</v>
      </c>
      <c r="S1154">
        <f t="shared" si="120"/>
        <v>0</v>
      </c>
      <c r="T1154">
        <f t="shared" si="120"/>
        <v>0</v>
      </c>
      <c r="U1154">
        <f t="shared" si="120"/>
        <v>0</v>
      </c>
      <c r="V1154">
        <f t="shared" si="120"/>
        <v>0</v>
      </c>
      <c r="W1154">
        <f t="shared" si="120"/>
        <v>0</v>
      </c>
      <c r="X1154">
        <f t="shared" si="120"/>
        <v>0</v>
      </c>
      <c r="Y1154">
        <f t="shared" si="120"/>
        <v>0</v>
      </c>
      <c r="Z1154">
        <f t="shared" si="120"/>
        <v>0</v>
      </c>
      <c r="AA1154">
        <f t="shared" si="120"/>
        <v>0</v>
      </c>
      <c r="AB1154">
        <f t="shared" si="120"/>
        <v>0</v>
      </c>
      <c r="AC1154">
        <f t="shared" si="120"/>
        <v>0</v>
      </c>
      <c r="AD1154">
        <f t="shared" si="120"/>
        <v>0</v>
      </c>
      <c r="AE1154">
        <f t="shared" si="120"/>
        <v>0</v>
      </c>
      <c r="AF1154">
        <f t="shared" si="120"/>
        <v>0</v>
      </c>
      <c r="AG1154">
        <f t="shared" si="120"/>
        <v>0</v>
      </c>
      <c r="AH1154">
        <f t="shared" si="120"/>
        <v>0</v>
      </c>
      <c r="AI1154">
        <f t="shared" si="120"/>
        <v>0</v>
      </c>
      <c r="AJ1154">
        <f t="shared" si="120"/>
        <v>0</v>
      </c>
      <c r="AK1154">
        <f t="shared" si="120"/>
        <v>0</v>
      </c>
      <c r="AL1154">
        <f t="shared" si="120"/>
        <v>0</v>
      </c>
      <c r="AM1154">
        <f t="shared" si="120"/>
        <v>0</v>
      </c>
      <c r="AN1154">
        <f t="shared" si="120"/>
        <v>0</v>
      </c>
      <c r="AO1154">
        <f t="shared" si="120"/>
        <v>0</v>
      </c>
      <c r="AP1154">
        <f t="shared" si="120"/>
        <v>0</v>
      </c>
      <c r="AQ1154">
        <f t="shared" si="120"/>
        <v>0</v>
      </c>
      <c r="AR1154">
        <f t="shared" si="120"/>
        <v>0</v>
      </c>
      <c r="AS1154">
        <f t="shared" si="120"/>
        <v>0</v>
      </c>
      <c r="AT1154">
        <f t="shared" si="120"/>
        <v>0</v>
      </c>
      <c r="AU1154">
        <f t="shared" si="120"/>
        <v>0</v>
      </c>
      <c r="AV1154">
        <f t="shared" si="120"/>
        <v>0</v>
      </c>
      <c r="AW1154">
        <f t="shared" si="120"/>
        <v>0</v>
      </c>
      <c r="AX1154">
        <f t="shared" si="120"/>
        <v>0</v>
      </c>
      <c r="AY1154">
        <f t="shared" si="120"/>
        <v>0</v>
      </c>
      <c r="AZ1154">
        <f t="shared" si="120"/>
        <v>0</v>
      </c>
      <c r="BA1154">
        <f t="shared" si="120"/>
        <v>0</v>
      </c>
      <c r="BB1154">
        <f t="shared" si="120"/>
        <v>0</v>
      </c>
      <c r="BC1154">
        <f t="shared" si="120"/>
        <v>0</v>
      </c>
      <c r="BD1154">
        <f t="shared" si="120"/>
        <v>0</v>
      </c>
      <c r="BE1154">
        <f t="shared" si="120"/>
        <v>0</v>
      </c>
      <c r="BF1154">
        <f t="shared" si="120"/>
        <v>0</v>
      </c>
      <c r="BG1154">
        <f t="shared" si="120"/>
        <v>0</v>
      </c>
      <c r="BH1154">
        <f t="shared" si="120"/>
        <v>0</v>
      </c>
      <c r="BI1154">
        <f t="shared" si="120"/>
        <v>0</v>
      </c>
      <c r="BJ1154">
        <f t="shared" si="120"/>
        <v>0</v>
      </c>
      <c r="BK1154">
        <f t="shared" si="120"/>
        <v>0</v>
      </c>
      <c r="BL1154">
        <f t="shared" si="120"/>
        <v>0</v>
      </c>
      <c r="BM1154">
        <f t="shared" si="120"/>
        <v>0</v>
      </c>
      <c r="BN1154">
        <f t="shared" si="121"/>
        <v>0</v>
      </c>
      <c r="BO1154">
        <f t="shared" si="121"/>
        <v>0</v>
      </c>
      <c r="BP1154">
        <f t="shared" si="121"/>
        <v>0</v>
      </c>
      <c r="BQ1154">
        <f t="shared" si="121"/>
        <v>0</v>
      </c>
    </row>
    <row r="1155" spans="1:69" x14ac:dyDescent="0.25">
      <c r="A1155" s="193"/>
      <c r="C1155">
        <f t="shared" si="120"/>
        <v>0</v>
      </c>
      <c r="D1155" s="178" t="e">
        <f>D679-SUM(D1157,D1159)</f>
        <v>#VALUE!</v>
      </c>
      <c r="E1155">
        <f t="shared" si="120"/>
        <v>0</v>
      </c>
      <c r="F1155">
        <f t="shared" si="120"/>
        <v>0</v>
      </c>
      <c r="G1155">
        <f t="shared" si="120"/>
        <v>0</v>
      </c>
      <c r="H1155">
        <f t="shared" si="120"/>
        <v>0</v>
      </c>
      <c r="I1155">
        <f t="shared" si="120"/>
        <v>0</v>
      </c>
      <c r="J1155">
        <f t="shared" si="120"/>
        <v>0</v>
      </c>
      <c r="K1155">
        <f t="shared" si="120"/>
        <v>0</v>
      </c>
      <c r="L1155">
        <f t="shared" si="120"/>
        <v>0</v>
      </c>
      <c r="M1155">
        <f t="shared" si="120"/>
        <v>0</v>
      </c>
      <c r="N1155">
        <f t="shared" si="120"/>
        <v>0</v>
      </c>
      <c r="O1155">
        <f t="shared" si="120"/>
        <v>0</v>
      </c>
      <c r="P1155">
        <f t="shared" si="120"/>
        <v>0</v>
      </c>
      <c r="Q1155">
        <f t="shared" si="120"/>
        <v>0</v>
      </c>
      <c r="R1155">
        <f t="shared" si="120"/>
        <v>0</v>
      </c>
      <c r="S1155">
        <f t="shared" si="120"/>
        <v>0</v>
      </c>
      <c r="T1155">
        <f t="shared" si="120"/>
        <v>0</v>
      </c>
      <c r="U1155">
        <f t="shared" si="120"/>
        <v>0</v>
      </c>
      <c r="V1155">
        <f t="shared" si="120"/>
        <v>0</v>
      </c>
      <c r="W1155">
        <f t="shared" si="120"/>
        <v>0</v>
      </c>
      <c r="X1155">
        <f t="shared" si="120"/>
        <v>0</v>
      </c>
      <c r="Y1155">
        <f t="shared" si="120"/>
        <v>0</v>
      </c>
      <c r="Z1155">
        <f t="shared" si="120"/>
        <v>0</v>
      </c>
      <c r="AA1155">
        <f t="shared" si="120"/>
        <v>0</v>
      </c>
      <c r="AB1155">
        <f t="shared" si="120"/>
        <v>0</v>
      </c>
      <c r="AC1155">
        <f t="shared" si="120"/>
        <v>0</v>
      </c>
      <c r="AD1155">
        <f t="shared" si="120"/>
        <v>0</v>
      </c>
      <c r="AE1155">
        <f t="shared" si="120"/>
        <v>0</v>
      </c>
      <c r="AF1155">
        <f t="shared" si="120"/>
        <v>0</v>
      </c>
      <c r="AG1155">
        <f t="shared" si="120"/>
        <v>0</v>
      </c>
      <c r="AH1155">
        <f t="shared" si="120"/>
        <v>0</v>
      </c>
      <c r="AI1155">
        <f t="shared" si="120"/>
        <v>0</v>
      </c>
      <c r="AJ1155">
        <f t="shared" si="120"/>
        <v>0</v>
      </c>
      <c r="AK1155">
        <f t="shared" si="120"/>
        <v>0</v>
      </c>
      <c r="AL1155">
        <f t="shared" si="120"/>
        <v>0</v>
      </c>
      <c r="AM1155">
        <f t="shared" si="120"/>
        <v>0</v>
      </c>
      <c r="AN1155">
        <f t="shared" si="120"/>
        <v>0</v>
      </c>
      <c r="AO1155">
        <f t="shared" si="120"/>
        <v>0</v>
      </c>
      <c r="AP1155">
        <f t="shared" si="120"/>
        <v>0</v>
      </c>
      <c r="AQ1155">
        <f t="shared" si="120"/>
        <v>0</v>
      </c>
      <c r="AR1155">
        <f t="shared" si="120"/>
        <v>0</v>
      </c>
      <c r="AS1155">
        <f t="shared" si="120"/>
        <v>0</v>
      </c>
      <c r="AT1155">
        <f t="shared" si="120"/>
        <v>0</v>
      </c>
      <c r="AU1155">
        <f t="shared" si="120"/>
        <v>0</v>
      </c>
      <c r="AV1155">
        <f t="shared" si="120"/>
        <v>0</v>
      </c>
      <c r="AW1155">
        <f t="shared" si="120"/>
        <v>0</v>
      </c>
      <c r="AX1155">
        <f t="shared" si="120"/>
        <v>0</v>
      </c>
      <c r="AY1155">
        <f t="shared" si="120"/>
        <v>0</v>
      </c>
      <c r="AZ1155">
        <f t="shared" si="120"/>
        <v>0</v>
      </c>
      <c r="BA1155">
        <f t="shared" si="120"/>
        <v>0</v>
      </c>
      <c r="BB1155">
        <f t="shared" si="120"/>
        <v>0</v>
      </c>
      <c r="BC1155">
        <f t="shared" si="120"/>
        <v>0</v>
      </c>
      <c r="BD1155">
        <f t="shared" si="120"/>
        <v>0</v>
      </c>
      <c r="BE1155">
        <f t="shared" si="120"/>
        <v>0</v>
      </c>
      <c r="BF1155">
        <f t="shared" si="120"/>
        <v>0</v>
      </c>
      <c r="BG1155">
        <f t="shared" si="120"/>
        <v>0</v>
      </c>
      <c r="BH1155">
        <f t="shared" si="120"/>
        <v>0</v>
      </c>
      <c r="BI1155">
        <f t="shared" si="120"/>
        <v>0</v>
      </c>
      <c r="BJ1155">
        <f t="shared" si="120"/>
        <v>0</v>
      </c>
      <c r="BK1155">
        <f t="shared" si="120"/>
        <v>0</v>
      </c>
      <c r="BL1155">
        <f t="shared" si="120"/>
        <v>0</v>
      </c>
      <c r="BM1155">
        <f t="shared" si="120"/>
        <v>0</v>
      </c>
      <c r="BN1155">
        <f t="shared" si="121"/>
        <v>0</v>
      </c>
      <c r="BO1155">
        <f t="shared" si="121"/>
        <v>0</v>
      </c>
      <c r="BP1155">
        <f t="shared" si="121"/>
        <v>0</v>
      </c>
      <c r="BQ1155">
        <f t="shared" si="121"/>
        <v>0</v>
      </c>
    </row>
    <row r="1156" spans="1:69" x14ac:dyDescent="0.25">
      <c r="A1156" s="193"/>
      <c r="C1156">
        <f t="shared" si="120"/>
        <v>0</v>
      </c>
      <c r="D1156" s="178" t="e">
        <f>D680-SUM(D1158,D1160)</f>
        <v>#VALUE!</v>
      </c>
      <c r="E1156">
        <f t="shared" si="120"/>
        <v>0</v>
      </c>
      <c r="F1156">
        <f t="shared" si="120"/>
        <v>0</v>
      </c>
      <c r="G1156">
        <f t="shared" si="120"/>
        <v>0</v>
      </c>
      <c r="H1156">
        <f t="shared" si="120"/>
        <v>0</v>
      </c>
      <c r="I1156">
        <f t="shared" si="120"/>
        <v>0</v>
      </c>
      <c r="J1156">
        <f t="shared" si="120"/>
        <v>0</v>
      </c>
      <c r="K1156">
        <f t="shared" si="120"/>
        <v>0</v>
      </c>
      <c r="L1156">
        <f t="shared" si="120"/>
        <v>0</v>
      </c>
      <c r="M1156">
        <f t="shared" si="120"/>
        <v>0</v>
      </c>
      <c r="N1156">
        <f t="shared" si="120"/>
        <v>0</v>
      </c>
      <c r="O1156">
        <f t="shared" si="120"/>
        <v>0</v>
      </c>
      <c r="P1156">
        <f t="shared" si="120"/>
        <v>0</v>
      </c>
      <c r="Q1156">
        <f t="shared" si="120"/>
        <v>0</v>
      </c>
      <c r="R1156">
        <f t="shared" si="120"/>
        <v>0</v>
      </c>
      <c r="S1156">
        <f t="shared" si="120"/>
        <v>0</v>
      </c>
      <c r="T1156">
        <f t="shared" si="120"/>
        <v>0</v>
      </c>
      <c r="U1156">
        <f t="shared" si="120"/>
        <v>0</v>
      </c>
      <c r="V1156">
        <f t="shared" si="120"/>
        <v>0</v>
      </c>
      <c r="W1156">
        <f t="shared" si="120"/>
        <v>0</v>
      </c>
      <c r="X1156">
        <f t="shared" si="120"/>
        <v>0</v>
      </c>
      <c r="Y1156">
        <f t="shared" si="120"/>
        <v>0</v>
      </c>
      <c r="Z1156">
        <f t="shared" si="120"/>
        <v>0</v>
      </c>
      <c r="AA1156">
        <f t="shared" si="120"/>
        <v>0</v>
      </c>
      <c r="AB1156">
        <f t="shared" si="120"/>
        <v>0</v>
      </c>
      <c r="AC1156">
        <f t="shared" si="120"/>
        <v>0</v>
      </c>
      <c r="AD1156">
        <f t="shared" si="120"/>
        <v>0</v>
      </c>
      <c r="AE1156">
        <f t="shared" si="120"/>
        <v>0</v>
      </c>
      <c r="AF1156">
        <f t="shared" si="120"/>
        <v>0</v>
      </c>
      <c r="AG1156">
        <f t="shared" si="120"/>
        <v>0</v>
      </c>
      <c r="AH1156">
        <f t="shared" si="120"/>
        <v>0</v>
      </c>
      <c r="AI1156">
        <f t="shared" si="120"/>
        <v>0</v>
      </c>
      <c r="AJ1156">
        <f t="shared" si="120"/>
        <v>0</v>
      </c>
      <c r="AK1156">
        <f t="shared" si="120"/>
        <v>0</v>
      </c>
      <c r="AL1156">
        <f t="shared" si="120"/>
        <v>0</v>
      </c>
      <c r="AM1156">
        <f t="shared" si="120"/>
        <v>0</v>
      </c>
      <c r="AN1156">
        <f t="shared" si="120"/>
        <v>0</v>
      </c>
      <c r="AO1156">
        <f t="shared" si="120"/>
        <v>0</v>
      </c>
      <c r="AP1156">
        <f t="shared" si="120"/>
        <v>0</v>
      </c>
      <c r="AQ1156">
        <f t="shared" si="120"/>
        <v>0</v>
      </c>
      <c r="AR1156">
        <f t="shared" si="120"/>
        <v>0</v>
      </c>
      <c r="AS1156">
        <f t="shared" si="120"/>
        <v>0</v>
      </c>
      <c r="AT1156">
        <f t="shared" si="120"/>
        <v>0</v>
      </c>
      <c r="AU1156">
        <f t="shared" si="120"/>
        <v>0</v>
      </c>
      <c r="AV1156">
        <f t="shared" si="120"/>
        <v>0</v>
      </c>
      <c r="AW1156">
        <f t="shared" si="120"/>
        <v>0</v>
      </c>
      <c r="AX1156">
        <f t="shared" si="120"/>
        <v>0</v>
      </c>
      <c r="AY1156">
        <f t="shared" si="120"/>
        <v>0</v>
      </c>
      <c r="AZ1156">
        <f t="shared" si="120"/>
        <v>0</v>
      </c>
      <c r="BA1156">
        <f t="shared" si="120"/>
        <v>0</v>
      </c>
      <c r="BB1156">
        <f t="shared" si="120"/>
        <v>0</v>
      </c>
      <c r="BC1156">
        <f t="shared" si="120"/>
        <v>0</v>
      </c>
      <c r="BD1156">
        <f t="shared" si="120"/>
        <v>0</v>
      </c>
      <c r="BE1156">
        <f t="shared" si="120"/>
        <v>0</v>
      </c>
      <c r="BF1156">
        <f t="shared" si="120"/>
        <v>0</v>
      </c>
      <c r="BG1156">
        <f t="shared" si="120"/>
        <v>0</v>
      </c>
      <c r="BH1156">
        <f t="shared" si="120"/>
        <v>0</v>
      </c>
      <c r="BI1156">
        <f t="shared" si="120"/>
        <v>0</v>
      </c>
      <c r="BJ1156">
        <f t="shared" si="120"/>
        <v>0</v>
      </c>
      <c r="BK1156">
        <f t="shared" si="120"/>
        <v>0</v>
      </c>
      <c r="BL1156">
        <f t="shared" si="120"/>
        <v>0</v>
      </c>
      <c r="BM1156">
        <f>36*BM161</f>
        <v>0</v>
      </c>
      <c r="BN1156">
        <f t="shared" si="121"/>
        <v>0</v>
      </c>
      <c r="BO1156">
        <f t="shared" si="121"/>
        <v>0</v>
      </c>
      <c r="BP1156">
        <f t="shared" si="121"/>
        <v>0</v>
      </c>
      <c r="BQ1156">
        <f t="shared" si="121"/>
        <v>0</v>
      </c>
    </row>
    <row r="1157" spans="1:69" x14ac:dyDescent="0.25">
      <c r="A1157" s="188" t="s">
        <v>1312</v>
      </c>
      <c r="C1157">
        <f t="shared" ref="C1157:BM1160" si="122">36*C162</f>
        <v>0</v>
      </c>
      <c r="D1157" s="178" t="e">
        <f>SUM(D40,#REF!)</f>
        <v>#REF!</v>
      </c>
      <c r="E1157">
        <f t="shared" si="122"/>
        <v>0</v>
      </c>
      <c r="F1157">
        <f t="shared" si="122"/>
        <v>0</v>
      </c>
      <c r="G1157">
        <f t="shared" si="122"/>
        <v>0</v>
      </c>
      <c r="H1157">
        <f t="shared" si="122"/>
        <v>0</v>
      </c>
      <c r="I1157">
        <f t="shared" si="122"/>
        <v>0</v>
      </c>
      <c r="J1157">
        <f t="shared" si="122"/>
        <v>0</v>
      </c>
      <c r="K1157">
        <f t="shared" si="122"/>
        <v>0</v>
      </c>
      <c r="L1157">
        <f t="shared" si="122"/>
        <v>0</v>
      </c>
      <c r="M1157">
        <f t="shared" si="122"/>
        <v>0</v>
      </c>
      <c r="N1157">
        <f t="shared" si="122"/>
        <v>0</v>
      </c>
      <c r="O1157">
        <f t="shared" si="122"/>
        <v>0</v>
      </c>
      <c r="P1157">
        <f t="shared" si="122"/>
        <v>0</v>
      </c>
      <c r="Q1157">
        <f t="shared" si="122"/>
        <v>0</v>
      </c>
      <c r="R1157">
        <f t="shared" si="122"/>
        <v>0</v>
      </c>
      <c r="S1157">
        <f t="shared" si="122"/>
        <v>0</v>
      </c>
      <c r="T1157">
        <f t="shared" si="122"/>
        <v>0</v>
      </c>
      <c r="U1157">
        <f t="shared" si="122"/>
        <v>0</v>
      </c>
      <c r="V1157">
        <f t="shared" si="122"/>
        <v>0</v>
      </c>
      <c r="W1157">
        <f t="shared" si="122"/>
        <v>0</v>
      </c>
      <c r="X1157">
        <f t="shared" si="122"/>
        <v>0</v>
      </c>
      <c r="Y1157">
        <f t="shared" si="122"/>
        <v>0</v>
      </c>
      <c r="Z1157">
        <f t="shared" si="122"/>
        <v>0</v>
      </c>
      <c r="AA1157">
        <f t="shared" si="122"/>
        <v>0</v>
      </c>
      <c r="AB1157">
        <f t="shared" si="122"/>
        <v>0</v>
      </c>
      <c r="AC1157">
        <f t="shared" si="122"/>
        <v>0</v>
      </c>
      <c r="AD1157">
        <f t="shared" si="122"/>
        <v>0</v>
      </c>
      <c r="AE1157">
        <f t="shared" si="122"/>
        <v>0</v>
      </c>
      <c r="AF1157">
        <f t="shared" si="122"/>
        <v>0</v>
      </c>
      <c r="AG1157">
        <f t="shared" si="122"/>
        <v>0</v>
      </c>
      <c r="AH1157">
        <f t="shared" si="122"/>
        <v>0</v>
      </c>
      <c r="AI1157">
        <f t="shared" si="122"/>
        <v>0</v>
      </c>
      <c r="AJ1157">
        <f t="shared" si="122"/>
        <v>0</v>
      </c>
      <c r="AK1157">
        <f t="shared" si="122"/>
        <v>0</v>
      </c>
      <c r="AL1157">
        <f t="shared" si="122"/>
        <v>0</v>
      </c>
      <c r="AM1157">
        <f t="shared" si="122"/>
        <v>0</v>
      </c>
      <c r="AN1157">
        <f t="shared" si="122"/>
        <v>0</v>
      </c>
      <c r="AO1157">
        <f t="shared" si="122"/>
        <v>0</v>
      </c>
      <c r="AP1157">
        <f t="shared" si="122"/>
        <v>0</v>
      </c>
      <c r="AQ1157">
        <f t="shared" si="122"/>
        <v>0</v>
      </c>
      <c r="AR1157">
        <f t="shared" si="122"/>
        <v>0</v>
      </c>
      <c r="AS1157">
        <f t="shared" si="122"/>
        <v>0</v>
      </c>
      <c r="AT1157">
        <f t="shared" si="122"/>
        <v>0</v>
      </c>
      <c r="AU1157">
        <f t="shared" si="122"/>
        <v>0</v>
      </c>
      <c r="AV1157">
        <f t="shared" si="122"/>
        <v>0</v>
      </c>
      <c r="AW1157">
        <f t="shared" si="122"/>
        <v>0</v>
      </c>
      <c r="AX1157">
        <f t="shared" si="122"/>
        <v>0</v>
      </c>
      <c r="AY1157">
        <f t="shared" si="122"/>
        <v>0</v>
      </c>
      <c r="AZ1157">
        <f t="shared" si="122"/>
        <v>0</v>
      </c>
      <c r="BA1157">
        <f t="shared" si="122"/>
        <v>0</v>
      </c>
      <c r="BB1157">
        <f t="shared" si="122"/>
        <v>0</v>
      </c>
      <c r="BC1157">
        <f t="shared" si="122"/>
        <v>0</v>
      </c>
      <c r="BD1157">
        <f t="shared" si="122"/>
        <v>0</v>
      </c>
      <c r="BE1157">
        <f t="shared" si="122"/>
        <v>0</v>
      </c>
      <c r="BF1157">
        <f t="shared" si="122"/>
        <v>0</v>
      </c>
      <c r="BG1157">
        <f t="shared" si="122"/>
        <v>0</v>
      </c>
      <c r="BH1157">
        <f t="shared" si="122"/>
        <v>0</v>
      </c>
      <c r="BI1157">
        <f t="shared" si="122"/>
        <v>0</v>
      </c>
      <c r="BJ1157">
        <f t="shared" si="122"/>
        <v>0</v>
      </c>
      <c r="BK1157">
        <f t="shared" si="122"/>
        <v>0</v>
      </c>
      <c r="BL1157">
        <f t="shared" si="122"/>
        <v>0</v>
      </c>
      <c r="BM1157">
        <f t="shared" si="122"/>
        <v>0</v>
      </c>
      <c r="BN1157">
        <f t="shared" si="121"/>
        <v>0</v>
      </c>
      <c r="BO1157">
        <f t="shared" si="121"/>
        <v>0</v>
      </c>
      <c r="BP1157">
        <f t="shared" si="121"/>
        <v>0</v>
      </c>
      <c r="BQ1157">
        <f t="shared" si="121"/>
        <v>0</v>
      </c>
    </row>
    <row r="1158" spans="1:69" x14ac:dyDescent="0.25">
      <c r="A1158" s="188" t="s">
        <v>1313</v>
      </c>
      <c r="C1158">
        <f t="shared" si="122"/>
        <v>0</v>
      </c>
      <c r="D1158" s="178" t="e">
        <f>SUM(D45,#REF!)</f>
        <v>#REF!</v>
      </c>
      <c r="E1158">
        <f t="shared" si="122"/>
        <v>0</v>
      </c>
      <c r="F1158">
        <f t="shared" si="122"/>
        <v>0</v>
      </c>
      <c r="G1158">
        <f t="shared" si="122"/>
        <v>0</v>
      </c>
      <c r="H1158">
        <f t="shared" si="122"/>
        <v>0</v>
      </c>
      <c r="I1158">
        <f t="shared" si="122"/>
        <v>0</v>
      </c>
      <c r="J1158">
        <f t="shared" si="122"/>
        <v>0</v>
      </c>
      <c r="K1158">
        <f t="shared" si="122"/>
        <v>0</v>
      </c>
      <c r="L1158">
        <f t="shared" si="122"/>
        <v>0</v>
      </c>
      <c r="M1158">
        <f t="shared" si="122"/>
        <v>0</v>
      </c>
      <c r="N1158">
        <f t="shared" si="122"/>
        <v>0</v>
      </c>
      <c r="O1158">
        <f t="shared" si="122"/>
        <v>0</v>
      </c>
      <c r="P1158">
        <f t="shared" si="122"/>
        <v>0</v>
      </c>
      <c r="Q1158">
        <f t="shared" si="122"/>
        <v>0</v>
      </c>
      <c r="R1158">
        <f t="shared" si="122"/>
        <v>0</v>
      </c>
      <c r="S1158">
        <f t="shared" si="122"/>
        <v>0</v>
      </c>
      <c r="T1158">
        <f t="shared" si="122"/>
        <v>0</v>
      </c>
      <c r="U1158">
        <f t="shared" si="122"/>
        <v>0</v>
      </c>
      <c r="V1158">
        <f t="shared" si="122"/>
        <v>0</v>
      </c>
      <c r="W1158">
        <f t="shared" si="122"/>
        <v>0</v>
      </c>
      <c r="X1158">
        <f t="shared" si="122"/>
        <v>0</v>
      </c>
      <c r="Y1158">
        <f t="shared" si="122"/>
        <v>0</v>
      </c>
      <c r="Z1158">
        <f t="shared" si="122"/>
        <v>0</v>
      </c>
      <c r="AA1158">
        <f t="shared" si="122"/>
        <v>0</v>
      </c>
      <c r="AB1158">
        <f t="shared" si="122"/>
        <v>0</v>
      </c>
      <c r="AC1158">
        <f t="shared" si="122"/>
        <v>0</v>
      </c>
      <c r="AD1158">
        <f t="shared" si="122"/>
        <v>0</v>
      </c>
      <c r="AE1158">
        <f t="shared" si="122"/>
        <v>0</v>
      </c>
      <c r="AF1158">
        <f t="shared" si="122"/>
        <v>0</v>
      </c>
      <c r="AG1158">
        <f t="shared" si="122"/>
        <v>0</v>
      </c>
      <c r="AH1158">
        <f t="shared" si="122"/>
        <v>0</v>
      </c>
      <c r="AI1158">
        <f t="shared" si="122"/>
        <v>0</v>
      </c>
      <c r="AJ1158">
        <f t="shared" si="122"/>
        <v>0</v>
      </c>
      <c r="AK1158">
        <f t="shared" si="122"/>
        <v>0</v>
      </c>
      <c r="AL1158">
        <f t="shared" si="122"/>
        <v>0</v>
      </c>
      <c r="AM1158">
        <f t="shared" si="122"/>
        <v>0</v>
      </c>
      <c r="AN1158">
        <f t="shared" si="122"/>
        <v>0</v>
      </c>
      <c r="AO1158">
        <f t="shared" si="122"/>
        <v>0</v>
      </c>
      <c r="AP1158">
        <f t="shared" si="122"/>
        <v>0</v>
      </c>
      <c r="AQ1158">
        <f t="shared" si="122"/>
        <v>0</v>
      </c>
      <c r="AR1158">
        <f t="shared" si="122"/>
        <v>0</v>
      </c>
      <c r="AS1158">
        <f t="shared" si="122"/>
        <v>0</v>
      </c>
      <c r="AT1158">
        <f t="shared" si="122"/>
        <v>0</v>
      </c>
      <c r="AU1158">
        <f t="shared" si="122"/>
        <v>0</v>
      </c>
      <c r="AV1158">
        <f t="shared" si="122"/>
        <v>0</v>
      </c>
      <c r="AW1158">
        <f t="shared" si="122"/>
        <v>0</v>
      </c>
      <c r="AX1158">
        <f t="shared" si="122"/>
        <v>0</v>
      </c>
      <c r="AY1158">
        <f t="shared" si="122"/>
        <v>0</v>
      </c>
      <c r="AZ1158">
        <f t="shared" si="122"/>
        <v>0</v>
      </c>
      <c r="BA1158">
        <f t="shared" si="122"/>
        <v>0</v>
      </c>
      <c r="BB1158">
        <f t="shared" si="122"/>
        <v>0</v>
      </c>
      <c r="BC1158">
        <f t="shared" si="122"/>
        <v>0</v>
      </c>
      <c r="BD1158">
        <f t="shared" si="122"/>
        <v>0</v>
      </c>
      <c r="BE1158">
        <f t="shared" si="122"/>
        <v>0</v>
      </c>
      <c r="BF1158">
        <f t="shared" si="122"/>
        <v>0</v>
      </c>
      <c r="BG1158">
        <f t="shared" si="122"/>
        <v>0</v>
      </c>
      <c r="BH1158">
        <f t="shared" si="122"/>
        <v>0</v>
      </c>
      <c r="BI1158">
        <f t="shared" si="122"/>
        <v>0</v>
      </c>
      <c r="BJ1158">
        <f t="shared" si="122"/>
        <v>0</v>
      </c>
      <c r="BK1158">
        <f t="shared" si="122"/>
        <v>0</v>
      </c>
      <c r="BL1158">
        <f t="shared" si="122"/>
        <v>0</v>
      </c>
      <c r="BM1158">
        <f t="shared" si="122"/>
        <v>0</v>
      </c>
      <c r="BN1158">
        <f t="shared" si="121"/>
        <v>0</v>
      </c>
      <c r="BO1158">
        <f t="shared" si="121"/>
        <v>0</v>
      </c>
      <c r="BP1158">
        <f t="shared" si="121"/>
        <v>0</v>
      </c>
      <c r="BQ1158">
        <f t="shared" si="121"/>
        <v>0</v>
      </c>
    </row>
    <row r="1159" spans="1:69" x14ac:dyDescent="0.25">
      <c r="A1159" s="188" t="s">
        <v>1314</v>
      </c>
      <c r="C1159">
        <f t="shared" si="122"/>
        <v>0</v>
      </c>
      <c r="D1159" s="178" t="e">
        <f>SUM(#REF!,#REF!)</f>
        <v>#REF!</v>
      </c>
      <c r="E1159">
        <f t="shared" si="122"/>
        <v>0</v>
      </c>
      <c r="F1159">
        <f t="shared" si="122"/>
        <v>0</v>
      </c>
      <c r="G1159">
        <f t="shared" si="122"/>
        <v>0</v>
      </c>
      <c r="H1159">
        <f t="shared" si="122"/>
        <v>0</v>
      </c>
      <c r="I1159">
        <f t="shared" si="122"/>
        <v>0</v>
      </c>
      <c r="J1159">
        <f t="shared" si="122"/>
        <v>0</v>
      </c>
      <c r="K1159">
        <f t="shared" si="122"/>
        <v>0</v>
      </c>
      <c r="L1159">
        <f t="shared" si="122"/>
        <v>0</v>
      </c>
      <c r="M1159">
        <f t="shared" si="122"/>
        <v>0</v>
      </c>
      <c r="N1159">
        <f t="shared" si="122"/>
        <v>0</v>
      </c>
      <c r="O1159">
        <f t="shared" si="122"/>
        <v>0</v>
      </c>
      <c r="P1159">
        <f t="shared" si="122"/>
        <v>0</v>
      </c>
      <c r="Q1159">
        <f t="shared" si="122"/>
        <v>0</v>
      </c>
      <c r="R1159">
        <f t="shared" si="122"/>
        <v>0</v>
      </c>
      <c r="S1159">
        <f t="shared" si="122"/>
        <v>0</v>
      </c>
      <c r="T1159">
        <f t="shared" si="122"/>
        <v>0</v>
      </c>
      <c r="U1159">
        <f t="shared" si="122"/>
        <v>0</v>
      </c>
      <c r="V1159">
        <f t="shared" si="122"/>
        <v>0</v>
      </c>
      <c r="W1159">
        <f t="shared" si="122"/>
        <v>0</v>
      </c>
      <c r="X1159">
        <f t="shared" si="122"/>
        <v>0</v>
      </c>
      <c r="Y1159">
        <f t="shared" si="122"/>
        <v>0</v>
      </c>
      <c r="Z1159">
        <f t="shared" si="122"/>
        <v>0</v>
      </c>
      <c r="AA1159">
        <f t="shared" si="122"/>
        <v>0</v>
      </c>
      <c r="AB1159">
        <f t="shared" si="122"/>
        <v>0</v>
      </c>
      <c r="AC1159">
        <f t="shared" si="122"/>
        <v>0</v>
      </c>
      <c r="AD1159">
        <f t="shared" si="122"/>
        <v>0</v>
      </c>
      <c r="AE1159">
        <f t="shared" si="122"/>
        <v>0</v>
      </c>
      <c r="AF1159">
        <f t="shared" si="122"/>
        <v>0</v>
      </c>
      <c r="AG1159">
        <f t="shared" si="122"/>
        <v>0</v>
      </c>
      <c r="AH1159">
        <f t="shared" si="122"/>
        <v>0</v>
      </c>
      <c r="AI1159">
        <f t="shared" si="122"/>
        <v>0</v>
      </c>
      <c r="AJ1159">
        <f t="shared" si="122"/>
        <v>0</v>
      </c>
      <c r="AK1159">
        <f t="shared" si="122"/>
        <v>0</v>
      </c>
      <c r="AL1159">
        <f t="shared" si="122"/>
        <v>0</v>
      </c>
      <c r="AM1159">
        <f t="shared" si="122"/>
        <v>0</v>
      </c>
      <c r="AN1159">
        <f t="shared" si="122"/>
        <v>0</v>
      </c>
      <c r="AO1159">
        <f t="shared" si="122"/>
        <v>0</v>
      </c>
      <c r="AP1159">
        <f t="shared" si="122"/>
        <v>0</v>
      </c>
      <c r="AQ1159">
        <f t="shared" si="122"/>
        <v>0</v>
      </c>
      <c r="AR1159">
        <f t="shared" si="122"/>
        <v>0</v>
      </c>
      <c r="AS1159">
        <f t="shared" si="122"/>
        <v>0</v>
      </c>
      <c r="AT1159">
        <f t="shared" si="122"/>
        <v>0</v>
      </c>
      <c r="AU1159">
        <f t="shared" si="122"/>
        <v>0</v>
      </c>
      <c r="AV1159">
        <f t="shared" si="122"/>
        <v>0</v>
      </c>
      <c r="AW1159">
        <f t="shared" si="122"/>
        <v>0</v>
      </c>
      <c r="AX1159">
        <f t="shared" si="122"/>
        <v>0</v>
      </c>
      <c r="AY1159">
        <f t="shared" si="122"/>
        <v>0</v>
      </c>
      <c r="AZ1159">
        <f t="shared" si="122"/>
        <v>0</v>
      </c>
      <c r="BA1159">
        <f t="shared" si="122"/>
        <v>0</v>
      </c>
      <c r="BB1159">
        <f t="shared" si="122"/>
        <v>0</v>
      </c>
      <c r="BC1159">
        <f t="shared" si="122"/>
        <v>0</v>
      </c>
      <c r="BD1159">
        <f t="shared" si="122"/>
        <v>0</v>
      </c>
      <c r="BE1159">
        <f t="shared" si="122"/>
        <v>0</v>
      </c>
      <c r="BF1159">
        <f t="shared" si="122"/>
        <v>0</v>
      </c>
      <c r="BG1159">
        <f t="shared" si="122"/>
        <v>0</v>
      </c>
      <c r="BH1159">
        <f t="shared" si="122"/>
        <v>0</v>
      </c>
      <c r="BI1159">
        <f t="shared" si="122"/>
        <v>0</v>
      </c>
      <c r="BJ1159">
        <f t="shared" si="122"/>
        <v>0</v>
      </c>
      <c r="BK1159">
        <f t="shared" si="122"/>
        <v>0</v>
      </c>
      <c r="BL1159">
        <f t="shared" si="122"/>
        <v>0</v>
      </c>
      <c r="BM1159">
        <f t="shared" si="122"/>
        <v>0</v>
      </c>
      <c r="BN1159">
        <f t="shared" si="121"/>
        <v>0</v>
      </c>
      <c r="BO1159">
        <f t="shared" si="121"/>
        <v>0</v>
      </c>
      <c r="BP1159">
        <f t="shared" si="121"/>
        <v>0</v>
      </c>
      <c r="BQ1159">
        <f t="shared" si="121"/>
        <v>0</v>
      </c>
    </row>
    <row r="1160" spans="1:69" x14ac:dyDescent="0.25">
      <c r="A1160" s="188" t="s">
        <v>1315</v>
      </c>
      <c r="C1160">
        <f t="shared" si="122"/>
        <v>0</v>
      </c>
      <c r="D1160" s="178" t="e">
        <f>SUM(#REF!,#REF!)</f>
        <v>#REF!</v>
      </c>
      <c r="E1160">
        <f t="shared" si="122"/>
        <v>0</v>
      </c>
      <c r="F1160">
        <f t="shared" si="122"/>
        <v>0</v>
      </c>
      <c r="G1160">
        <f t="shared" si="122"/>
        <v>0</v>
      </c>
      <c r="H1160">
        <f t="shared" si="122"/>
        <v>0</v>
      </c>
      <c r="I1160">
        <f t="shared" si="122"/>
        <v>0</v>
      </c>
      <c r="J1160">
        <f t="shared" si="122"/>
        <v>0</v>
      </c>
      <c r="K1160">
        <f t="shared" si="122"/>
        <v>0</v>
      </c>
      <c r="L1160">
        <f t="shared" si="122"/>
        <v>0</v>
      </c>
      <c r="M1160">
        <f t="shared" si="122"/>
        <v>0</v>
      </c>
      <c r="N1160">
        <f t="shared" si="122"/>
        <v>0</v>
      </c>
      <c r="O1160">
        <f t="shared" si="122"/>
        <v>0</v>
      </c>
      <c r="P1160">
        <f t="shared" si="122"/>
        <v>0</v>
      </c>
      <c r="Q1160">
        <f t="shared" si="122"/>
        <v>0</v>
      </c>
      <c r="R1160">
        <f t="shared" si="122"/>
        <v>0</v>
      </c>
      <c r="S1160">
        <f t="shared" si="122"/>
        <v>0</v>
      </c>
      <c r="T1160">
        <f t="shared" si="122"/>
        <v>0</v>
      </c>
      <c r="U1160">
        <f t="shared" si="122"/>
        <v>0</v>
      </c>
      <c r="V1160">
        <f t="shared" si="122"/>
        <v>0</v>
      </c>
      <c r="W1160">
        <f t="shared" si="122"/>
        <v>0</v>
      </c>
      <c r="X1160">
        <f t="shared" si="122"/>
        <v>0</v>
      </c>
      <c r="Y1160">
        <f t="shared" si="122"/>
        <v>0</v>
      </c>
      <c r="Z1160">
        <f t="shared" si="122"/>
        <v>0</v>
      </c>
      <c r="AA1160">
        <f t="shared" si="122"/>
        <v>0</v>
      </c>
      <c r="AB1160">
        <f t="shared" si="122"/>
        <v>0</v>
      </c>
      <c r="AC1160">
        <f t="shared" si="122"/>
        <v>0</v>
      </c>
      <c r="AD1160">
        <f t="shared" si="122"/>
        <v>0</v>
      </c>
      <c r="AE1160">
        <f t="shared" si="122"/>
        <v>0</v>
      </c>
      <c r="AF1160">
        <f t="shared" si="122"/>
        <v>0</v>
      </c>
      <c r="AG1160">
        <f t="shared" si="122"/>
        <v>0</v>
      </c>
      <c r="AH1160">
        <f t="shared" si="122"/>
        <v>0</v>
      </c>
      <c r="AI1160">
        <f t="shared" si="122"/>
        <v>0</v>
      </c>
      <c r="AJ1160">
        <f t="shared" si="122"/>
        <v>0</v>
      </c>
      <c r="AK1160">
        <f t="shared" si="122"/>
        <v>0</v>
      </c>
      <c r="AL1160">
        <f t="shared" si="122"/>
        <v>0</v>
      </c>
      <c r="AM1160">
        <f t="shared" si="122"/>
        <v>0</v>
      </c>
      <c r="AN1160">
        <f t="shared" si="122"/>
        <v>0</v>
      </c>
      <c r="AO1160">
        <f t="shared" si="122"/>
        <v>0</v>
      </c>
      <c r="AP1160">
        <f t="shared" si="122"/>
        <v>0</v>
      </c>
      <c r="AQ1160">
        <f t="shared" si="122"/>
        <v>0</v>
      </c>
      <c r="AR1160">
        <f t="shared" si="122"/>
        <v>0</v>
      </c>
      <c r="AS1160">
        <f t="shared" si="122"/>
        <v>0</v>
      </c>
      <c r="AT1160">
        <f t="shared" si="122"/>
        <v>0</v>
      </c>
      <c r="AU1160">
        <f t="shared" si="122"/>
        <v>0</v>
      </c>
      <c r="AV1160">
        <f t="shared" si="122"/>
        <v>0</v>
      </c>
      <c r="AW1160">
        <f t="shared" si="122"/>
        <v>0</v>
      </c>
      <c r="AX1160">
        <f t="shared" si="122"/>
        <v>0</v>
      </c>
      <c r="AY1160">
        <f t="shared" si="122"/>
        <v>0</v>
      </c>
      <c r="AZ1160">
        <f t="shared" si="122"/>
        <v>0</v>
      </c>
      <c r="BA1160">
        <f t="shared" si="122"/>
        <v>0</v>
      </c>
      <c r="BB1160">
        <f t="shared" si="122"/>
        <v>0</v>
      </c>
      <c r="BC1160">
        <f t="shared" si="122"/>
        <v>0</v>
      </c>
      <c r="BD1160">
        <f t="shared" si="122"/>
        <v>0</v>
      </c>
      <c r="BE1160">
        <f t="shared" si="122"/>
        <v>0</v>
      </c>
      <c r="BF1160">
        <f t="shared" si="122"/>
        <v>0</v>
      </c>
      <c r="BG1160">
        <f t="shared" si="122"/>
        <v>0</v>
      </c>
      <c r="BH1160">
        <f t="shared" si="122"/>
        <v>0</v>
      </c>
      <c r="BI1160">
        <f t="shared" si="122"/>
        <v>0</v>
      </c>
      <c r="BJ1160">
        <f t="shared" si="122"/>
        <v>0</v>
      </c>
      <c r="BK1160">
        <f t="shared" si="122"/>
        <v>0</v>
      </c>
      <c r="BL1160">
        <f t="shared" si="122"/>
        <v>0</v>
      </c>
      <c r="BM1160">
        <f>36*BM165</f>
        <v>0</v>
      </c>
      <c r="BN1160">
        <f t="shared" si="121"/>
        <v>0</v>
      </c>
      <c r="BO1160">
        <f t="shared" si="121"/>
        <v>0</v>
      </c>
      <c r="BP1160">
        <f t="shared" si="121"/>
        <v>0</v>
      </c>
      <c r="BQ1160">
        <f t="shared" si="121"/>
        <v>0</v>
      </c>
    </row>
    <row r="1161" spans="1:69" x14ac:dyDescent="0.25">
      <c r="A1161" s="188" t="s">
        <v>1316</v>
      </c>
      <c r="C1161">
        <f t="shared" ref="C1161:BM1161" si="123">36*C166</f>
        <v>0</v>
      </c>
      <c r="E1161">
        <f t="shared" si="123"/>
        <v>0</v>
      </c>
      <c r="F1161">
        <f t="shared" si="123"/>
        <v>0</v>
      </c>
      <c r="G1161">
        <f t="shared" si="123"/>
        <v>0</v>
      </c>
      <c r="H1161">
        <f t="shared" si="123"/>
        <v>0</v>
      </c>
      <c r="I1161">
        <f t="shared" si="123"/>
        <v>0</v>
      </c>
      <c r="J1161">
        <f t="shared" si="123"/>
        <v>0</v>
      </c>
      <c r="K1161">
        <f t="shared" si="123"/>
        <v>0</v>
      </c>
      <c r="L1161">
        <f t="shared" si="123"/>
        <v>0</v>
      </c>
      <c r="M1161">
        <f t="shared" si="123"/>
        <v>0</v>
      </c>
      <c r="N1161">
        <f t="shared" si="123"/>
        <v>0</v>
      </c>
      <c r="O1161">
        <f t="shared" si="123"/>
        <v>0</v>
      </c>
      <c r="P1161">
        <f t="shared" si="123"/>
        <v>0</v>
      </c>
      <c r="Q1161">
        <f t="shared" si="123"/>
        <v>0</v>
      </c>
      <c r="R1161">
        <f t="shared" si="123"/>
        <v>0</v>
      </c>
      <c r="S1161">
        <f t="shared" si="123"/>
        <v>0</v>
      </c>
      <c r="T1161">
        <f t="shared" si="123"/>
        <v>0</v>
      </c>
      <c r="U1161">
        <f t="shared" si="123"/>
        <v>0</v>
      </c>
      <c r="V1161">
        <f t="shared" si="123"/>
        <v>0</v>
      </c>
      <c r="W1161">
        <f t="shared" si="123"/>
        <v>0</v>
      </c>
      <c r="X1161">
        <f t="shared" si="123"/>
        <v>0</v>
      </c>
      <c r="Y1161">
        <f t="shared" si="123"/>
        <v>0</v>
      </c>
      <c r="Z1161">
        <f t="shared" si="123"/>
        <v>0</v>
      </c>
      <c r="AA1161">
        <f t="shared" si="123"/>
        <v>0</v>
      </c>
      <c r="AB1161">
        <f t="shared" si="123"/>
        <v>0</v>
      </c>
      <c r="AC1161">
        <f t="shared" si="123"/>
        <v>0</v>
      </c>
      <c r="AD1161">
        <f t="shared" si="123"/>
        <v>0</v>
      </c>
      <c r="AE1161">
        <f t="shared" si="123"/>
        <v>0</v>
      </c>
      <c r="AF1161">
        <f t="shared" si="123"/>
        <v>0</v>
      </c>
      <c r="AG1161">
        <f t="shared" si="123"/>
        <v>0</v>
      </c>
      <c r="AH1161">
        <f t="shared" si="123"/>
        <v>0</v>
      </c>
      <c r="AI1161">
        <f t="shared" si="123"/>
        <v>0</v>
      </c>
      <c r="AJ1161">
        <f t="shared" si="123"/>
        <v>0</v>
      </c>
      <c r="AK1161">
        <f t="shared" si="123"/>
        <v>0</v>
      </c>
      <c r="AL1161">
        <f t="shared" si="123"/>
        <v>0</v>
      </c>
      <c r="AM1161">
        <f t="shared" si="123"/>
        <v>0</v>
      </c>
      <c r="AN1161">
        <f t="shared" si="123"/>
        <v>0</v>
      </c>
      <c r="AO1161">
        <f t="shared" si="123"/>
        <v>0</v>
      </c>
      <c r="AP1161">
        <f t="shared" si="123"/>
        <v>0</v>
      </c>
      <c r="AQ1161">
        <f t="shared" si="123"/>
        <v>0</v>
      </c>
      <c r="AR1161">
        <f t="shared" si="123"/>
        <v>0</v>
      </c>
      <c r="AS1161">
        <f t="shared" si="123"/>
        <v>0</v>
      </c>
      <c r="AT1161">
        <f t="shared" si="123"/>
        <v>0</v>
      </c>
      <c r="AU1161">
        <f t="shared" si="123"/>
        <v>0</v>
      </c>
      <c r="AV1161">
        <f t="shared" si="123"/>
        <v>0</v>
      </c>
      <c r="AW1161">
        <f t="shared" si="123"/>
        <v>0</v>
      </c>
      <c r="AX1161">
        <f t="shared" si="123"/>
        <v>0</v>
      </c>
      <c r="AY1161">
        <f t="shared" si="123"/>
        <v>0</v>
      </c>
      <c r="AZ1161">
        <f t="shared" si="123"/>
        <v>0</v>
      </c>
      <c r="BA1161">
        <f t="shared" si="123"/>
        <v>0</v>
      </c>
      <c r="BB1161">
        <f t="shared" si="123"/>
        <v>0</v>
      </c>
      <c r="BC1161">
        <f t="shared" si="123"/>
        <v>0</v>
      </c>
      <c r="BD1161">
        <f t="shared" si="123"/>
        <v>0</v>
      </c>
      <c r="BE1161">
        <f t="shared" si="123"/>
        <v>0</v>
      </c>
      <c r="BF1161">
        <f t="shared" si="123"/>
        <v>0</v>
      </c>
      <c r="BG1161">
        <f t="shared" si="123"/>
        <v>0</v>
      </c>
      <c r="BH1161">
        <f t="shared" si="123"/>
        <v>0</v>
      </c>
      <c r="BI1161">
        <f t="shared" si="123"/>
        <v>0</v>
      </c>
      <c r="BJ1161">
        <f t="shared" si="123"/>
        <v>0</v>
      </c>
      <c r="BK1161">
        <f t="shared" si="123"/>
        <v>0</v>
      </c>
      <c r="BL1161">
        <f t="shared" si="123"/>
        <v>0</v>
      </c>
      <c r="BM1161">
        <f t="shared" si="123"/>
        <v>0</v>
      </c>
      <c r="BN1161">
        <f t="shared" si="121"/>
        <v>0</v>
      </c>
      <c r="BO1161">
        <f t="shared" si="121"/>
        <v>0</v>
      </c>
      <c r="BP1161">
        <f t="shared" si="121"/>
        <v>0</v>
      </c>
      <c r="BQ1161">
        <f t="shared" si="121"/>
        <v>0</v>
      </c>
    </row>
    <row r="1162" spans="1:69" x14ac:dyDescent="0.25">
      <c r="A1162" s="188" t="s">
        <v>1317</v>
      </c>
      <c r="D1162">
        <v>42</v>
      </c>
    </row>
    <row r="1163" spans="1:69" x14ac:dyDescent="0.25">
      <c r="A1163" s="188"/>
      <c r="D1163">
        <v>26133</v>
      </c>
      <c r="BQ1163">
        <f>SUM(BQ1159:BQ1161)</f>
        <v>0</v>
      </c>
    </row>
    <row r="1164" spans="1:69" x14ac:dyDescent="0.25">
      <c r="A1164" s="188" t="s">
        <v>1318</v>
      </c>
    </row>
    <row r="1165" spans="1:69" x14ac:dyDescent="0.25">
      <c r="A1165" s="188" t="s">
        <v>1319</v>
      </c>
    </row>
    <row r="1166" spans="1:69" x14ac:dyDescent="0.25">
      <c r="A1166" s="188" t="s">
        <v>1320</v>
      </c>
    </row>
    <row r="1167" spans="1:69" x14ac:dyDescent="0.25">
      <c r="A1167" s="188" t="s">
        <v>1321</v>
      </c>
      <c r="C1167">
        <f t="shared" ref="C1167:BM1170" si="124">36*C172</f>
        <v>0</v>
      </c>
      <c r="E1167">
        <f t="shared" si="124"/>
        <v>0</v>
      </c>
      <c r="F1167">
        <f t="shared" si="124"/>
        <v>0</v>
      </c>
      <c r="G1167">
        <f t="shared" si="124"/>
        <v>0</v>
      </c>
      <c r="H1167">
        <f t="shared" si="124"/>
        <v>0</v>
      </c>
      <c r="I1167">
        <f t="shared" si="124"/>
        <v>0</v>
      </c>
      <c r="J1167">
        <f t="shared" si="124"/>
        <v>0</v>
      </c>
      <c r="K1167">
        <f t="shared" si="124"/>
        <v>0</v>
      </c>
      <c r="L1167">
        <f t="shared" si="124"/>
        <v>0</v>
      </c>
      <c r="M1167">
        <f t="shared" si="124"/>
        <v>0</v>
      </c>
      <c r="N1167">
        <f t="shared" si="124"/>
        <v>0</v>
      </c>
      <c r="O1167">
        <f t="shared" si="124"/>
        <v>0</v>
      </c>
      <c r="P1167">
        <f t="shared" si="124"/>
        <v>0</v>
      </c>
      <c r="Q1167">
        <f t="shared" si="124"/>
        <v>0</v>
      </c>
      <c r="R1167">
        <f t="shared" si="124"/>
        <v>0</v>
      </c>
      <c r="S1167">
        <f t="shared" si="124"/>
        <v>0</v>
      </c>
      <c r="T1167">
        <f t="shared" si="124"/>
        <v>0</v>
      </c>
      <c r="U1167">
        <f t="shared" si="124"/>
        <v>0</v>
      </c>
      <c r="V1167">
        <f t="shared" si="124"/>
        <v>0</v>
      </c>
      <c r="W1167">
        <f t="shared" si="124"/>
        <v>0</v>
      </c>
      <c r="X1167">
        <f t="shared" si="124"/>
        <v>0</v>
      </c>
      <c r="Y1167">
        <f t="shared" si="124"/>
        <v>0</v>
      </c>
      <c r="Z1167">
        <f t="shared" si="124"/>
        <v>0</v>
      </c>
      <c r="AA1167">
        <f t="shared" si="124"/>
        <v>0</v>
      </c>
      <c r="AB1167">
        <f t="shared" si="124"/>
        <v>0</v>
      </c>
      <c r="AC1167">
        <f t="shared" si="124"/>
        <v>0</v>
      </c>
      <c r="AD1167">
        <f t="shared" si="124"/>
        <v>0</v>
      </c>
      <c r="AE1167">
        <f t="shared" si="124"/>
        <v>0</v>
      </c>
      <c r="AF1167">
        <f t="shared" si="124"/>
        <v>0</v>
      </c>
      <c r="AG1167">
        <f t="shared" si="124"/>
        <v>0</v>
      </c>
      <c r="AH1167">
        <f t="shared" si="124"/>
        <v>0</v>
      </c>
      <c r="AI1167">
        <f t="shared" si="124"/>
        <v>0</v>
      </c>
      <c r="AJ1167">
        <f t="shared" si="124"/>
        <v>0</v>
      </c>
      <c r="AK1167">
        <f t="shared" si="124"/>
        <v>0</v>
      </c>
      <c r="AL1167">
        <f t="shared" si="124"/>
        <v>0</v>
      </c>
      <c r="AM1167">
        <f t="shared" si="124"/>
        <v>0</v>
      </c>
      <c r="AN1167">
        <f t="shared" si="124"/>
        <v>0</v>
      </c>
      <c r="AO1167">
        <f t="shared" si="124"/>
        <v>0</v>
      </c>
      <c r="AP1167">
        <f t="shared" si="124"/>
        <v>0</v>
      </c>
      <c r="AQ1167">
        <f t="shared" si="124"/>
        <v>0</v>
      </c>
      <c r="AR1167">
        <f t="shared" si="124"/>
        <v>0</v>
      </c>
      <c r="AS1167">
        <f t="shared" si="124"/>
        <v>0</v>
      </c>
      <c r="AT1167">
        <f t="shared" si="124"/>
        <v>0</v>
      </c>
      <c r="AU1167">
        <f t="shared" si="124"/>
        <v>0</v>
      </c>
      <c r="AV1167">
        <f t="shared" si="124"/>
        <v>0</v>
      </c>
      <c r="AW1167">
        <f t="shared" si="124"/>
        <v>0</v>
      </c>
      <c r="AX1167">
        <f t="shared" si="124"/>
        <v>0</v>
      </c>
      <c r="AY1167">
        <f t="shared" si="124"/>
        <v>0</v>
      </c>
      <c r="AZ1167">
        <f t="shared" si="124"/>
        <v>0</v>
      </c>
      <c r="BA1167">
        <f t="shared" si="124"/>
        <v>0</v>
      </c>
      <c r="BB1167">
        <f t="shared" si="124"/>
        <v>0</v>
      </c>
      <c r="BC1167">
        <f t="shared" si="124"/>
        <v>0</v>
      </c>
      <c r="BD1167">
        <f t="shared" si="124"/>
        <v>0</v>
      </c>
      <c r="BE1167">
        <f t="shared" si="124"/>
        <v>0</v>
      </c>
      <c r="BF1167">
        <f t="shared" si="124"/>
        <v>0</v>
      </c>
      <c r="BG1167">
        <f t="shared" si="124"/>
        <v>0</v>
      </c>
      <c r="BH1167">
        <f t="shared" si="124"/>
        <v>0</v>
      </c>
      <c r="BI1167">
        <f t="shared" si="124"/>
        <v>0</v>
      </c>
      <c r="BJ1167">
        <f t="shared" si="124"/>
        <v>0</v>
      </c>
      <c r="BK1167">
        <f t="shared" si="124"/>
        <v>0</v>
      </c>
      <c r="BL1167">
        <f t="shared" si="124"/>
        <v>0</v>
      </c>
      <c r="BM1167">
        <f t="shared" si="124"/>
        <v>0</v>
      </c>
      <c r="BN1167">
        <f t="shared" ref="BN1167:BQ1170" si="125">36*BN172</f>
        <v>0</v>
      </c>
      <c r="BO1167">
        <f t="shared" si="125"/>
        <v>0</v>
      </c>
      <c r="BP1167">
        <f t="shared" si="125"/>
        <v>0</v>
      </c>
      <c r="BQ1167">
        <f t="shared" si="125"/>
        <v>0</v>
      </c>
    </row>
    <row r="1168" spans="1:69" x14ac:dyDescent="0.25">
      <c r="A1168" s="188"/>
      <c r="C1168">
        <f t="shared" si="124"/>
        <v>0</v>
      </c>
      <c r="E1168">
        <f t="shared" si="124"/>
        <v>0</v>
      </c>
      <c r="F1168">
        <f t="shared" si="124"/>
        <v>0</v>
      </c>
      <c r="G1168">
        <f t="shared" si="124"/>
        <v>0</v>
      </c>
      <c r="H1168">
        <f t="shared" si="124"/>
        <v>0</v>
      </c>
      <c r="I1168">
        <f t="shared" si="124"/>
        <v>0</v>
      </c>
      <c r="J1168">
        <f t="shared" si="124"/>
        <v>0</v>
      </c>
      <c r="K1168">
        <f t="shared" si="124"/>
        <v>0</v>
      </c>
      <c r="L1168">
        <f t="shared" si="124"/>
        <v>0</v>
      </c>
      <c r="M1168">
        <f t="shared" si="124"/>
        <v>0</v>
      </c>
      <c r="N1168">
        <f t="shared" si="124"/>
        <v>0</v>
      </c>
      <c r="O1168">
        <f t="shared" si="124"/>
        <v>0</v>
      </c>
      <c r="P1168">
        <f t="shared" si="124"/>
        <v>0</v>
      </c>
      <c r="Q1168">
        <f t="shared" si="124"/>
        <v>0</v>
      </c>
      <c r="R1168">
        <f t="shared" si="124"/>
        <v>0</v>
      </c>
      <c r="S1168">
        <f t="shared" si="124"/>
        <v>0</v>
      </c>
      <c r="T1168">
        <f t="shared" si="124"/>
        <v>0</v>
      </c>
      <c r="U1168">
        <f t="shared" si="124"/>
        <v>0</v>
      </c>
      <c r="V1168">
        <f t="shared" si="124"/>
        <v>0</v>
      </c>
      <c r="W1168">
        <f t="shared" si="124"/>
        <v>0</v>
      </c>
      <c r="X1168">
        <f t="shared" si="124"/>
        <v>0</v>
      </c>
      <c r="Y1168">
        <f t="shared" si="124"/>
        <v>0</v>
      </c>
      <c r="Z1168">
        <f t="shared" si="124"/>
        <v>0</v>
      </c>
      <c r="AA1168">
        <f t="shared" si="124"/>
        <v>0</v>
      </c>
      <c r="AB1168">
        <f t="shared" si="124"/>
        <v>0</v>
      </c>
      <c r="AC1168">
        <f t="shared" si="124"/>
        <v>0</v>
      </c>
      <c r="AD1168">
        <f t="shared" si="124"/>
        <v>0</v>
      </c>
      <c r="AE1168">
        <f t="shared" si="124"/>
        <v>0</v>
      </c>
      <c r="AF1168">
        <f t="shared" si="124"/>
        <v>0</v>
      </c>
      <c r="AG1168">
        <f t="shared" si="124"/>
        <v>0</v>
      </c>
      <c r="AH1168">
        <f t="shared" si="124"/>
        <v>0</v>
      </c>
      <c r="AI1168">
        <f t="shared" si="124"/>
        <v>0</v>
      </c>
      <c r="AJ1168">
        <f t="shared" si="124"/>
        <v>0</v>
      </c>
      <c r="AK1168">
        <f t="shared" si="124"/>
        <v>0</v>
      </c>
      <c r="AL1168">
        <f t="shared" si="124"/>
        <v>0</v>
      </c>
      <c r="AM1168">
        <f t="shared" si="124"/>
        <v>0</v>
      </c>
      <c r="AN1168">
        <f t="shared" si="124"/>
        <v>0</v>
      </c>
      <c r="AO1168">
        <f t="shared" si="124"/>
        <v>0</v>
      </c>
      <c r="AP1168">
        <f t="shared" si="124"/>
        <v>0</v>
      </c>
      <c r="AQ1168">
        <f t="shared" si="124"/>
        <v>0</v>
      </c>
      <c r="AR1168">
        <f t="shared" si="124"/>
        <v>0</v>
      </c>
      <c r="AS1168">
        <f t="shared" si="124"/>
        <v>0</v>
      </c>
      <c r="AT1168">
        <f t="shared" si="124"/>
        <v>0</v>
      </c>
      <c r="AU1168">
        <f t="shared" si="124"/>
        <v>0</v>
      </c>
      <c r="AV1168">
        <f t="shared" si="124"/>
        <v>0</v>
      </c>
      <c r="AW1168">
        <f t="shared" si="124"/>
        <v>0</v>
      </c>
      <c r="AX1168">
        <f t="shared" si="124"/>
        <v>0</v>
      </c>
      <c r="AY1168">
        <f t="shared" si="124"/>
        <v>0</v>
      </c>
      <c r="AZ1168">
        <f t="shared" si="124"/>
        <v>0</v>
      </c>
      <c r="BA1168">
        <f t="shared" si="124"/>
        <v>0</v>
      </c>
      <c r="BB1168">
        <f t="shared" si="124"/>
        <v>0</v>
      </c>
      <c r="BC1168">
        <f t="shared" si="124"/>
        <v>0</v>
      </c>
      <c r="BD1168">
        <f t="shared" si="124"/>
        <v>0</v>
      </c>
      <c r="BE1168">
        <f t="shared" si="124"/>
        <v>0</v>
      </c>
      <c r="BF1168">
        <f t="shared" si="124"/>
        <v>0</v>
      </c>
      <c r="BG1168">
        <f t="shared" si="124"/>
        <v>0</v>
      </c>
      <c r="BH1168">
        <f t="shared" si="124"/>
        <v>0</v>
      </c>
      <c r="BI1168">
        <f t="shared" si="124"/>
        <v>0</v>
      </c>
      <c r="BJ1168">
        <f t="shared" si="124"/>
        <v>0</v>
      </c>
      <c r="BK1168">
        <f t="shared" si="124"/>
        <v>0</v>
      </c>
      <c r="BL1168">
        <f t="shared" si="124"/>
        <v>0</v>
      </c>
      <c r="BM1168">
        <f t="shared" si="124"/>
        <v>0</v>
      </c>
      <c r="BN1168">
        <f t="shared" si="125"/>
        <v>0</v>
      </c>
      <c r="BO1168">
        <f t="shared" si="125"/>
        <v>0</v>
      </c>
      <c r="BP1168">
        <f t="shared" si="125"/>
        <v>0</v>
      </c>
      <c r="BQ1168">
        <f t="shared" si="125"/>
        <v>0</v>
      </c>
    </row>
    <row r="1169" spans="1:69" x14ac:dyDescent="0.25">
      <c r="A1169" s="188"/>
      <c r="C1169">
        <f t="shared" si="124"/>
        <v>0</v>
      </c>
      <c r="E1169">
        <f t="shared" si="124"/>
        <v>0</v>
      </c>
      <c r="F1169">
        <f t="shared" si="124"/>
        <v>0</v>
      </c>
      <c r="G1169">
        <f t="shared" si="124"/>
        <v>0</v>
      </c>
      <c r="H1169">
        <f t="shared" si="124"/>
        <v>0</v>
      </c>
      <c r="I1169">
        <f t="shared" si="124"/>
        <v>0</v>
      </c>
      <c r="J1169">
        <f t="shared" si="124"/>
        <v>0</v>
      </c>
      <c r="K1169">
        <f t="shared" si="124"/>
        <v>0</v>
      </c>
      <c r="L1169">
        <f t="shared" si="124"/>
        <v>0</v>
      </c>
      <c r="M1169">
        <f t="shared" si="124"/>
        <v>0</v>
      </c>
      <c r="N1169">
        <f t="shared" si="124"/>
        <v>0</v>
      </c>
      <c r="O1169">
        <f t="shared" si="124"/>
        <v>0</v>
      </c>
      <c r="P1169">
        <f t="shared" si="124"/>
        <v>0</v>
      </c>
      <c r="Q1169">
        <f t="shared" si="124"/>
        <v>0</v>
      </c>
      <c r="R1169">
        <f t="shared" si="124"/>
        <v>0</v>
      </c>
      <c r="S1169">
        <f t="shared" si="124"/>
        <v>0</v>
      </c>
      <c r="T1169">
        <f t="shared" si="124"/>
        <v>0</v>
      </c>
      <c r="U1169">
        <f t="shared" si="124"/>
        <v>0</v>
      </c>
      <c r="V1169">
        <f t="shared" si="124"/>
        <v>0</v>
      </c>
      <c r="W1169">
        <f t="shared" si="124"/>
        <v>0</v>
      </c>
      <c r="X1169">
        <f t="shared" si="124"/>
        <v>0</v>
      </c>
      <c r="Y1169">
        <f t="shared" si="124"/>
        <v>0</v>
      </c>
      <c r="Z1169">
        <f t="shared" si="124"/>
        <v>0</v>
      </c>
      <c r="AA1169">
        <f t="shared" si="124"/>
        <v>0</v>
      </c>
      <c r="AB1169">
        <f t="shared" si="124"/>
        <v>0</v>
      </c>
      <c r="AC1169">
        <f t="shared" si="124"/>
        <v>0</v>
      </c>
      <c r="AD1169">
        <f t="shared" si="124"/>
        <v>0</v>
      </c>
      <c r="AE1169">
        <f t="shared" si="124"/>
        <v>0</v>
      </c>
      <c r="AF1169">
        <f t="shared" si="124"/>
        <v>0</v>
      </c>
      <c r="AG1169">
        <f t="shared" si="124"/>
        <v>0</v>
      </c>
      <c r="AH1169">
        <f t="shared" si="124"/>
        <v>0</v>
      </c>
      <c r="AI1169">
        <f t="shared" si="124"/>
        <v>0</v>
      </c>
      <c r="AJ1169">
        <f t="shared" si="124"/>
        <v>0</v>
      </c>
      <c r="AK1169">
        <f t="shared" si="124"/>
        <v>0</v>
      </c>
      <c r="AL1169">
        <f t="shared" si="124"/>
        <v>0</v>
      </c>
      <c r="AM1169">
        <f t="shared" si="124"/>
        <v>0</v>
      </c>
      <c r="AN1169">
        <f t="shared" si="124"/>
        <v>0</v>
      </c>
      <c r="AO1169">
        <f t="shared" si="124"/>
        <v>0</v>
      </c>
      <c r="AP1169">
        <f t="shared" si="124"/>
        <v>0</v>
      </c>
      <c r="AQ1169">
        <f t="shared" si="124"/>
        <v>0</v>
      </c>
      <c r="AR1169">
        <f t="shared" si="124"/>
        <v>0</v>
      </c>
      <c r="AS1169">
        <f t="shared" si="124"/>
        <v>0</v>
      </c>
      <c r="AT1169">
        <f t="shared" si="124"/>
        <v>0</v>
      </c>
      <c r="AU1169">
        <f t="shared" si="124"/>
        <v>0</v>
      </c>
      <c r="AV1169">
        <f t="shared" si="124"/>
        <v>0</v>
      </c>
      <c r="AW1169">
        <f t="shared" si="124"/>
        <v>0</v>
      </c>
      <c r="AX1169">
        <f t="shared" si="124"/>
        <v>0</v>
      </c>
      <c r="AY1169">
        <f t="shared" si="124"/>
        <v>0</v>
      </c>
      <c r="AZ1169">
        <f t="shared" si="124"/>
        <v>0</v>
      </c>
      <c r="BA1169">
        <f t="shared" si="124"/>
        <v>0</v>
      </c>
      <c r="BB1169">
        <f t="shared" si="124"/>
        <v>0</v>
      </c>
      <c r="BC1169">
        <f t="shared" si="124"/>
        <v>0</v>
      </c>
      <c r="BD1169">
        <f t="shared" si="124"/>
        <v>0</v>
      </c>
      <c r="BE1169">
        <f t="shared" si="124"/>
        <v>0</v>
      </c>
      <c r="BF1169">
        <f t="shared" si="124"/>
        <v>0</v>
      </c>
      <c r="BG1169">
        <f t="shared" si="124"/>
        <v>0</v>
      </c>
      <c r="BH1169">
        <f t="shared" si="124"/>
        <v>0</v>
      </c>
      <c r="BI1169">
        <f t="shared" si="124"/>
        <v>0</v>
      </c>
      <c r="BJ1169">
        <f t="shared" si="124"/>
        <v>0</v>
      </c>
      <c r="BK1169">
        <f t="shared" si="124"/>
        <v>0</v>
      </c>
      <c r="BL1169">
        <f t="shared" si="124"/>
        <v>0</v>
      </c>
      <c r="BM1169">
        <f t="shared" si="124"/>
        <v>0</v>
      </c>
      <c r="BN1169">
        <f t="shared" si="125"/>
        <v>0</v>
      </c>
      <c r="BO1169">
        <f t="shared" si="125"/>
        <v>0</v>
      </c>
      <c r="BP1169">
        <f t="shared" si="125"/>
        <v>0</v>
      </c>
      <c r="BQ1169">
        <f t="shared" si="125"/>
        <v>0</v>
      </c>
    </row>
    <row r="1170" spans="1:69" x14ac:dyDescent="0.25">
      <c r="A1170" s="188" t="s">
        <v>1322</v>
      </c>
      <c r="C1170">
        <f t="shared" si="124"/>
        <v>0</v>
      </c>
      <c r="E1170">
        <f t="shared" si="124"/>
        <v>0</v>
      </c>
      <c r="F1170">
        <f t="shared" si="124"/>
        <v>0</v>
      </c>
      <c r="G1170">
        <f t="shared" si="124"/>
        <v>0</v>
      </c>
      <c r="H1170">
        <f t="shared" si="124"/>
        <v>0</v>
      </c>
      <c r="I1170">
        <f t="shared" si="124"/>
        <v>0</v>
      </c>
      <c r="J1170">
        <f t="shared" si="124"/>
        <v>0</v>
      </c>
      <c r="K1170">
        <f t="shared" si="124"/>
        <v>0</v>
      </c>
      <c r="L1170">
        <f t="shared" si="124"/>
        <v>0</v>
      </c>
      <c r="M1170">
        <f t="shared" si="124"/>
        <v>0</v>
      </c>
      <c r="N1170">
        <f t="shared" si="124"/>
        <v>0</v>
      </c>
      <c r="O1170">
        <f t="shared" si="124"/>
        <v>0</v>
      </c>
      <c r="P1170">
        <f t="shared" si="124"/>
        <v>0</v>
      </c>
      <c r="Q1170">
        <f t="shared" si="124"/>
        <v>0</v>
      </c>
      <c r="R1170">
        <f t="shared" si="124"/>
        <v>0</v>
      </c>
      <c r="S1170">
        <f t="shared" si="124"/>
        <v>0</v>
      </c>
      <c r="T1170">
        <f t="shared" si="124"/>
        <v>0</v>
      </c>
      <c r="U1170">
        <f t="shared" si="124"/>
        <v>0</v>
      </c>
      <c r="V1170">
        <f t="shared" si="124"/>
        <v>0</v>
      </c>
      <c r="W1170">
        <f t="shared" si="124"/>
        <v>0</v>
      </c>
      <c r="X1170">
        <f t="shared" si="124"/>
        <v>0</v>
      </c>
      <c r="Y1170">
        <f t="shared" si="124"/>
        <v>0</v>
      </c>
      <c r="Z1170">
        <f t="shared" si="124"/>
        <v>0</v>
      </c>
      <c r="AA1170">
        <f t="shared" si="124"/>
        <v>0</v>
      </c>
      <c r="AB1170">
        <f t="shared" si="124"/>
        <v>0</v>
      </c>
      <c r="AC1170">
        <f t="shared" si="124"/>
        <v>0</v>
      </c>
      <c r="AD1170">
        <f t="shared" si="124"/>
        <v>0</v>
      </c>
      <c r="AE1170">
        <f t="shared" si="124"/>
        <v>0</v>
      </c>
      <c r="AF1170">
        <f t="shared" si="124"/>
        <v>0</v>
      </c>
      <c r="AG1170">
        <f t="shared" si="124"/>
        <v>0</v>
      </c>
      <c r="AH1170">
        <f t="shared" si="124"/>
        <v>0</v>
      </c>
      <c r="AI1170">
        <f t="shared" si="124"/>
        <v>0</v>
      </c>
      <c r="AJ1170">
        <f t="shared" si="124"/>
        <v>0</v>
      </c>
      <c r="AK1170">
        <f t="shared" si="124"/>
        <v>0</v>
      </c>
      <c r="AL1170">
        <f t="shared" si="124"/>
        <v>0</v>
      </c>
      <c r="AM1170">
        <f t="shared" si="124"/>
        <v>0</v>
      </c>
      <c r="AN1170">
        <f t="shared" si="124"/>
        <v>0</v>
      </c>
      <c r="AO1170">
        <f t="shared" si="124"/>
        <v>0</v>
      </c>
      <c r="AP1170">
        <f t="shared" si="124"/>
        <v>0</v>
      </c>
      <c r="AQ1170">
        <f t="shared" si="124"/>
        <v>0</v>
      </c>
      <c r="AR1170">
        <f t="shared" si="124"/>
        <v>0</v>
      </c>
      <c r="AS1170">
        <f t="shared" si="124"/>
        <v>0</v>
      </c>
      <c r="AT1170">
        <f t="shared" si="124"/>
        <v>0</v>
      </c>
      <c r="AU1170">
        <f t="shared" si="124"/>
        <v>0</v>
      </c>
      <c r="AV1170">
        <f t="shared" si="124"/>
        <v>0</v>
      </c>
      <c r="AW1170">
        <f t="shared" si="124"/>
        <v>0</v>
      </c>
      <c r="AX1170">
        <f t="shared" si="124"/>
        <v>0</v>
      </c>
      <c r="AY1170">
        <f t="shared" si="124"/>
        <v>0</v>
      </c>
      <c r="AZ1170">
        <f t="shared" si="124"/>
        <v>0</v>
      </c>
      <c r="BA1170">
        <f t="shared" si="124"/>
        <v>0</v>
      </c>
      <c r="BB1170">
        <f t="shared" si="124"/>
        <v>0</v>
      </c>
      <c r="BC1170">
        <f t="shared" si="124"/>
        <v>0</v>
      </c>
      <c r="BD1170">
        <f t="shared" si="124"/>
        <v>0</v>
      </c>
      <c r="BE1170">
        <f t="shared" si="124"/>
        <v>0</v>
      </c>
      <c r="BF1170">
        <f t="shared" si="124"/>
        <v>0</v>
      </c>
      <c r="BG1170">
        <f t="shared" si="124"/>
        <v>0</v>
      </c>
      <c r="BH1170">
        <f t="shared" si="124"/>
        <v>0</v>
      </c>
      <c r="BI1170">
        <f t="shared" si="124"/>
        <v>0</v>
      </c>
      <c r="BJ1170">
        <f t="shared" si="124"/>
        <v>0</v>
      </c>
      <c r="BK1170">
        <f t="shared" si="124"/>
        <v>0</v>
      </c>
      <c r="BL1170">
        <f t="shared" si="124"/>
        <v>0</v>
      </c>
      <c r="BM1170">
        <f>36*BM175</f>
        <v>0</v>
      </c>
      <c r="BN1170">
        <f>36*BN175</f>
        <v>0</v>
      </c>
      <c r="BO1170">
        <f t="shared" si="125"/>
        <v>0</v>
      </c>
      <c r="BP1170">
        <f t="shared" si="125"/>
        <v>0</v>
      </c>
      <c r="BQ1170">
        <f t="shared" si="125"/>
        <v>0</v>
      </c>
    </row>
    <row r="1171" spans="1:69" x14ac:dyDescent="0.25">
      <c r="A1171" s="188" t="s">
        <v>1323</v>
      </c>
      <c r="C1171">
        <f t="shared" ref="C1171:BM1174" si="126">36*C176</f>
        <v>0</v>
      </c>
      <c r="E1171">
        <f t="shared" si="126"/>
        <v>0</v>
      </c>
      <c r="F1171">
        <f t="shared" si="126"/>
        <v>0</v>
      </c>
      <c r="G1171">
        <f t="shared" si="126"/>
        <v>0</v>
      </c>
      <c r="H1171">
        <f t="shared" si="126"/>
        <v>0</v>
      </c>
      <c r="I1171">
        <f t="shared" si="126"/>
        <v>0</v>
      </c>
      <c r="J1171">
        <f t="shared" si="126"/>
        <v>0</v>
      </c>
      <c r="K1171">
        <f t="shared" si="126"/>
        <v>0</v>
      </c>
      <c r="L1171">
        <f t="shared" si="126"/>
        <v>0</v>
      </c>
      <c r="M1171">
        <f t="shared" si="126"/>
        <v>0</v>
      </c>
      <c r="N1171">
        <f t="shared" si="126"/>
        <v>0</v>
      </c>
      <c r="O1171">
        <f t="shared" si="126"/>
        <v>0</v>
      </c>
      <c r="P1171">
        <f t="shared" si="126"/>
        <v>0</v>
      </c>
      <c r="Q1171">
        <f t="shared" si="126"/>
        <v>0</v>
      </c>
      <c r="R1171">
        <f t="shared" si="126"/>
        <v>0</v>
      </c>
      <c r="S1171">
        <f t="shared" si="126"/>
        <v>0</v>
      </c>
      <c r="T1171">
        <f t="shared" si="126"/>
        <v>0</v>
      </c>
      <c r="U1171">
        <f t="shared" si="126"/>
        <v>0</v>
      </c>
      <c r="V1171">
        <f t="shared" si="126"/>
        <v>0</v>
      </c>
      <c r="W1171">
        <f t="shared" si="126"/>
        <v>0</v>
      </c>
      <c r="X1171">
        <f t="shared" si="126"/>
        <v>0</v>
      </c>
      <c r="Y1171">
        <f t="shared" si="126"/>
        <v>0</v>
      </c>
      <c r="Z1171">
        <f t="shared" si="126"/>
        <v>0</v>
      </c>
      <c r="AA1171">
        <f t="shared" si="126"/>
        <v>0</v>
      </c>
      <c r="AB1171">
        <f t="shared" si="126"/>
        <v>0</v>
      </c>
      <c r="AC1171">
        <f t="shared" si="126"/>
        <v>0</v>
      </c>
      <c r="AD1171">
        <f t="shared" si="126"/>
        <v>0</v>
      </c>
      <c r="AE1171">
        <f t="shared" si="126"/>
        <v>0</v>
      </c>
      <c r="AF1171">
        <f t="shared" si="126"/>
        <v>0</v>
      </c>
      <c r="AG1171">
        <f t="shared" si="126"/>
        <v>0</v>
      </c>
      <c r="AH1171">
        <f t="shared" si="126"/>
        <v>0</v>
      </c>
      <c r="AI1171">
        <f t="shared" si="126"/>
        <v>0</v>
      </c>
      <c r="AJ1171">
        <f t="shared" si="126"/>
        <v>0</v>
      </c>
      <c r="AK1171">
        <f t="shared" si="126"/>
        <v>0</v>
      </c>
      <c r="AL1171">
        <f t="shared" si="126"/>
        <v>0</v>
      </c>
      <c r="AM1171">
        <f t="shared" si="126"/>
        <v>0</v>
      </c>
      <c r="AN1171">
        <f t="shared" si="126"/>
        <v>0</v>
      </c>
      <c r="AO1171">
        <f t="shared" si="126"/>
        <v>0</v>
      </c>
      <c r="AP1171">
        <f t="shared" si="126"/>
        <v>0</v>
      </c>
      <c r="AQ1171">
        <f t="shared" si="126"/>
        <v>0</v>
      </c>
      <c r="AR1171">
        <f t="shared" si="126"/>
        <v>0</v>
      </c>
      <c r="AS1171">
        <f t="shared" si="126"/>
        <v>0</v>
      </c>
      <c r="AT1171">
        <f t="shared" si="126"/>
        <v>0</v>
      </c>
      <c r="AU1171">
        <f t="shared" si="126"/>
        <v>0</v>
      </c>
      <c r="AV1171">
        <f t="shared" si="126"/>
        <v>0</v>
      </c>
      <c r="AW1171">
        <f t="shared" si="126"/>
        <v>0</v>
      </c>
      <c r="AX1171">
        <f t="shared" si="126"/>
        <v>0</v>
      </c>
      <c r="AY1171">
        <f t="shared" si="126"/>
        <v>0</v>
      </c>
      <c r="AZ1171">
        <f t="shared" si="126"/>
        <v>0</v>
      </c>
      <c r="BA1171">
        <f t="shared" si="126"/>
        <v>0</v>
      </c>
      <c r="BB1171">
        <f t="shared" si="126"/>
        <v>0</v>
      </c>
      <c r="BC1171">
        <f t="shared" si="126"/>
        <v>0</v>
      </c>
      <c r="BD1171">
        <f t="shared" si="126"/>
        <v>0</v>
      </c>
      <c r="BE1171">
        <f t="shared" si="126"/>
        <v>0</v>
      </c>
      <c r="BF1171">
        <f t="shared" si="126"/>
        <v>0</v>
      </c>
      <c r="BG1171">
        <f t="shared" si="126"/>
        <v>0</v>
      </c>
      <c r="BH1171">
        <f t="shared" si="126"/>
        <v>0</v>
      </c>
      <c r="BI1171">
        <f t="shared" si="126"/>
        <v>0</v>
      </c>
      <c r="BJ1171">
        <f t="shared" si="126"/>
        <v>0</v>
      </c>
      <c r="BK1171">
        <f t="shared" si="126"/>
        <v>0</v>
      </c>
      <c r="BL1171">
        <f t="shared" si="126"/>
        <v>0</v>
      </c>
      <c r="BM1171">
        <f t="shared" si="126"/>
        <v>0</v>
      </c>
      <c r="BN1171">
        <f t="shared" ref="BN1171:BQ1179" si="127">36*BN176</f>
        <v>0</v>
      </c>
      <c r="BO1171">
        <f t="shared" si="127"/>
        <v>0</v>
      </c>
      <c r="BP1171">
        <f t="shared" si="127"/>
        <v>0</v>
      </c>
      <c r="BQ1171">
        <f t="shared" si="127"/>
        <v>0</v>
      </c>
    </row>
    <row r="1172" spans="1:69" x14ac:dyDescent="0.25">
      <c r="A1172" s="188" t="s">
        <v>1324</v>
      </c>
      <c r="C1172">
        <f t="shared" si="126"/>
        <v>0</v>
      </c>
      <c r="E1172">
        <f t="shared" si="126"/>
        <v>0</v>
      </c>
      <c r="F1172">
        <f t="shared" si="126"/>
        <v>0</v>
      </c>
      <c r="G1172">
        <f t="shared" si="126"/>
        <v>0</v>
      </c>
      <c r="H1172">
        <f t="shared" si="126"/>
        <v>0</v>
      </c>
      <c r="I1172">
        <f t="shared" si="126"/>
        <v>0</v>
      </c>
      <c r="J1172">
        <f t="shared" si="126"/>
        <v>0</v>
      </c>
      <c r="K1172">
        <f t="shared" si="126"/>
        <v>0</v>
      </c>
      <c r="L1172">
        <f t="shared" si="126"/>
        <v>0</v>
      </c>
      <c r="M1172">
        <f t="shared" si="126"/>
        <v>0</v>
      </c>
      <c r="N1172">
        <f t="shared" si="126"/>
        <v>0</v>
      </c>
      <c r="O1172">
        <f t="shared" si="126"/>
        <v>0</v>
      </c>
      <c r="P1172">
        <f t="shared" si="126"/>
        <v>0</v>
      </c>
      <c r="Q1172">
        <f t="shared" si="126"/>
        <v>0</v>
      </c>
      <c r="R1172">
        <f t="shared" si="126"/>
        <v>0</v>
      </c>
      <c r="S1172">
        <f t="shared" si="126"/>
        <v>0</v>
      </c>
      <c r="T1172">
        <f t="shared" si="126"/>
        <v>0</v>
      </c>
      <c r="U1172">
        <f t="shared" si="126"/>
        <v>0</v>
      </c>
      <c r="V1172">
        <f t="shared" si="126"/>
        <v>0</v>
      </c>
      <c r="W1172">
        <f t="shared" si="126"/>
        <v>0</v>
      </c>
      <c r="X1172">
        <f t="shared" si="126"/>
        <v>0</v>
      </c>
      <c r="Y1172">
        <f t="shared" si="126"/>
        <v>0</v>
      </c>
      <c r="Z1172">
        <f t="shared" si="126"/>
        <v>0</v>
      </c>
      <c r="AA1172">
        <f t="shared" si="126"/>
        <v>0</v>
      </c>
      <c r="AB1172">
        <f t="shared" si="126"/>
        <v>0</v>
      </c>
      <c r="AC1172">
        <f t="shared" si="126"/>
        <v>0</v>
      </c>
      <c r="AD1172">
        <f t="shared" si="126"/>
        <v>0</v>
      </c>
      <c r="AE1172">
        <f t="shared" si="126"/>
        <v>0</v>
      </c>
      <c r="AF1172">
        <f t="shared" si="126"/>
        <v>0</v>
      </c>
      <c r="AG1172">
        <f t="shared" si="126"/>
        <v>0</v>
      </c>
      <c r="AH1172">
        <f t="shared" si="126"/>
        <v>0</v>
      </c>
      <c r="AI1172">
        <f t="shared" si="126"/>
        <v>0</v>
      </c>
      <c r="AJ1172">
        <f t="shared" si="126"/>
        <v>0</v>
      </c>
      <c r="AK1172">
        <f t="shared" si="126"/>
        <v>0</v>
      </c>
      <c r="AL1172">
        <f t="shared" si="126"/>
        <v>0</v>
      </c>
      <c r="AM1172">
        <f t="shared" si="126"/>
        <v>0</v>
      </c>
      <c r="AN1172">
        <f t="shared" si="126"/>
        <v>0</v>
      </c>
      <c r="AO1172">
        <f t="shared" si="126"/>
        <v>0</v>
      </c>
      <c r="AP1172">
        <f t="shared" si="126"/>
        <v>0</v>
      </c>
      <c r="AQ1172">
        <f t="shared" si="126"/>
        <v>0</v>
      </c>
      <c r="AR1172">
        <f t="shared" si="126"/>
        <v>0</v>
      </c>
      <c r="AS1172">
        <f t="shared" si="126"/>
        <v>0</v>
      </c>
      <c r="AT1172">
        <f t="shared" si="126"/>
        <v>0</v>
      </c>
      <c r="AU1172">
        <f t="shared" si="126"/>
        <v>0</v>
      </c>
      <c r="AV1172">
        <f t="shared" si="126"/>
        <v>0</v>
      </c>
      <c r="AW1172">
        <f t="shared" si="126"/>
        <v>0</v>
      </c>
      <c r="AX1172">
        <f t="shared" si="126"/>
        <v>0</v>
      </c>
      <c r="AY1172">
        <f t="shared" si="126"/>
        <v>0</v>
      </c>
      <c r="AZ1172">
        <f t="shared" si="126"/>
        <v>0</v>
      </c>
      <c r="BA1172">
        <f t="shared" si="126"/>
        <v>0</v>
      </c>
      <c r="BB1172">
        <f t="shared" si="126"/>
        <v>0</v>
      </c>
      <c r="BC1172">
        <f t="shared" si="126"/>
        <v>0</v>
      </c>
      <c r="BD1172">
        <f t="shared" si="126"/>
        <v>0</v>
      </c>
      <c r="BE1172">
        <f t="shared" si="126"/>
        <v>0</v>
      </c>
      <c r="BF1172">
        <f t="shared" si="126"/>
        <v>0</v>
      </c>
      <c r="BG1172">
        <f t="shared" si="126"/>
        <v>0</v>
      </c>
      <c r="BH1172">
        <f t="shared" si="126"/>
        <v>0</v>
      </c>
      <c r="BI1172">
        <f t="shared" si="126"/>
        <v>0</v>
      </c>
      <c r="BJ1172">
        <f t="shared" si="126"/>
        <v>0</v>
      </c>
      <c r="BK1172">
        <f t="shared" si="126"/>
        <v>0</v>
      </c>
      <c r="BL1172">
        <f t="shared" si="126"/>
        <v>0</v>
      </c>
      <c r="BM1172">
        <f t="shared" si="126"/>
        <v>0</v>
      </c>
      <c r="BN1172">
        <f t="shared" si="127"/>
        <v>0</v>
      </c>
      <c r="BO1172">
        <f t="shared" si="127"/>
        <v>0</v>
      </c>
      <c r="BP1172">
        <f t="shared" si="127"/>
        <v>0</v>
      </c>
      <c r="BQ1172">
        <f t="shared" si="127"/>
        <v>0</v>
      </c>
    </row>
    <row r="1173" spans="1:69" x14ac:dyDescent="0.25">
      <c r="A1173" s="188" t="s">
        <v>1325</v>
      </c>
      <c r="C1173">
        <f t="shared" si="126"/>
        <v>0</v>
      </c>
      <c r="E1173">
        <f t="shared" si="126"/>
        <v>0</v>
      </c>
      <c r="F1173">
        <f t="shared" si="126"/>
        <v>0</v>
      </c>
      <c r="G1173">
        <f t="shared" si="126"/>
        <v>0</v>
      </c>
      <c r="H1173">
        <f t="shared" si="126"/>
        <v>0</v>
      </c>
      <c r="I1173">
        <f t="shared" si="126"/>
        <v>0</v>
      </c>
      <c r="J1173">
        <f t="shared" si="126"/>
        <v>0</v>
      </c>
      <c r="K1173">
        <f t="shared" si="126"/>
        <v>0</v>
      </c>
      <c r="L1173">
        <f t="shared" si="126"/>
        <v>0</v>
      </c>
      <c r="M1173">
        <f t="shared" si="126"/>
        <v>0</v>
      </c>
      <c r="N1173">
        <f t="shared" si="126"/>
        <v>0</v>
      </c>
      <c r="O1173">
        <f t="shared" si="126"/>
        <v>0</v>
      </c>
      <c r="P1173">
        <f t="shared" si="126"/>
        <v>0</v>
      </c>
      <c r="Q1173">
        <f t="shared" si="126"/>
        <v>0</v>
      </c>
      <c r="R1173">
        <f t="shared" si="126"/>
        <v>0</v>
      </c>
      <c r="S1173">
        <f t="shared" si="126"/>
        <v>0</v>
      </c>
      <c r="T1173">
        <f t="shared" si="126"/>
        <v>0</v>
      </c>
      <c r="U1173">
        <f t="shared" si="126"/>
        <v>0</v>
      </c>
      <c r="V1173">
        <f t="shared" si="126"/>
        <v>0</v>
      </c>
      <c r="W1173">
        <f t="shared" si="126"/>
        <v>0</v>
      </c>
      <c r="X1173">
        <f t="shared" si="126"/>
        <v>0</v>
      </c>
      <c r="Y1173">
        <f t="shared" si="126"/>
        <v>0</v>
      </c>
      <c r="Z1173">
        <f t="shared" si="126"/>
        <v>0</v>
      </c>
      <c r="AA1173">
        <f t="shared" si="126"/>
        <v>0</v>
      </c>
      <c r="AB1173">
        <f t="shared" si="126"/>
        <v>0</v>
      </c>
      <c r="AC1173">
        <f t="shared" si="126"/>
        <v>0</v>
      </c>
      <c r="AD1173">
        <f t="shared" si="126"/>
        <v>0</v>
      </c>
      <c r="AE1173">
        <f t="shared" si="126"/>
        <v>0</v>
      </c>
      <c r="AF1173">
        <f t="shared" si="126"/>
        <v>0</v>
      </c>
      <c r="AG1173">
        <f t="shared" si="126"/>
        <v>0</v>
      </c>
      <c r="AH1173">
        <f t="shared" si="126"/>
        <v>0</v>
      </c>
      <c r="AI1173">
        <f t="shared" si="126"/>
        <v>0</v>
      </c>
      <c r="AJ1173">
        <f t="shared" si="126"/>
        <v>0</v>
      </c>
      <c r="AK1173">
        <f t="shared" si="126"/>
        <v>0</v>
      </c>
      <c r="AL1173">
        <f t="shared" si="126"/>
        <v>0</v>
      </c>
      <c r="AM1173">
        <f t="shared" si="126"/>
        <v>0</v>
      </c>
      <c r="AN1173">
        <f t="shared" si="126"/>
        <v>0</v>
      </c>
      <c r="AO1173">
        <f t="shared" si="126"/>
        <v>0</v>
      </c>
      <c r="AP1173">
        <f t="shared" si="126"/>
        <v>0</v>
      </c>
      <c r="AQ1173">
        <f t="shared" si="126"/>
        <v>0</v>
      </c>
      <c r="AR1173">
        <f t="shared" si="126"/>
        <v>0</v>
      </c>
      <c r="AS1173">
        <f t="shared" si="126"/>
        <v>0</v>
      </c>
      <c r="AT1173">
        <f t="shared" si="126"/>
        <v>0</v>
      </c>
      <c r="AU1173">
        <f t="shared" si="126"/>
        <v>0</v>
      </c>
      <c r="AV1173">
        <f t="shared" si="126"/>
        <v>0</v>
      </c>
      <c r="AW1173">
        <f t="shared" si="126"/>
        <v>0</v>
      </c>
      <c r="AX1173">
        <f t="shared" si="126"/>
        <v>0</v>
      </c>
      <c r="AY1173">
        <f t="shared" si="126"/>
        <v>0</v>
      </c>
      <c r="AZ1173">
        <f t="shared" si="126"/>
        <v>0</v>
      </c>
      <c r="BA1173">
        <f t="shared" si="126"/>
        <v>0</v>
      </c>
      <c r="BB1173">
        <f t="shared" si="126"/>
        <v>0</v>
      </c>
      <c r="BC1173">
        <f t="shared" si="126"/>
        <v>0</v>
      </c>
      <c r="BD1173">
        <f t="shared" si="126"/>
        <v>0</v>
      </c>
      <c r="BE1173">
        <f t="shared" si="126"/>
        <v>0</v>
      </c>
      <c r="BF1173">
        <f t="shared" si="126"/>
        <v>0</v>
      </c>
      <c r="BG1173">
        <f t="shared" si="126"/>
        <v>0</v>
      </c>
      <c r="BH1173">
        <f t="shared" si="126"/>
        <v>0</v>
      </c>
      <c r="BI1173">
        <f t="shared" si="126"/>
        <v>0</v>
      </c>
      <c r="BJ1173">
        <f t="shared" si="126"/>
        <v>0</v>
      </c>
      <c r="BK1173">
        <f t="shared" si="126"/>
        <v>0</v>
      </c>
      <c r="BL1173">
        <f t="shared" si="126"/>
        <v>0</v>
      </c>
      <c r="BM1173">
        <f t="shared" si="126"/>
        <v>0</v>
      </c>
      <c r="BN1173">
        <f t="shared" si="127"/>
        <v>0</v>
      </c>
      <c r="BO1173">
        <f t="shared" si="127"/>
        <v>0</v>
      </c>
      <c r="BP1173">
        <f t="shared" si="127"/>
        <v>0</v>
      </c>
      <c r="BQ1173">
        <f t="shared" si="127"/>
        <v>0</v>
      </c>
    </row>
    <row r="1174" spans="1:69" x14ac:dyDescent="0.25">
      <c r="C1174">
        <f t="shared" si="126"/>
        <v>0</v>
      </c>
      <c r="E1174">
        <f t="shared" si="126"/>
        <v>0</v>
      </c>
      <c r="F1174">
        <f t="shared" si="126"/>
        <v>0</v>
      </c>
      <c r="G1174">
        <f t="shared" si="126"/>
        <v>0</v>
      </c>
      <c r="H1174">
        <f t="shared" si="126"/>
        <v>0</v>
      </c>
      <c r="I1174">
        <f t="shared" si="126"/>
        <v>0</v>
      </c>
      <c r="J1174">
        <f t="shared" si="126"/>
        <v>0</v>
      </c>
      <c r="K1174">
        <f t="shared" si="126"/>
        <v>0</v>
      </c>
      <c r="L1174">
        <f t="shared" si="126"/>
        <v>0</v>
      </c>
      <c r="M1174">
        <f t="shared" si="126"/>
        <v>0</v>
      </c>
      <c r="N1174">
        <f t="shared" si="126"/>
        <v>0</v>
      </c>
      <c r="O1174">
        <f t="shared" si="126"/>
        <v>0</v>
      </c>
      <c r="P1174">
        <f t="shared" si="126"/>
        <v>0</v>
      </c>
      <c r="Q1174">
        <f t="shared" si="126"/>
        <v>0</v>
      </c>
      <c r="R1174">
        <f t="shared" si="126"/>
        <v>0</v>
      </c>
      <c r="S1174">
        <f t="shared" si="126"/>
        <v>0</v>
      </c>
      <c r="T1174">
        <f t="shared" si="126"/>
        <v>0</v>
      </c>
      <c r="U1174">
        <f t="shared" si="126"/>
        <v>0</v>
      </c>
      <c r="V1174">
        <f t="shared" si="126"/>
        <v>0</v>
      </c>
      <c r="W1174">
        <f t="shared" si="126"/>
        <v>0</v>
      </c>
      <c r="X1174">
        <f t="shared" si="126"/>
        <v>0</v>
      </c>
      <c r="Y1174">
        <f t="shared" si="126"/>
        <v>0</v>
      </c>
      <c r="Z1174">
        <f t="shared" si="126"/>
        <v>0</v>
      </c>
      <c r="AA1174">
        <f t="shared" si="126"/>
        <v>0</v>
      </c>
      <c r="AB1174">
        <f t="shared" si="126"/>
        <v>0</v>
      </c>
      <c r="AC1174">
        <f t="shared" si="126"/>
        <v>0</v>
      </c>
      <c r="AD1174">
        <f t="shared" si="126"/>
        <v>0</v>
      </c>
      <c r="AE1174">
        <f t="shared" si="126"/>
        <v>0</v>
      </c>
      <c r="AF1174">
        <f t="shared" si="126"/>
        <v>0</v>
      </c>
      <c r="AG1174">
        <f t="shared" si="126"/>
        <v>0</v>
      </c>
      <c r="AH1174">
        <f t="shared" si="126"/>
        <v>0</v>
      </c>
      <c r="AI1174">
        <f t="shared" si="126"/>
        <v>0</v>
      </c>
      <c r="AJ1174">
        <f t="shared" si="126"/>
        <v>0</v>
      </c>
      <c r="AK1174">
        <f t="shared" si="126"/>
        <v>0</v>
      </c>
      <c r="AL1174">
        <f t="shared" si="126"/>
        <v>0</v>
      </c>
      <c r="AM1174">
        <f t="shared" si="126"/>
        <v>0</v>
      </c>
      <c r="AN1174">
        <f t="shared" si="126"/>
        <v>0</v>
      </c>
      <c r="AO1174">
        <f t="shared" si="126"/>
        <v>0</v>
      </c>
      <c r="AP1174">
        <f t="shared" si="126"/>
        <v>0</v>
      </c>
      <c r="AQ1174">
        <f t="shared" si="126"/>
        <v>0</v>
      </c>
      <c r="AR1174">
        <f t="shared" si="126"/>
        <v>0</v>
      </c>
      <c r="AS1174">
        <f t="shared" si="126"/>
        <v>0</v>
      </c>
      <c r="AT1174">
        <f t="shared" si="126"/>
        <v>0</v>
      </c>
      <c r="AU1174">
        <f t="shared" si="126"/>
        <v>0</v>
      </c>
      <c r="AV1174">
        <f t="shared" si="126"/>
        <v>0</v>
      </c>
      <c r="AW1174">
        <f t="shared" si="126"/>
        <v>0</v>
      </c>
      <c r="AX1174">
        <f t="shared" si="126"/>
        <v>0</v>
      </c>
      <c r="AY1174">
        <f t="shared" si="126"/>
        <v>0</v>
      </c>
      <c r="AZ1174">
        <f t="shared" si="126"/>
        <v>0</v>
      </c>
      <c r="BA1174">
        <f t="shared" si="126"/>
        <v>0</v>
      </c>
      <c r="BB1174">
        <f t="shared" si="126"/>
        <v>0</v>
      </c>
      <c r="BC1174">
        <f t="shared" si="126"/>
        <v>0</v>
      </c>
      <c r="BD1174">
        <f t="shared" si="126"/>
        <v>0</v>
      </c>
      <c r="BE1174">
        <f t="shared" si="126"/>
        <v>0</v>
      </c>
      <c r="BF1174">
        <f t="shared" si="126"/>
        <v>0</v>
      </c>
      <c r="BG1174">
        <f t="shared" si="126"/>
        <v>0</v>
      </c>
      <c r="BH1174">
        <f t="shared" si="126"/>
        <v>0</v>
      </c>
      <c r="BI1174">
        <f t="shared" si="126"/>
        <v>0</v>
      </c>
      <c r="BJ1174">
        <f t="shared" si="126"/>
        <v>0</v>
      </c>
      <c r="BK1174">
        <f t="shared" si="126"/>
        <v>0</v>
      </c>
      <c r="BL1174">
        <f t="shared" si="126"/>
        <v>0</v>
      </c>
      <c r="BM1174">
        <f>36*BM179</f>
        <v>0</v>
      </c>
      <c r="BN1174">
        <f t="shared" si="127"/>
        <v>0</v>
      </c>
      <c r="BO1174">
        <f t="shared" si="127"/>
        <v>0</v>
      </c>
      <c r="BP1174">
        <f t="shared" si="127"/>
        <v>0</v>
      </c>
      <c r="BQ1174">
        <f t="shared" si="127"/>
        <v>0</v>
      </c>
    </row>
    <row r="1175" spans="1:69" x14ac:dyDescent="0.25">
      <c r="A1175" s="188" t="s">
        <v>1326</v>
      </c>
      <c r="C1175">
        <f t="shared" ref="C1175:BM1178" si="128">36*C180</f>
        <v>0</v>
      </c>
      <c r="E1175">
        <f t="shared" si="128"/>
        <v>0</v>
      </c>
      <c r="F1175">
        <f t="shared" si="128"/>
        <v>0</v>
      </c>
      <c r="G1175">
        <f t="shared" si="128"/>
        <v>0</v>
      </c>
      <c r="H1175">
        <f t="shared" si="128"/>
        <v>0</v>
      </c>
      <c r="I1175">
        <f t="shared" si="128"/>
        <v>0</v>
      </c>
      <c r="J1175">
        <f t="shared" si="128"/>
        <v>0</v>
      </c>
      <c r="K1175">
        <f t="shared" si="128"/>
        <v>0</v>
      </c>
      <c r="L1175">
        <f t="shared" si="128"/>
        <v>0</v>
      </c>
      <c r="M1175">
        <f t="shared" si="128"/>
        <v>0</v>
      </c>
      <c r="N1175">
        <f t="shared" si="128"/>
        <v>0</v>
      </c>
      <c r="O1175">
        <f t="shared" si="128"/>
        <v>0</v>
      </c>
      <c r="P1175">
        <f t="shared" si="128"/>
        <v>0</v>
      </c>
      <c r="Q1175">
        <f t="shared" si="128"/>
        <v>0</v>
      </c>
      <c r="R1175">
        <f t="shared" si="128"/>
        <v>0</v>
      </c>
      <c r="S1175">
        <f t="shared" si="128"/>
        <v>0</v>
      </c>
      <c r="T1175">
        <f t="shared" si="128"/>
        <v>0</v>
      </c>
      <c r="U1175">
        <f t="shared" si="128"/>
        <v>0</v>
      </c>
      <c r="V1175">
        <f t="shared" si="128"/>
        <v>0</v>
      </c>
      <c r="W1175">
        <f t="shared" si="128"/>
        <v>0</v>
      </c>
      <c r="X1175">
        <f t="shared" si="128"/>
        <v>0</v>
      </c>
      <c r="Y1175">
        <f t="shared" si="128"/>
        <v>0</v>
      </c>
      <c r="Z1175">
        <f t="shared" si="128"/>
        <v>0</v>
      </c>
      <c r="AA1175">
        <f t="shared" si="128"/>
        <v>0</v>
      </c>
      <c r="AB1175">
        <f t="shared" si="128"/>
        <v>0</v>
      </c>
      <c r="AC1175">
        <f t="shared" si="128"/>
        <v>0</v>
      </c>
      <c r="AD1175">
        <f t="shared" si="128"/>
        <v>0</v>
      </c>
      <c r="AE1175">
        <f t="shared" si="128"/>
        <v>0</v>
      </c>
      <c r="AF1175">
        <f t="shared" si="128"/>
        <v>0</v>
      </c>
      <c r="AG1175">
        <f t="shared" si="128"/>
        <v>0</v>
      </c>
      <c r="AH1175">
        <f t="shared" si="128"/>
        <v>0</v>
      </c>
      <c r="AI1175">
        <f t="shared" si="128"/>
        <v>0</v>
      </c>
      <c r="AJ1175">
        <f t="shared" si="128"/>
        <v>0</v>
      </c>
      <c r="AK1175">
        <f t="shared" si="128"/>
        <v>0</v>
      </c>
      <c r="AL1175">
        <f t="shared" si="128"/>
        <v>0</v>
      </c>
      <c r="AM1175">
        <f t="shared" si="128"/>
        <v>0</v>
      </c>
      <c r="AN1175">
        <f t="shared" si="128"/>
        <v>0</v>
      </c>
      <c r="AO1175">
        <f t="shared" si="128"/>
        <v>0</v>
      </c>
      <c r="AP1175">
        <f t="shared" si="128"/>
        <v>0</v>
      </c>
      <c r="AQ1175">
        <f t="shared" si="128"/>
        <v>0</v>
      </c>
      <c r="AR1175">
        <f t="shared" si="128"/>
        <v>0</v>
      </c>
      <c r="AS1175">
        <f t="shared" si="128"/>
        <v>0</v>
      </c>
      <c r="AT1175">
        <f t="shared" si="128"/>
        <v>0</v>
      </c>
      <c r="AU1175">
        <f t="shared" si="128"/>
        <v>0</v>
      </c>
      <c r="AV1175">
        <f t="shared" si="128"/>
        <v>0</v>
      </c>
      <c r="AW1175">
        <f t="shared" si="128"/>
        <v>0</v>
      </c>
      <c r="AX1175">
        <f t="shared" si="128"/>
        <v>0</v>
      </c>
      <c r="AY1175">
        <f t="shared" si="128"/>
        <v>0</v>
      </c>
      <c r="AZ1175">
        <f t="shared" si="128"/>
        <v>0</v>
      </c>
      <c r="BA1175">
        <f t="shared" si="128"/>
        <v>0</v>
      </c>
      <c r="BB1175">
        <f t="shared" si="128"/>
        <v>0</v>
      </c>
      <c r="BC1175">
        <f t="shared" si="128"/>
        <v>0</v>
      </c>
      <c r="BD1175">
        <f t="shared" si="128"/>
        <v>0</v>
      </c>
      <c r="BE1175">
        <f t="shared" si="128"/>
        <v>0</v>
      </c>
      <c r="BF1175">
        <f t="shared" si="128"/>
        <v>0</v>
      </c>
      <c r="BG1175">
        <f t="shared" si="128"/>
        <v>0</v>
      </c>
      <c r="BH1175">
        <f t="shared" si="128"/>
        <v>0</v>
      </c>
      <c r="BI1175">
        <f t="shared" si="128"/>
        <v>0</v>
      </c>
      <c r="BJ1175">
        <f t="shared" si="128"/>
        <v>0</v>
      </c>
      <c r="BK1175">
        <f t="shared" si="128"/>
        <v>0</v>
      </c>
      <c r="BL1175">
        <f t="shared" si="128"/>
        <v>0</v>
      </c>
      <c r="BM1175">
        <f t="shared" si="128"/>
        <v>0</v>
      </c>
      <c r="BN1175">
        <f t="shared" si="127"/>
        <v>0</v>
      </c>
      <c r="BO1175">
        <f t="shared" si="127"/>
        <v>0</v>
      </c>
      <c r="BP1175">
        <f t="shared" si="127"/>
        <v>0</v>
      </c>
      <c r="BQ1175">
        <f t="shared" si="127"/>
        <v>0</v>
      </c>
    </row>
    <row r="1176" spans="1:69" x14ac:dyDescent="0.25">
      <c r="A1176" s="118" t="s">
        <v>332</v>
      </c>
      <c r="C1176">
        <f t="shared" si="128"/>
        <v>0</v>
      </c>
      <c r="E1176">
        <f t="shared" si="128"/>
        <v>0</v>
      </c>
      <c r="F1176">
        <f t="shared" si="128"/>
        <v>0</v>
      </c>
      <c r="G1176">
        <f t="shared" si="128"/>
        <v>0</v>
      </c>
      <c r="H1176">
        <f t="shared" si="128"/>
        <v>0</v>
      </c>
      <c r="I1176">
        <f t="shared" si="128"/>
        <v>0</v>
      </c>
      <c r="J1176">
        <f t="shared" si="128"/>
        <v>0</v>
      </c>
      <c r="K1176">
        <f t="shared" si="128"/>
        <v>0</v>
      </c>
      <c r="L1176">
        <f t="shared" si="128"/>
        <v>0</v>
      </c>
      <c r="M1176">
        <f t="shared" si="128"/>
        <v>0</v>
      </c>
      <c r="N1176">
        <f t="shared" si="128"/>
        <v>0</v>
      </c>
      <c r="O1176">
        <f t="shared" si="128"/>
        <v>0</v>
      </c>
      <c r="P1176">
        <f t="shared" si="128"/>
        <v>0</v>
      </c>
      <c r="Q1176">
        <f t="shared" si="128"/>
        <v>0</v>
      </c>
      <c r="R1176">
        <f t="shared" si="128"/>
        <v>0</v>
      </c>
      <c r="S1176">
        <f t="shared" si="128"/>
        <v>0</v>
      </c>
      <c r="T1176">
        <f t="shared" si="128"/>
        <v>0</v>
      </c>
      <c r="U1176">
        <f t="shared" si="128"/>
        <v>0</v>
      </c>
      <c r="V1176">
        <f t="shared" si="128"/>
        <v>0</v>
      </c>
      <c r="W1176">
        <f t="shared" si="128"/>
        <v>0</v>
      </c>
      <c r="X1176">
        <f t="shared" si="128"/>
        <v>0</v>
      </c>
      <c r="Y1176">
        <f t="shared" si="128"/>
        <v>0</v>
      </c>
      <c r="Z1176">
        <f t="shared" si="128"/>
        <v>0</v>
      </c>
      <c r="AA1176">
        <f t="shared" si="128"/>
        <v>0</v>
      </c>
      <c r="AB1176">
        <f t="shared" si="128"/>
        <v>0</v>
      </c>
      <c r="AC1176">
        <f t="shared" si="128"/>
        <v>0</v>
      </c>
      <c r="AD1176">
        <f t="shared" si="128"/>
        <v>0</v>
      </c>
      <c r="AE1176">
        <f t="shared" si="128"/>
        <v>0</v>
      </c>
      <c r="AF1176">
        <f t="shared" si="128"/>
        <v>0</v>
      </c>
      <c r="AG1176">
        <f t="shared" si="128"/>
        <v>0</v>
      </c>
      <c r="AH1176">
        <f t="shared" si="128"/>
        <v>0</v>
      </c>
      <c r="AI1176">
        <f t="shared" si="128"/>
        <v>0</v>
      </c>
      <c r="AJ1176">
        <f t="shared" si="128"/>
        <v>0</v>
      </c>
      <c r="AK1176">
        <f t="shared" si="128"/>
        <v>0</v>
      </c>
      <c r="AL1176">
        <f t="shared" si="128"/>
        <v>0</v>
      </c>
      <c r="AM1176">
        <f t="shared" si="128"/>
        <v>0</v>
      </c>
      <c r="AN1176">
        <f t="shared" si="128"/>
        <v>0</v>
      </c>
      <c r="AO1176">
        <f t="shared" si="128"/>
        <v>0</v>
      </c>
      <c r="AP1176">
        <f t="shared" si="128"/>
        <v>0</v>
      </c>
      <c r="AQ1176">
        <f t="shared" si="128"/>
        <v>0</v>
      </c>
      <c r="AR1176">
        <f t="shared" si="128"/>
        <v>0</v>
      </c>
      <c r="AS1176">
        <f t="shared" si="128"/>
        <v>0</v>
      </c>
      <c r="AT1176">
        <f t="shared" si="128"/>
        <v>0</v>
      </c>
      <c r="AU1176">
        <f t="shared" si="128"/>
        <v>0</v>
      </c>
      <c r="AV1176">
        <f t="shared" si="128"/>
        <v>0</v>
      </c>
      <c r="AW1176">
        <f t="shared" si="128"/>
        <v>0</v>
      </c>
      <c r="AX1176">
        <f t="shared" si="128"/>
        <v>0</v>
      </c>
      <c r="AY1176">
        <f t="shared" si="128"/>
        <v>0</v>
      </c>
      <c r="AZ1176">
        <f t="shared" si="128"/>
        <v>0</v>
      </c>
      <c r="BA1176">
        <f t="shared" si="128"/>
        <v>0</v>
      </c>
      <c r="BB1176">
        <f t="shared" si="128"/>
        <v>0</v>
      </c>
      <c r="BC1176">
        <f t="shared" si="128"/>
        <v>0</v>
      </c>
      <c r="BD1176">
        <f t="shared" si="128"/>
        <v>0</v>
      </c>
      <c r="BE1176">
        <f t="shared" si="128"/>
        <v>0</v>
      </c>
      <c r="BF1176">
        <f t="shared" si="128"/>
        <v>0</v>
      </c>
      <c r="BG1176">
        <f t="shared" si="128"/>
        <v>0</v>
      </c>
      <c r="BH1176">
        <f t="shared" si="128"/>
        <v>0</v>
      </c>
      <c r="BI1176">
        <f t="shared" si="128"/>
        <v>0</v>
      </c>
      <c r="BJ1176">
        <f t="shared" si="128"/>
        <v>0</v>
      </c>
      <c r="BK1176">
        <f t="shared" si="128"/>
        <v>0</v>
      </c>
      <c r="BL1176">
        <f t="shared" si="128"/>
        <v>0</v>
      </c>
      <c r="BM1176">
        <f t="shared" si="128"/>
        <v>0</v>
      </c>
      <c r="BN1176">
        <f t="shared" si="127"/>
        <v>0</v>
      </c>
      <c r="BO1176">
        <f t="shared" si="127"/>
        <v>0</v>
      </c>
      <c r="BP1176">
        <f t="shared" si="127"/>
        <v>0</v>
      </c>
      <c r="BQ1176">
        <f t="shared" si="127"/>
        <v>0</v>
      </c>
    </row>
    <row r="1177" spans="1:69" x14ac:dyDescent="0.25">
      <c r="A1177" s="118" t="s">
        <v>177</v>
      </c>
      <c r="B1177">
        <f t="shared" ref="B1177:B1185" si="129">36*B158</f>
        <v>0</v>
      </c>
      <c r="C1177">
        <f t="shared" si="128"/>
        <v>0</v>
      </c>
      <c r="E1177">
        <f t="shared" si="128"/>
        <v>0</v>
      </c>
      <c r="F1177">
        <f t="shared" si="128"/>
        <v>0</v>
      </c>
      <c r="G1177">
        <f t="shared" si="128"/>
        <v>0</v>
      </c>
      <c r="H1177">
        <f t="shared" si="128"/>
        <v>0</v>
      </c>
      <c r="I1177">
        <f t="shared" si="128"/>
        <v>0</v>
      </c>
      <c r="J1177">
        <f t="shared" si="128"/>
        <v>0</v>
      </c>
      <c r="K1177">
        <f t="shared" si="128"/>
        <v>0</v>
      </c>
      <c r="L1177">
        <f t="shared" si="128"/>
        <v>0</v>
      </c>
      <c r="M1177">
        <f t="shared" si="128"/>
        <v>0</v>
      </c>
      <c r="N1177">
        <f t="shared" si="128"/>
        <v>0</v>
      </c>
      <c r="O1177">
        <f t="shared" si="128"/>
        <v>0</v>
      </c>
      <c r="P1177">
        <f t="shared" si="128"/>
        <v>0</v>
      </c>
      <c r="Q1177">
        <f t="shared" si="128"/>
        <v>0</v>
      </c>
      <c r="R1177">
        <f t="shared" si="128"/>
        <v>0</v>
      </c>
      <c r="S1177">
        <f t="shared" si="128"/>
        <v>0</v>
      </c>
      <c r="T1177">
        <f t="shared" si="128"/>
        <v>0</v>
      </c>
      <c r="U1177">
        <f t="shared" si="128"/>
        <v>0</v>
      </c>
      <c r="V1177">
        <f t="shared" si="128"/>
        <v>0</v>
      </c>
      <c r="W1177">
        <f t="shared" si="128"/>
        <v>0</v>
      </c>
      <c r="X1177">
        <f t="shared" si="128"/>
        <v>0</v>
      </c>
      <c r="Y1177">
        <f t="shared" si="128"/>
        <v>0</v>
      </c>
      <c r="Z1177">
        <f t="shared" si="128"/>
        <v>0</v>
      </c>
      <c r="AA1177">
        <f t="shared" si="128"/>
        <v>0</v>
      </c>
      <c r="AB1177">
        <f t="shared" si="128"/>
        <v>0</v>
      </c>
      <c r="AC1177">
        <f t="shared" si="128"/>
        <v>0</v>
      </c>
      <c r="AD1177">
        <f t="shared" si="128"/>
        <v>0</v>
      </c>
      <c r="AE1177">
        <f t="shared" si="128"/>
        <v>0</v>
      </c>
      <c r="AF1177">
        <f t="shared" si="128"/>
        <v>0</v>
      </c>
      <c r="AG1177">
        <f t="shared" si="128"/>
        <v>0</v>
      </c>
      <c r="AH1177">
        <f t="shared" si="128"/>
        <v>0</v>
      </c>
      <c r="AI1177">
        <f t="shared" si="128"/>
        <v>0</v>
      </c>
      <c r="AJ1177">
        <f t="shared" si="128"/>
        <v>0</v>
      </c>
      <c r="AK1177">
        <f t="shared" si="128"/>
        <v>0</v>
      </c>
      <c r="AL1177">
        <f t="shared" si="128"/>
        <v>0</v>
      </c>
      <c r="AM1177">
        <f t="shared" si="128"/>
        <v>0</v>
      </c>
      <c r="AN1177">
        <f t="shared" si="128"/>
        <v>0</v>
      </c>
      <c r="AO1177">
        <f t="shared" si="128"/>
        <v>0</v>
      </c>
      <c r="AP1177">
        <f t="shared" si="128"/>
        <v>0</v>
      </c>
      <c r="AQ1177">
        <f t="shared" si="128"/>
        <v>0</v>
      </c>
      <c r="AR1177">
        <f t="shared" si="128"/>
        <v>0</v>
      </c>
      <c r="AS1177">
        <f t="shared" si="128"/>
        <v>0</v>
      </c>
      <c r="AT1177">
        <f t="shared" si="128"/>
        <v>0</v>
      </c>
      <c r="AU1177">
        <f t="shared" si="128"/>
        <v>0</v>
      </c>
      <c r="AV1177">
        <f t="shared" si="128"/>
        <v>0</v>
      </c>
      <c r="AW1177">
        <f t="shared" si="128"/>
        <v>0</v>
      </c>
      <c r="AX1177">
        <f t="shared" si="128"/>
        <v>0</v>
      </c>
      <c r="AY1177">
        <f t="shared" si="128"/>
        <v>0</v>
      </c>
      <c r="AZ1177">
        <f t="shared" si="128"/>
        <v>0</v>
      </c>
      <c r="BA1177">
        <f t="shared" si="128"/>
        <v>0</v>
      </c>
      <c r="BB1177">
        <f t="shared" si="128"/>
        <v>0</v>
      </c>
      <c r="BC1177">
        <f t="shared" si="128"/>
        <v>0</v>
      </c>
      <c r="BD1177">
        <f t="shared" si="128"/>
        <v>0</v>
      </c>
      <c r="BE1177">
        <f t="shared" si="128"/>
        <v>0</v>
      </c>
      <c r="BF1177">
        <f t="shared" si="128"/>
        <v>0</v>
      </c>
      <c r="BG1177">
        <f t="shared" si="128"/>
        <v>0</v>
      </c>
      <c r="BH1177">
        <f t="shared" si="128"/>
        <v>0</v>
      </c>
      <c r="BI1177">
        <f t="shared" si="128"/>
        <v>0</v>
      </c>
      <c r="BJ1177">
        <f t="shared" si="128"/>
        <v>0</v>
      </c>
      <c r="BK1177">
        <f t="shared" si="128"/>
        <v>0</v>
      </c>
      <c r="BL1177">
        <f t="shared" si="128"/>
        <v>0</v>
      </c>
      <c r="BM1177">
        <f t="shared" si="128"/>
        <v>0</v>
      </c>
      <c r="BN1177">
        <f t="shared" si="127"/>
        <v>0</v>
      </c>
      <c r="BO1177">
        <f t="shared" si="127"/>
        <v>0</v>
      </c>
      <c r="BP1177">
        <f t="shared" si="127"/>
        <v>0</v>
      </c>
      <c r="BQ1177">
        <f t="shared" si="127"/>
        <v>0</v>
      </c>
    </row>
    <row r="1178" spans="1:69" ht="26.4" x14ac:dyDescent="0.25">
      <c r="A1178" s="118" t="s">
        <v>178</v>
      </c>
      <c r="B1178">
        <f t="shared" si="129"/>
        <v>0</v>
      </c>
      <c r="C1178">
        <f t="shared" si="128"/>
        <v>0</v>
      </c>
      <c r="E1178">
        <f t="shared" si="128"/>
        <v>0</v>
      </c>
      <c r="F1178">
        <f t="shared" si="128"/>
        <v>0</v>
      </c>
      <c r="G1178">
        <f t="shared" si="128"/>
        <v>0</v>
      </c>
      <c r="H1178">
        <f t="shared" si="128"/>
        <v>0</v>
      </c>
      <c r="I1178">
        <f t="shared" si="128"/>
        <v>0</v>
      </c>
      <c r="J1178">
        <f t="shared" si="128"/>
        <v>0</v>
      </c>
      <c r="K1178">
        <f t="shared" si="128"/>
        <v>0</v>
      </c>
      <c r="L1178">
        <f t="shared" si="128"/>
        <v>0</v>
      </c>
      <c r="M1178">
        <f t="shared" si="128"/>
        <v>0</v>
      </c>
      <c r="N1178">
        <f t="shared" si="128"/>
        <v>0</v>
      </c>
      <c r="O1178">
        <f t="shared" si="128"/>
        <v>0</v>
      </c>
      <c r="P1178">
        <f t="shared" si="128"/>
        <v>0</v>
      </c>
      <c r="Q1178">
        <f t="shared" si="128"/>
        <v>0</v>
      </c>
      <c r="R1178">
        <f t="shared" si="128"/>
        <v>0</v>
      </c>
      <c r="S1178">
        <f t="shared" si="128"/>
        <v>0</v>
      </c>
      <c r="T1178">
        <f t="shared" si="128"/>
        <v>0</v>
      </c>
      <c r="U1178">
        <f t="shared" si="128"/>
        <v>0</v>
      </c>
      <c r="V1178">
        <f t="shared" si="128"/>
        <v>0</v>
      </c>
      <c r="W1178">
        <f t="shared" si="128"/>
        <v>0</v>
      </c>
      <c r="X1178">
        <f t="shared" si="128"/>
        <v>0</v>
      </c>
      <c r="Y1178">
        <f t="shared" si="128"/>
        <v>0</v>
      </c>
      <c r="Z1178">
        <f t="shared" si="128"/>
        <v>0</v>
      </c>
      <c r="AA1178">
        <f t="shared" si="128"/>
        <v>0</v>
      </c>
      <c r="AB1178">
        <f t="shared" si="128"/>
        <v>0</v>
      </c>
      <c r="AC1178">
        <f t="shared" si="128"/>
        <v>0</v>
      </c>
      <c r="AD1178">
        <f t="shared" si="128"/>
        <v>0</v>
      </c>
      <c r="AE1178">
        <f t="shared" si="128"/>
        <v>0</v>
      </c>
      <c r="AF1178">
        <f t="shared" si="128"/>
        <v>0</v>
      </c>
      <c r="AG1178">
        <f t="shared" si="128"/>
        <v>0</v>
      </c>
      <c r="AH1178">
        <f t="shared" si="128"/>
        <v>0</v>
      </c>
      <c r="AI1178">
        <f t="shared" si="128"/>
        <v>0</v>
      </c>
      <c r="AJ1178">
        <f t="shared" si="128"/>
        <v>0</v>
      </c>
      <c r="AK1178">
        <f t="shared" si="128"/>
        <v>0</v>
      </c>
      <c r="AL1178">
        <f t="shared" si="128"/>
        <v>0</v>
      </c>
      <c r="AM1178">
        <f t="shared" si="128"/>
        <v>0</v>
      </c>
      <c r="AN1178">
        <f t="shared" si="128"/>
        <v>0</v>
      </c>
      <c r="AO1178">
        <f t="shared" si="128"/>
        <v>0</v>
      </c>
      <c r="AP1178">
        <f t="shared" si="128"/>
        <v>0</v>
      </c>
      <c r="AQ1178">
        <f t="shared" si="128"/>
        <v>0</v>
      </c>
      <c r="AR1178">
        <f t="shared" si="128"/>
        <v>0</v>
      </c>
      <c r="AS1178">
        <f t="shared" si="128"/>
        <v>0</v>
      </c>
      <c r="AT1178">
        <f t="shared" si="128"/>
        <v>0</v>
      </c>
      <c r="AU1178">
        <f t="shared" si="128"/>
        <v>0</v>
      </c>
      <c r="AV1178">
        <f t="shared" si="128"/>
        <v>0</v>
      </c>
      <c r="AW1178">
        <f t="shared" si="128"/>
        <v>0</v>
      </c>
      <c r="AX1178">
        <f t="shared" si="128"/>
        <v>0</v>
      </c>
      <c r="AY1178">
        <f t="shared" si="128"/>
        <v>0</v>
      </c>
      <c r="AZ1178">
        <f t="shared" si="128"/>
        <v>0</v>
      </c>
      <c r="BA1178">
        <f t="shared" si="128"/>
        <v>0</v>
      </c>
      <c r="BB1178">
        <f t="shared" si="128"/>
        <v>0</v>
      </c>
      <c r="BC1178">
        <f t="shared" si="128"/>
        <v>0</v>
      </c>
      <c r="BD1178">
        <f t="shared" si="128"/>
        <v>0</v>
      </c>
      <c r="BE1178">
        <f t="shared" si="128"/>
        <v>0</v>
      </c>
      <c r="BF1178">
        <f t="shared" si="128"/>
        <v>0</v>
      </c>
      <c r="BG1178">
        <f t="shared" si="128"/>
        <v>0</v>
      </c>
      <c r="BH1178">
        <f t="shared" si="128"/>
        <v>0</v>
      </c>
      <c r="BI1178">
        <f t="shared" si="128"/>
        <v>0</v>
      </c>
      <c r="BJ1178">
        <f t="shared" si="128"/>
        <v>0</v>
      </c>
      <c r="BK1178">
        <f t="shared" si="128"/>
        <v>0</v>
      </c>
      <c r="BL1178">
        <f t="shared" si="128"/>
        <v>0</v>
      </c>
      <c r="BM1178">
        <f>36*BM183</f>
        <v>0</v>
      </c>
      <c r="BN1178">
        <f t="shared" si="127"/>
        <v>0</v>
      </c>
      <c r="BO1178">
        <f t="shared" si="127"/>
        <v>0</v>
      </c>
      <c r="BP1178">
        <f t="shared" si="127"/>
        <v>0</v>
      </c>
      <c r="BQ1178">
        <f t="shared" si="127"/>
        <v>0</v>
      </c>
    </row>
    <row r="1179" spans="1:69" x14ac:dyDescent="0.25">
      <c r="A1179" s="118" t="s">
        <v>179</v>
      </c>
      <c r="B1179">
        <f t="shared" si="129"/>
        <v>0</v>
      </c>
      <c r="C1179">
        <f t="shared" ref="C1179:BM1179" si="130">36*C184</f>
        <v>0</v>
      </c>
      <c r="E1179">
        <f t="shared" si="130"/>
        <v>0</v>
      </c>
      <c r="F1179">
        <f t="shared" si="130"/>
        <v>0</v>
      </c>
      <c r="G1179">
        <f t="shared" si="130"/>
        <v>0</v>
      </c>
      <c r="H1179">
        <f t="shared" si="130"/>
        <v>0</v>
      </c>
      <c r="I1179">
        <f t="shared" si="130"/>
        <v>0</v>
      </c>
      <c r="J1179">
        <f t="shared" si="130"/>
        <v>0</v>
      </c>
      <c r="K1179">
        <f t="shared" si="130"/>
        <v>0</v>
      </c>
      <c r="L1179">
        <f t="shared" si="130"/>
        <v>0</v>
      </c>
      <c r="M1179">
        <f t="shared" si="130"/>
        <v>0</v>
      </c>
      <c r="N1179">
        <f t="shared" si="130"/>
        <v>0</v>
      </c>
      <c r="O1179">
        <f t="shared" si="130"/>
        <v>0</v>
      </c>
      <c r="P1179">
        <f t="shared" si="130"/>
        <v>0</v>
      </c>
      <c r="Q1179">
        <f t="shared" si="130"/>
        <v>0</v>
      </c>
      <c r="R1179">
        <f t="shared" si="130"/>
        <v>0</v>
      </c>
      <c r="S1179">
        <f t="shared" si="130"/>
        <v>0</v>
      </c>
      <c r="T1179">
        <f t="shared" si="130"/>
        <v>0</v>
      </c>
      <c r="U1179">
        <f t="shared" si="130"/>
        <v>0</v>
      </c>
      <c r="V1179">
        <f t="shared" si="130"/>
        <v>0</v>
      </c>
      <c r="W1179">
        <f t="shared" si="130"/>
        <v>0</v>
      </c>
      <c r="X1179">
        <f t="shared" si="130"/>
        <v>0</v>
      </c>
      <c r="Y1179">
        <f t="shared" si="130"/>
        <v>0</v>
      </c>
      <c r="Z1179">
        <f t="shared" si="130"/>
        <v>0</v>
      </c>
      <c r="AA1179">
        <f t="shared" si="130"/>
        <v>0</v>
      </c>
      <c r="AB1179">
        <f t="shared" si="130"/>
        <v>0</v>
      </c>
      <c r="AC1179">
        <f t="shared" si="130"/>
        <v>0</v>
      </c>
      <c r="AD1179">
        <f t="shared" si="130"/>
        <v>0</v>
      </c>
      <c r="AE1179">
        <f t="shared" si="130"/>
        <v>0</v>
      </c>
      <c r="AF1179">
        <f t="shared" si="130"/>
        <v>0</v>
      </c>
      <c r="AG1179">
        <f t="shared" si="130"/>
        <v>0</v>
      </c>
      <c r="AH1179">
        <f t="shared" si="130"/>
        <v>0</v>
      </c>
      <c r="AI1179">
        <f t="shared" si="130"/>
        <v>0</v>
      </c>
      <c r="AJ1179">
        <f t="shared" si="130"/>
        <v>0</v>
      </c>
      <c r="AK1179">
        <f t="shared" si="130"/>
        <v>0</v>
      </c>
      <c r="AL1179">
        <f t="shared" si="130"/>
        <v>0</v>
      </c>
      <c r="AM1179">
        <f t="shared" si="130"/>
        <v>0</v>
      </c>
      <c r="AN1179">
        <f t="shared" si="130"/>
        <v>0</v>
      </c>
      <c r="AO1179">
        <f t="shared" si="130"/>
        <v>0</v>
      </c>
      <c r="AP1179">
        <f t="shared" si="130"/>
        <v>0</v>
      </c>
      <c r="AQ1179">
        <f t="shared" si="130"/>
        <v>0</v>
      </c>
      <c r="AR1179">
        <f t="shared" si="130"/>
        <v>0</v>
      </c>
      <c r="AS1179">
        <f t="shared" si="130"/>
        <v>0</v>
      </c>
      <c r="AT1179">
        <f t="shared" si="130"/>
        <v>0</v>
      </c>
      <c r="AU1179">
        <f t="shared" si="130"/>
        <v>0</v>
      </c>
      <c r="AV1179">
        <f t="shared" si="130"/>
        <v>0</v>
      </c>
      <c r="AW1179">
        <f t="shared" si="130"/>
        <v>0</v>
      </c>
      <c r="AX1179">
        <f t="shared" si="130"/>
        <v>0</v>
      </c>
      <c r="AY1179">
        <f t="shared" si="130"/>
        <v>0</v>
      </c>
      <c r="AZ1179">
        <f t="shared" si="130"/>
        <v>0</v>
      </c>
      <c r="BA1179">
        <f t="shared" si="130"/>
        <v>0</v>
      </c>
      <c r="BB1179">
        <f t="shared" si="130"/>
        <v>0</v>
      </c>
      <c r="BC1179">
        <f t="shared" si="130"/>
        <v>0</v>
      </c>
      <c r="BD1179">
        <f t="shared" si="130"/>
        <v>0</v>
      </c>
      <c r="BE1179">
        <f t="shared" si="130"/>
        <v>0</v>
      </c>
      <c r="BF1179">
        <f t="shared" si="130"/>
        <v>0</v>
      </c>
      <c r="BG1179">
        <f t="shared" si="130"/>
        <v>0</v>
      </c>
      <c r="BH1179">
        <f t="shared" si="130"/>
        <v>0</v>
      </c>
      <c r="BI1179">
        <f t="shared" si="130"/>
        <v>0</v>
      </c>
      <c r="BJ1179">
        <f t="shared" si="130"/>
        <v>0</v>
      </c>
      <c r="BK1179">
        <f t="shared" si="130"/>
        <v>0</v>
      </c>
      <c r="BL1179">
        <f t="shared" si="130"/>
        <v>0</v>
      </c>
      <c r="BM1179">
        <f t="shared" si="130"/>
        <v>0</v>
      </c>
      <c r="BN1179">
        <f t="shared" si="127"/>
        <v>0</v>
      </c>
      <c r="BO1179">
        <f t="shared" si="127"/>
        <v>0</v>
      </c>
      <c r="BP1179">
        <f t="shared" si="127"/>
        <v>0</v>
      </c>
      <c r="BQ1179">
        <f t="shared" si="127"/>
        <v>0</v>
      </c>
    </row>
    <row r="1180" spans="1:69" ht="26.4" x14ac:dyDescent="0.25">
      <c r="A1180" s="118" t="s">
        <v>180</v>
      </c>
      <c r="B1180">
        <f t="shared" si="129"/>
        <v>0</v>
      </c>
    </row>
    <row r="1181" spans="1:69" ht="26.4" x14ac:dyDescent="0.25">
      <c r="A1181" s="118" t="s">
        <v>181</v>
      </c>
      <c r="B1181">
        <f t="shared" si="129"/>
        <v>0</v>
      </c>
      <c r="C1181">
        <f>SUM(C1177:C1179)</f>
        <v>0</v>
      </c>
      <c r="E1181">
        <f t="shared" ref="E1181:AJ1181" si="131">SUM(E1177:E1179)</f>
        <v>0</v>
      </c>
      <c r="F1181">
        <f t="shared" si="131"/>
        <v>0</v>
      </c>
      <c r="G1181">
        <f t="shared" si="131"/>
        <v>0</v>
      </c>
      <c r="H1181">
        <f t="shared" si="131"/>
        <v>0</v>
      </c>
      <c r="I1181">
        <f t="shared" si="131"/>
        <v>0</v>
      </c>
      <c r="J1181">
        <f t="shared" si="131"/>
        <v>0</v>
      </c>
      <c r="K1181">
        <f t="shared" si="131"/>
        <v>0</v>
      </c>
      <c r="L1181">
        <f t="shared" si="131"/>
        <v>0</v>
      </c>
      <c r="M1181">
        <f t="shared" si="131"/>
        <v>0</v>
      </c>
      <c r="N1181">
        <f t="shared" si="131"/>
        <v>0</v>
      </c>
      <c r="O1181">
        <f t="shared" si="131"/>
        <v>0</v>
      </c>
      <c r="P1181">
        <f t="shared" si="131"/>
        <v>0</v>
      </c>
      <c r="Q1181">
        <f t="shared" si="131"/>
        <v>0</v>
      </c>
      <c r="R1181">
        <f t="shared" si="131"/>
        <v>0</v>
      </c>
      <c r="S1181">
        <f t="shared" si="131"/>
        <v>0</v>
      </c>
      <c r="T1181">
        <f t="shared" si="131"/>
        <v>0</v>
      </c>
      <c r="U1181">
        <f t="shared" si="131"/>
        <v>0</v>
      </c>
      <c r="V1181">
        <f t="shared" si="131"/>
        <v>0</v>
      </c>
      <c r="W1181">
        <f t="shared" si="131"/>
        <v>0</v>
      </c>
      <c r="X1181">
        <f t="shared" si="131"/>
        <v>0</v>
      </c>
      <c r="Y1181">
        <f t="shared" si="131"/>
        <v>0</v>
      </c>
      <c r="Z1181">
        <f t="shared" si="131"/>
        <v>0</v>
      </c>
      <c r="AA1181">
        <f t="shared" si="131"/>
        <v>0</v>
      </c>
      <c r="AB1181">
        <f t="shared" si="131"/>
        <v>0</v>
      </c>
      <c r="AC1181">
        <f t="shared" si="131"/>
        <v>0</v>
      </c>
      <c r="AD1181">
        <f t="shared" si="131"/>
        <v>0</v>
      </c>
      <c r="AE1181">
        <f t="shared" si="131"/>
        <v>0</v>
      </c>
      <c r="AF1181">
        <f t="shared" si="131"/>
        <v>0</v>
      </c>
      <c r="AG1181">
        <f t="shared" si="131"/>
        <v>0</v>
      </c>
      <c r="AH1181">
        <f t="shared" si="131"/>
        <v>0</v>
      </c>
      <c r="AI1181">
        <f t="shared" si="131"/>
        <v>0</v>
      </c>
      <c r="AJ1181">
        <f t="shared" si="131"/>
        <v>0</v>
      </c>
      <c r="AK1181">
        <f t="shared" ref="AK1181:BQ1181" si="132">SUM(AK1177:AK1179)</f>
        <v>0</v>
      </c>
      <c r="AL1181">
        <f t="shared" si="132"/>
        <v>0</v>
      </c>
      <c r="AM1181">
        <f t="shared" si="132"/>
        <v>0</v>
      </c>
      <c r="AN1181">
        <f t="shared" si="132"/>
        <v>0</v>
      </c>
      <c r="AO1181">
        <f t="shared" si="132"/>
        <v>0</v>
      </c>
      <c r="AP1181">
        <f t="shared" si="132"/>
        <v>0</v>
      </c>
      <c r="AQ1181">
        <f t="shared" si="132"/>
        <v>0</v>
      </c>
      <c r="AR1181">
        <f t="shared" si="132"/>
        <v>0</v>
      </c>
      <c r="AS1181">
        <f t="shared" si="132"/>
        <v>0</v>
      </c>
      <c r="AT1181">
        <f t="shared" si="132"/>
        <v>0</v>
      </c>
      <c r="AU1181">
        <f t="shared" si="132"/>
        <v>0</v>
      </c>
      <c r="AV1181">
        <f t="shared" si="132"/>
        <v>0</v>
      </c>
      <c r="AW1181">
        <f t="shared" si="132"/>
        <v>0</v>
      </c>
      <c r="AX1181">
        <f t="shared" si="132"/>
        <v>0</v>
      </c>
      <c r="AY1181">
        <f t="shared" si="132"/>
        <v>0</v>
      </c>
      <c r="AZ1181">
        <f t="shared" si="132"/>
        <v>0</v>
      </c>
      <c r="BA1181">
        <f t="shared" si="132"/>
        <v>0</v>
      </c>
      <c r="BB1181">
        <f t="shared" si="132"/>
        <v>0</v>
      </c>
      <c r="BC1181">
        <f t="shared" si="132"/>
        <v>0</v>
      </c>
      <c r="BD1181">
        <f t="shared" si="132"/>
        <v>0</v>
      </c>
      <c r="BE1181">
        <f t="shared" si="132"/>
        <v>0</v>
      </c>
      <c r="BF1181">
        <f t="shared" si="132"/>
        <v>0</v>
      </c>
      <c r="BG1181">
        <f t="shared" si="132"/>
        <v>0</v>
      </c>
      <c r="BH1181">
        <f t="shared" si="132"/>
        <v>0</v>
      </c>
      <c r="BI1181">
        <f t="shared" si="132"/>
        <v>0</v>
      </c>
      <c r="BJ1181">
        <f t="shared" si="132"/>
        <v>0</v>
      </c>
      <c r="BK1181">
        <f t="shared" si="132"/>
        <v>0</v>
      </c>
      <c r="BL1181">
        <f t="shared" si="132"/>
        <v>0</v>
      </c>
      <c r="BM1181">
        <f t="shared" si="132"/>
        <v>0</v>
      </c>
      <c r="BN1181">
        <f t="shared" si="132"/>
        <v>0</v>
      </c>
      <c r="BO1181">
        <f t="shared" si="132"/>
        <v>0</v>
      </c>
      <c r="BP1181">
        <f t="shared" si="132"/>
        <v>0</v>
      </c>
      <c r="BQ1181">
        <f t="shared" si="132"/>
        <v>0</v>
      </c>
    </row>
    <row r="1182" spans="1:69" x14ac:dyDescent="0.25">
      <c r="A1182" s="118" t="s">
        <v>182</v>
      </c>
      <c r="B1182">
        <f t="shared" si="129"/>
        <v>0</v>
      </c>
    </row>
    <row r="1183" spans="1:69" x14ac:dyDescent="0.25">
      <c r="A1183" s="118" t="s">
        <v>183</v>
      </c>
      <c r="B1183">
        <f t="shared" si="129"/>
        <v>0</v>
      </c>
      <c r="C1183">
        <f t="shared" ref="C1183:BM1183" si="133">36*C188</f>
        <v>0</v>
      </c>
      <c r="E1183">
        <f t="shared" si="133"/>
        <v>0</v>
      </c>
      <c r="F1183">
        <f t="shared" si="133"/>
        <v>0</v>
      </c>
      <c r="G1183">
        <f t="shared" si="133"/>
        <v>0</v>
      </c>
      <c r="H1183">
        <f t="shared" si="133"/>
        <v>0</v>
      </c>
      <c r="I1183">
        <f t="shared" si="133"/>
        <v>0</v>
      </c>
      <c r="J1183">
        <f t="shared" si="133"/>
        <v>0</v>
      </c>
      <c r="K1183">
        <f t="shared" si="133"/>
        <v>0</v>
      </c>
      <c r="L1183">
        <f t="shared" si="133"/>
        <v>0</v>
      </c>
      <c r="M1183">
        <f t="shared" si="133"/>
        <v>0</v>
      </c>
      <c r="N1183">
        <f t="shared" si="133"/>
        <v>0</v>
      </c>
      <c r="O1183">
        <f t="shared" si="133"/>
        <v>0</v>
      </c>
      <c r="P1183">
        <f t="shared" si="133"/>
        <v>0</v>
      </c>
      <c r="Q1183">
        <f t="shared" si="133"/>
        <v>0</v>
      </c>
      <c r="R1183">
        <f t="shared" si="133"/>
        <v>0</v>
      </c>
      <c r="S1183">
        <f t="shared" si="133"/>
        <v>0</v>
      </c>
      <c r="T1183">
        <f t="shared" si="133"/>
        <v>0</v>
      </c>
      <c r="U1183">
        <f t="shared" si="133"/>
        <v>0</v>
      </c>
      <c r="V1183">
        <f t="shared" si="133"/>
        <v>0</v>
      </c>
      <c r="W1183">
        <f t="shared" si="133"/>
        <v>0</v>
      </c>
      <c r="X1183">
        <f t="shared" si="133"/>
        <v>0</v>
      </c>
      <c r="Y1183">
        <f t="shared" si="133"/>
        <v>0</v>
      </c>
      <c r="Z1183">
        <f t="shared" si="133"/>
        <v>0</v>
      </c>
      <c r="AA1183">
        <f t="shared" si="133"/>
        <v>0</v>
      </c>
      <c r="AB1183">
        <f t="shared" si="133"/>
        <v>0</v>
      </c>
      <c r="AC1183">
        <f t="shared" si="133"/>
        <v>0</v>
      </c>
      <c r="AD1183">
        <f t="shared" si="133"/>
        <v>0</v>
      </c>
      <c r="AE1183">
        <f t="shared" si="133"/>
        <v>0</v>
      </c>
      <c r="AF1183">
        <f t="shared" si="133"/>
        <v>0</v>
      </c>
      <c r="AG1183">
        <f t="shared" si="133"/>
        <v>0</v>
      </c>
      <c r="AH1183">
        <f t="shared" si="133"/>
        <v>0</v>
      </c>
      <c r="AI1183">
        <f t="shared" si="133"/>
        <v>0</v>
      </c>
      <c r="AJ1183">
        <f t="shared" si="133"/>
        <v>0</v>
      </c>
      <c r="AK1183">
        <f t="shared" si="133"/>
        <v>0</v>
      </c>
      <c r="AL1183">
        <f t="shared" si="133"/>
        <v>0</v>
      </c>
      <c r="AM1183">
        <f t="shared" si="133"/>
        <v>0</v>
      </c>
      <c r="AN1183">
        <f t="shared" si="133"/>
        <v>0</v>
      </c>
      <c r="AO1183">
        <f t="shared" si="133"/>
        <v>0</v>
      </c>
      <c r="AP1183">
        <f t="shared" si="133"/>
        <v>0</v>
      </c>
      <c r="AQ1183">
        <f t="shared" si="133"/>
        <v>0</v>
      </c>
      <c r="AR1183">
        <f t="shared" si="133"/>
        <v>0</v>
      </c>
      <c r="AS1183">
        <f t="shared" si="133"/>
        <v>0</v>
      </c>
      <c r="AT1183">
        <f t="shared" si="133"/>
        <v>0</v>
      </c>
      <c r="AU1183">
        <f t="shared" si="133"/>
        <v>0</v>
      </c>
      <c r="AV1183">
        <f t="shared" si="133"/>
        <v>0</v>
      </c>
      <c r="AW1183">
        <f t="shared" si="133"/>
        <v>0</v>
      </c>
      <c r="AX1183">
        <f t="shared" si="133"/>
        <v>0</v>
      </c>
      <c r="AY1183">
        <f t="shared" si="133"/>
        <v>0</v>
      </c>
      <c r="AZ1183">
        <f t="shared" si="133"/>
        <v>0</v>
      </c>
      <c r="BA1183">
        <f t="shared" si="133"/>
        <v>0</v>
      </c>
      <c r="BB1183">
        <f t="shared" si="133"/>
        <v>0</v>
      </c>
      <c r="BC1183">
        <f t="shared" si="133"/>
        <v>0</v>
      </c>
      <c r="BD1183">
        <f t="shared" si="133"/>
        <v>0</v>
      </c>
      <c r="BE1183">
        <f t="shared" si="133"/>
        <v>0</v>
      </c>
      <c r="BF1183">
        <f t="shared" si="133"/>
        <v>0</v>
      </c>
      <c r="BG1183">
        <f t="shared" si="133"/>
        <v>0</v>
      </c>
      <c r="BH1183">
        <f t="shared" si="133"/>
        <v>0</v>
      </c>
      <c r="BI1183">
        <f t="shared" si="133"/>
        <v>0</v>
      </c>
      <c r="BJ1183">
        <f t="shared" si="133"/>
        <v>0</v>
      </c>
      <c r="BK1183">
        <f t="shared" si="133"/>
        <v>0</v>
      </c>
      <c r="BL1183">
        <f t="shared" si="133"/>
        <v>0</v>
      </c>
      <c r="BM1183">
        <f t="shared" si="133"/>
        <v>0</v>
      </c>
      <c r="BN1183">
        <f>36*BN188</f>
        <v>0</v>
      </c>
      <c r="BO1183">
        <f>36*BO188</f>
        <v>0</v>
      </c>
      <c r="BP1183">
        <f>36*BP188</f>
        <v>0</v>
      </c>
      <c r="BQ1183">
        <f>36*BQ188</f>
        <v>0</v>
      </c>
    </row>
    <row r="1184" spans="1:69" x14ac:dyDescent="0.25">
      <c r="A1184" s="118" t="s">
        <v>183</v>
      </c>
      <c r="B1184">
        <f t="shared" si="129"/>
        <v>0</v>
      </c>
    </row>
    <row r="1185" spans="1:70" x14ac:dyDescent="0.25">
      <c r="A1185" s="118" t="s">
        <v>183</v>
      </c>
      <c r="B1185">
        <f t="shared" si="129"/>
        <v>0</v>
      </c>
    </row>
    <row r="1186" spans="1:70" x14ac:dyDescent="0.25">
      <c r="A1186" s="118"/>
      <c r="BQ1186" s="178"/>
    </row>
    <row r="1187" spans="1:70" x14ac:dyDescent="0.25">
      <c r="A1187" s="118" t="s">
        <v>1327</v>
      </c>
      <c r="BQ1187" s="178"/>
    </row>
    <row r="1188" spans="1:70" x14ac:dyDescent="0.25">
      <c r="A1188" s="118"/>
      <c r="C1188" s="178">
        <f>C712-SUM(C1190,C1192)</f>
        <v>6</v>
      </c>
      <c r="E1188" s="178">
        <f t="shared" ref="E1188:AJ1188" si="134">E712-SUM(E1190,E1192)</f>
        <v>8</v>
      </c>
      <c r="F1188" s="178">
        <f t="shared" si="134"/>
        <v>102</v>
      </c>
      <c r="G1188" s="178">
        <f t="shared" si="134"/>
        <v>308</v>
      </c>
      <c r="H1188" s="178">
        <f t="shared" si="134"/>
        <v>5</v>
      </c>
      <c r="I1188" s="178">
        <f t="shared" si="134"/>
        <v>20</v>
      </c>
      <c r="J1188" s="178">
        <f t="shared" si="134"/>
        <v>21</v>
      </c>
      <c r="K1188" s="178">
        <f t="shared" si="134"/>
        <v>43</v>
      </c>
      <c r="L1188" s="178">
        <f t="shared" si="134"/>
        <v>57</v>
      </c>
      <c r="M1188" s="178">
        <f t="shared" si="134"/>
        <v>17</v>
      </c>
      <c r="N1188" s="178">
        <f t="shared" si="134"/>
        <v>461</v>
      </c>
      <c r="O1188" s="178">
        <f t="shared" si="134"/>
        <v>9</v>
      </c>
      <c r="P1188" s="178">
        <f t="shared" si="134"/>
        <v>6</v>
      </c>
      <c r="Q1188" s="178">
        <f t="shared" si="134"/>
        <v>182</v>
      </c>
      <c r="R1188" s="178">
        <f t="shared" si="134"/>
        <v>62</v>
      </c>
      <c r="S1188" s="178">
        <f t="shared" si="134"/>
        <v>13</v>
      </c>
      <c r="T1188" s="178">
        <f t="shared" si="134"/>
        <v>3</v>
      </c>
      <c r="U1188" s="178">
        <f t="shared" si="134"/>
        <v>19</v>
      </c>
      <c r="V1188" s="178">
        <f t="shared" si="134"/>
        <v>4</v>
      </c>
      <c r="W1188" s="178">
        <f t="shared" si="134"/>
        <v>7</v>
      </c>
      <c r="X1188" s="178">
        <f t="shared" si="134"/>
        <v>4</v>
      </c>
      <c r="Y1188" s="178">
        <f t="shared" si="134"/>
        <v>7</v>
      </c>
      <c r="Z1188" s="178">
        <f t="shared" si="134"/>
        <v>9</v>
      </c>
      <c r="AA1188" s="178">
        <f t="shared" si="134"/>
        <v>12</v>
      </c>
      <c r="AB1188" s="178">
        <f t="shared" si="134"/>
        <v>24</v>
      </c>
      <c r="AC1188" s="178">
        <f t="shared" si="134"/>
        <v>19</v>
      </c>
      <c r="AD1188" s="178">
        <f t="shared" si="134"/>
        <v>273</v>
      </c>
      <c r="AE1188" s="178">
        <f t="shared" si="134"/>
        <v>8</v>
      </c>
      <c r="AF1188" s="178">
        <f t="shared" si="134"/>
        <v>28</v>
      </c>
      <c r="AG1188" s="178">
        <f t="shared" si="134"/>
        <v>15</v>
      </c>
      <c r="AH1188" s="178">
        <f t="shared" si="134"/>
        <v>5</v>
      </c>
      <c r="AI1188" s="178">
        <f t="shared" si="134"/>
        <v>2</v>
      </c>
      <c r="AJ1188" s="178">
        <f t="shared" si="134"/>
        <v>54</v>
      </c>
      <c r="AK1188" s="178">
        <f t="shared" ref="AK1188:BM1188" si="135">AK712-SUM(AK1190,AK1192)</f>
        <v>110</v>
      </c>
      <c r="AL1188" s="178">
        <f t="shared" si="135"/>
        <v>49</v>
      </c>
      <c r="AM1188" s="178">
        <f t="shared" si="135"/>
        <v>15</v>
      </c>
      <c r="AN1188" s="178">
        <f t="shared" si="135"/>
        <v>4</v>
      </c>
      <c r="AO1188" s="178">
        <f t="shared" si="135"/>
        <v>7</v>
      </c>
      <c r="AP1188" s="178">
        <f t="shared" si="135"/>
        <v>69</v>
      </c>
      <c r="AQ1188" s="178">
        <f t="shared" si="135"/>
        <v>57</v>
      </c>
      <c r="AR1188" s="178">
        <f t="shared" si="135"/>
        <v>28</v>
      </c>
      <c r="AS1188" s="178">
        <f t="shared" si="135"/>
        <v>19</v>
      </c>
      <c r="AT1188" s="178">
        <f t="shared" si="135"/>
        <v>15</v>
      </c>
      <c r="AU1188" s="178">
        <f t="shared" si="135"/>
        <v>41</v>
      </c>
      <c r="AV1188" s="178">
        <f t="shared" si="135"/>
        <v>12</v>
      </c>
      <c r="AW1188" s="178">
        <f t="shared" si="135"/>
        <v>225</v>
      </c>
      <c r="AX1188" s="178">
        <f t="shared" si="135"/>
        <v>55</v>
      </c>
      <c r="AY1188" s="178">
        <f t="shared" si="135"/>
        <v>211</v>
      </c>
      <c r="AZ1188" s="178">
        <f t="shared" si="135"/>
        <v>84</v>
      </c>
      <c r="BA1188" s="178">
        <f t="shared" si="135"/>
        <v>142</v>
      </c>
      <c r="BB1188" s="178">
        <f t="shared" si="135"/>
        <v>144</v>
      </c>
      <c r="BC1188" s="178">
        <f t="shared" si="135"/>
        <v>20</v>
      </c>
      <c r="BD1188" s="178">
        <f t="shared" si="135"/>
        <v>38</v>
      </c>
      <c r="BE1188" s="178">
        <f t="shared" si="135"/>
        <v>42</v>
      </c>
      <c r="BF1188" s="178">
        <f t="shared" si="135"/>
        <v>33</v>
      </c>
      <c r="BG1188" s="178">
        <f t="shared" si="135"/>
        <v>55</v>
      </c>
      <c r="BH1188" s="178">
        <f t="shared" si="135"/>
        <v>65</v>
      </c>
      <c r="BI1188" s="178">
        <f t="shared" si="135"/>
        <v>10</v>
      </c>
      <c r="BJ1188" s="178">
        <f t="shared" si="135"/>
        <v>8</v>
      </c>
      <c r="BK1188" s="178">
        <f t="shared" si="135"/>
        <v>6</v>
      </c>
      <c r="BL1188" s="178">
        <f t="shared" si="135"/>
        <v>3</v>
      </c>
      <c r="BM1188" s="178">
        <f t="shared" si="135"/>
        <v>83</v>
      </c>
      <c r="BN1188" s="178">
        <f t="shared" ref="BN1188:BQ1189" si="136">BN712-SUM(BN1190,BN1192)</f>
        <v>12</v>
      </c>
      <c r="BO1188" s="178">
        <f t="shared" si="136"/>
        <v>17</v>
      </c>
      <c r="BP1188" s="178">
        <f t="shared" si="136"/>
        <v>7</v>
      </c>
      <c r="BQ1188" s="178">
        <f t="shared" si="136"/>
        <v>3601</v>
      </c>
    </row>
    <row r="1189" spans="1:70" x14ac:dyDescent="0.25">
      <c r="A1189" s="118"/>
      <c r="C1189" s="178">
        <f>C713-SUM(C1191,C1193)</f>
        <v>5049</v>
      </c>
      <c r="E1189" s="178">
        <f t="shared" ref="E1189:AJ1189" si="137">E713-SUM(E1191,E1193)</f>
        <v>3354</v>
      </c>
      <c r="F1189" s="178">
        <f t="shared" si="137"/>
        <v>71493</v>
      </c>
      <c r="G1189" s="178">
        <f t="shared" si="137"/>
        <v>255678</v>
      </c>
      <c r="H1189" s="178">
        <f t="shared" si="137"/>
        <v>2216</v>
      </c>
      <c r="I1189" s="178">
        <f t="shared" si="137"/>
        <v>16019</v>
      </c>
      <c r="J1189" s="178">
        <f t="shared" si="137"/>
        <v>15388</v>
      </c>
      <c r="K1189" s="178">
        <f t="shared" si="137"/>
        <v>35552</v>
      </c>
      <c r="L1189" s="178">
        <f t="shared" si="137"/>
        <v>42555</v>
      </c>
      <c r="M1189" s="178">
        <f t="shared" si="137"/>
        <v>9760</v>
      </c>
      <c r="N1189" s="178">
        <f t="shared" si="137"/>
        <v>349376</v>
      </c>
      <c r="O1189" s="178">
        <f t="shared" si="137"/>
        <v>4698</v>
      </c>
      <c r="P1189" s="178">
        <f t="shared" si="137"/>
        <v>2052</v>
      </c>
      <c r="Q1189" s="178">
        <f t="shared" si="137"/>
        <v>124780</v>
      </c>
      <c r="R1189" s="178">
        <f t="shared" si="137"/>
        <v>40179</v>
      </c>
      <c r="S1189" s="178">
        <f t="shared" si="137"/>
        <v>12980</v>
      </c>
      <c r="T1189" s="178">
        <f t="shared" si="137"/>
        <v>1346</v>
      </c>
      <c r="U1189" s="178">
        <f t="shared" si="137"/>
        <v>6145</v>
      </c>
      <c r="V1189" s="178">
        <f t="shared" si="137"/>
        <v>2650</v>
      </c>
      <c r="W1189" s="178">
        <f t="shared" si="137"/>
        <v>1480</v>
      </c>
      <c r="X1189" s="178">
        <f t="shared" si="137"/>
        <v>1954</v>
      </c>
      <c r="Y1189" s="178">
        <f t="shared" si="137"/>
        <v>1661</v>
      </c>
      <c r="Z1189" s="178">
        <f t="shared" si="137"/>
        <v>5012</v>
      </c>
      <c r="AA1189" s="178">
        <f t="shared" si="137"/>
        <v>6796</v>
      </c>
      <c r="AB1189" s="178">
        <f t="shared" si="137"/>
        <v>22548</v>
      </c>
      <c r="AC1189" s="178">
        <f t="shared" si="137"/>
        <v>11946</v>
      </c>
      <c r="AD1189" s="178">
        <f t="shared" si="137"/>
        <v>196160</v>
      </c>
      <c r="AE1189" s="178">
        <f t="shared" si="137"/>
        <v>3305</v>
      </c>
      <c r="AF1189" s="178">
        <f t="shared" si="137"/>
        <v>17958</v>
      </c>
      <c r="AG1189" s="178">
        <f t="shared" si="137"/>
        <v>6975</v>
      </c>
      <c r="AH1189" s="178">
        <f t="shared" si="137"/>
        <v>1020</v>
      </c>
      <c r="AI1189" s="178">
        <f t="shared" si="137"/>
        <v>1170</v>
      </c>
      <c r="AJ1189" s="178">
        <f t="shared" si="137"/>
        <v>41156</v>
      </c>
      <c r="AK1189" s="178">
        <f t="shared" ref="AK1189:BM1189" si="138">AK713-SUM(AK1191,AK1193)</f>
        <v>83390</v>
      </c>
      <c r="AL1189" s="178">
        <f t="shared" si="138"/>
        <v>32990</v>
      </c>
      <c r="AM1189" s="178">
        <f t="shared" si="138"/>
        <v>5719</v>
      </c>
      <c r="AN1189" s="178">
        <f t="shared" si="138"/>
        <v>1372</v>
      </c>
      <c r="AO1189" s="178">
        <f t="shared" si="138"/>
        <v>2483</v>
      </c>
      <c r="AP1189" s="178">
        <f t="shared" si="138"/>
        <v>44567</v>
      </c>
      <c r="AQ1189" s="178">
        <f t="shared" si="138"/>
        <v>42068</v>
      </c>
      <c r="AR1189" s="178">
        <f t="shared" si="138"/>
        <v>18195</v>
      </c>
      <c r="AS1189" s="178">
        <f t="shared" si="138"/>
        <v>8427</v>
      </c>
      <c r="AT1189" s="178">
        <f t="shared" si="138"/>
        <v>11079</v>
      </c>
      <c r="AU1189" s="178">
        <f t="shared" si="138"/>
        <v>28974</v>
      </c>
      <c r="AV1189" s="178">
        <f t="shared" si="138"/>
        <v>6433</v>
      </c>
      <c r="AW1189" s="178">
        <f t="shared" si="138"/>
        <v>179107</v>
      </c>
      <c r="AX1189" s="178">
        <f t="shared" si="138"/>
        <v>53716</v>
      </c>
      <c r="AY1189" s="178">
        <f t="shared" si="138"/>
        <v>176338</v>
      </c>
      <c r="AZ1189" s="178">
        <f t="shared" si="138"/>
        <v>66195</v>
      </c>
      <c r="BA1189" s="178">
        <f t="shared" si="138"/>
        <v>102872</v>
      </c>
      <c r="BB1189" s="178">
        <f t="shared" si="138"/>
        <v>95104</v>
      </c>
      <c r="BC1189" s="178">
        <f t="shared" si="138"/>
        <v>11127</v>
      </c>
      <c r="BD1189" s="178">
        <f t="shared" si="138"/>
        <v>31289</v>
      </c>
      <c r="BE1189" s="178">
        <f t="shared" si="138"/>
        <v>39235</v>
      </c>
      <c r="BF1189" s="178">
        <f t="shared" si="138"/>
        <v>25540</v>
      </c>
      <c r="BG1189" s="178">
        <f t="shared" si="138"/>
        <v>40902</v>
      </c>
      <c r="BH1189" s="178">
        <f t="shared" si="138"/>
        <v>64015</v>
      </c>
      <c r="BI1189" s="178">
        <f t="shared" si="138"/>
        <v>7774</v>
      </c>
      <c r="BJ1189" s="178">
        <f t="shared" si="138"/>
        <v>6003</v>
      </c>
      <c r="BK1189" s="178">
        <f t="shared" si="138"/>
        <v>2958</v>
      </c>
      <c r="BL1189" s="178">
        <f t="shared" si="138"/>
        <v>2230</v>
      </c>
      <c r="BM1189" s="178">
        <f t="shared" si="138"/>
        <v>61160</v>
      </c>
      <c r="BN1189" s="178">
        <f t="shared" si="136"/>
        <v>5119</v>
      </c>
      <c r="BO1189" s="178">
        <f t="shared" si="136"/>
        <v>7523</v>
      </c>
      <c r="BP1189" s="178">
        <f t="shared" si="136"/>
        <v>3438</v>
      </c>
      <c r="BQ1189" s="178">
        <f t="shared" si="136"/>
        <v>2641156.9999999879</v>
      </c>
    </row>
    <row r="1190" spans="1:70" x14ac:dyDescent="0.25">
      <c r="A1190" s="118"/>
      <c r="C1190" s="178">
        <f t="shared" ref="C1190:BM1190" si="139">SUM(C43,C65)</f>
        <v>0</v>
      </c>
      <c r="E1190" s="178">
        <f t="shared" si="139"/>
        <v>0</v>
      </c>
      <c r="F1190" s="178">
        <f t="shared" si="139"/>
        <v>0</v>
      </c>
      <c r="G1190" s="178">
        <f t="shared" si="139"/>
        <v>0</v>
      </c>
      <c r="H1190" s="178" t="s">
        <v>1199</v>
      </c>
      <c r="I1190" s="178" t="s">
        <v>1199</v>
      </c>
      <c r="J1190" s="178" t="s">
        <v>1199</v>
      </c>
      <c r="K1190" s="178">
        <f t="shared" si="139"/>
        <v>0</v>
      </c>
      <c r="L1190" s="178" t="s">
        <v>1199</v>
      </c>
      <c r="M1190" s="178" t="s">
        <v>1199</v>
      </c>
      <c r="N1190" s="178">
        <f t="shared" si="139"/>
        <v>0</v>
      </c>
      <c r="O1190" s="178">
        <f t="shared" si="139"/>
        <v>0</v>
      </c>
      <c r="P1190" s="178">
        <f t="shared" si="139"/>
        <v>0</v>
      </c>
      <c r="Q1190" s="178">
        <f t="shared" si="139"/>
        <v>0</v>
      </c>
      <c r="R1190" s="178">
        <f t="shared" si="139"/>
        <v>0</v>
      </c>
      <c r="S1190" s="178" t="s">
        <v>1199</v>
      </c>
      <c r="T1190" s="178">
        <f t="shared" si="139"/>
        <v>0</v>
      </c>
      <c r="U1190" s="178">
        <f t="shared" si="139"/>
        <v>0</v>
      </c>
      <c r="V1190" s="178">
        <f t="shared" si="139"/>
        <v>0</v>
      </c>
      <c r="W1190" s="178" t="s">
        <v>1199</v>
      </c>
      <c r="X1190" s="178">
        <f t="shared" si="139"/>
        <v>0</v>
      </c>
      <c r="Y1190" s="178">
        <f t="shared" si="139"/>
        <v>0</v>
      </c>
      <c r="Z1190" s="178">
        <f t="shared" si="139"/>
        <v>0</v>
      </c>
      <c r="AA1190" s="178" t="s">
        <v>1199</v>
      </c>
      <c r="AB1190" s="178" t="s">
        <v>1199</v>
      </c>
      <c r="AC1190" s="178">
        <f t="shared" si="139"/>
        <v>0</v>
      </c>
      <c r="AD1190" s="178">
        <f t="shared" si="139"/>
        <v>0</v>
      </c>
      <c r="AE1190" s="178">
        <f t="shared" si="139"/>
        <v>0</v>
      </c>
      <c r="AF1190" s="178">
        <f t="shared" si="139"/>
        <v>0</v>
      </c>
      <c r="AG1190" s="178">
        <f t="shared" si="139"/>
        <v>0</v>
      </c>
      <c r="AH1190" s="178">
        <f t="shared" si="139"/>
        <v>0</v>
      </c>
      <c r="AI1190" s="178">
        <f t="shared" si="139"/>
        <v>0</v>
      </c>
      <c r="AJ1190" s="178" t="s">
        <v>1199</v>
      </c>
      <c r="AK1190" s="178" t="s">
        <v>1199</v>
      </c>
      <c r="AL1190" s="178">
        <f t="shared" si="139"/>
        <v>0</v>
      </c>
      <c r="AM1190" s="178">
        <f t="shared" si="139"/>
        <v>0</v>
      </c>
      <c r="AN1190" s="178">
        <f t="shared" si="139"/>
        <v>0</v>
      </c>
      <c r="AO1190" s="178">
        <f t="shared" si="139"/>
        <v>0</v>
      </c>
      <c r="AP1190" s="178">
        <f t="shared" si="139"/>
        <v>0</v>
      </c>
      <c r="AQ1190" s="178">
        <f t="shared" si="139"/>
        <v>0</v>
      </c>
      <c r="AR1190" s="178">
        <f t="shared" si="139"/>
        <v>0</v>
      </c>
      <c r="AS1190" s="178">
        <f t="shared" si="139"/>
        <v>0</v>
      </c>
      <c r="AT1190" s="178" t="s">
        <v>1199</v>
      </c>
      <c r="AU1190" s="178" t="s">
        <v>1199</v>
      </c>
      <c r="AV1190" s="178">
        <f t="shared" si="139"/>
        <v>0</v>
      </c>
      <c r="AW1190" s="178">
        <f t="shared" si="139"/>
        <v>0</v>
      </c>
      <c r="AX1190" s="178" t="s">
        <v>1199</v>
      </c>
      <c r="AY1190" s="178">
        <f t="shared" si="139"/>
        <v>0</v>
      </c>
      <c r="AZ1190" s="178" t="s">
        <v>1199</v>
      </c>
      <c r="BA1190" s="178">
        <f t="shared" si="139"/>
        <v>0</v>
      </c>
      <c r="BB1190" s="178">
        <f t="shared" si="139"/>
        <v>0</v>
      </c>
      <c r="BC1190" s="178" t="s">
        <v>1199</v>
      </c>
      <c r="BD1190" s="178" t="s">
        <v>1199</v>
      </c>
      <c r="BE1190" s="178" t="s">
        <v>1199</v>
      </c>
      <c r="BF1190" s="178">
        <f t="shared" si="139"/>
        <v>0</v>
      </c>
      <c r="BG1190" s="178">
        <f t="shared" si="139"/>
        <v>0</v>
      </c>
      <c r="BH1190" s="178" t="s">
        <v>1199</v>
      </c>
      <c r="BI1190" s="178" t="s">
        <v>1199</v>
      </c>
      <c r="BJ1190" s="178">
        <f t="shared" si="139"/>
        <v>0</v>
      </c>
      <c r="BK1190" s="178">
        <f t="shared" si="139"/>
        <v>0</v>
      </c>
      <c r="BL1190" s="178" t="s">
        <v>1199</v>
      </c>
      <c r="BM1190" s="178">
        <f t="shared" si="139"/>
        <v>0</v>
      </c>
      <c r="BN1190" s="178">
        <f>SUM(BN43,BN65)</f>
        <v>0</v>
      </c>
      <c r="BO1190" s="178">
        <f>SUM(BO43,BO65)</f>
        <v>0</v>
      </c>
      <c r="BP1190" s="178">
        <f>SUM(BP43,BP65)</f>
        <v>0</v>
      </c>
      <c r="BQ1190" s="178">
        <f>SUM(BQ43,BQ65)</f>
        <v>0</v>
      </c>
    </row>
    <row r="1191" spans="1:70" x14ac:dyDescent="0.25">
      <c r="A1191" s="118" t="s">
        <v>185</v>
      </c>
      <c r="B1191">
        <f t="shared" ref="B1191:B1203" si="140">36*B172</f>
        <v>0</v>
      </c>
      <c r="C1191" s="178">
        <f t="shared" ref="C1191:BM1191" si="141">SUM(C48,C70)</f>
        <v>0</v>
      </c>
      <c r="E1191" s="178">
        <f t="shared" si="141"/>
        <v>0</v>
      </c>
      <c r="F1191" s="178">
        <f t="shared" si="141"/>
        <v>0</v>
      </c>
      <c r="G1191" s="178">
        <f t="shared" si="141"/>
        <v>0</v>
      </c>
      <c r="H1191" s="178" t="s">
        <v>1199</v>
      </c>
      <c r="I1191" s="178" t="s">
        <v>1199</v>
      </c>
      <c r="J1191" s="178" t="s">
        <v>1199</v>
      </c>
      <c r="K1191" s="178">
        <f t="shared" si="141"/>
        <v>0</v>
      </c>
      <c r="L1191" s="178" t="s">
        <v>1199</v>
      </c>
      <c r="M1191" s="178" t="s">
        <v>1199</v>
      </c>
      <c r="N1191" s="178">
        <f t="shared" si="141"/>
        <v>0</v>
      </c>
      <c r="O1191" s="178">
        <f t="shared" si="141"/>
        <v>0</v>
      </c>
      <c r="P1191" s="178">
        <f t="shared" si="141"/>
        <v>0</v>
      </c>
      <c r="Q1191" s="178">
        <f t="shared" si="141"/>
        <v>0</v>
      </c>
      <c r="R1191" s="178">
        <f t="shared" si="141"/>
        <v>0</v>
      </c>
      <c r="S1191" s="178" t="s">
        <v>1199</v>
      </c>
      <c r="T1191" s="178">
        <f t="shared" si="141"/>
        <v>0</v>
      </c>
      <c r="U1191" s="178">
        <f t="shared" si="141"/>
        <v>0</v>
      </c>
      <c r="V1191" s="178">
        <f t="shared" si="141"/>
        <v>0</v>
      </c>
      <c r="W1191" s="178" t="s">
        <v>1199</v>
      </c>
      <c r="X1191" s="178">
        <f t="shared" si="141"/>
        <v>0</v>
      </c>
      <c r="Y1191" s="178">
        <f t="shared" si="141"/>
        <v>0</v>
      </c>
      <c r="Z1191" s="178">
        <f t="shared" si="141"/>
        <v>0</v>
      </c>
      <c r="AA1191" s="178" t="s">
        <v>1199</v>
      </c>
      <c r="AB1191" s="178" t="s">
        <v>1199</v>
      </c>
      <c r="AC1191" s="178">
        <f t="shared" si="141"/>
        <v>0</v>
      </c>
      <c r="AD1191" s="178">
        <f t="shared" si="141"/>
        <v>0</v>
      </c>
      <c r="AE1191" s="178">
        <f t="shared" si="141"/>
        <v>0</v>
      </c>
      <c r="AF1191" s="178">
        <f t="shared" si="141"/>
        <v>0</v>
      </c>
      <c r="AG1191" s="178">
        <f t="shared" si="141"/>
        <v>0</v>
      </c>
      <c r="AH1191" s="178">
        <f t="shared" si="141"/>
        <v>0</v>
      </c>
      <c r="AI1191" s="178">
        <f t="shared" si="141"/>
        <v>0</v>
      </c>
      <c r="AJ1191" s="178" t="s">
        <v>1199</v>
      </c>
      <c r="AK1191" s="178" t="s">
        <v>1199</v>
      </c>
      <c r="AL1191" s="178">
        <f t="shared" si="141"/>
        <v>0</v>
      </c>
      <c r="AM1191" s="178">
        <f t="shared" si="141"/>
        <v>0</v>
      </c>
      <c r="AN1191" s="178">
        <f t="shared" si="141"/>
        <v>0</v>
      </c>
      <c r="AO1191" s="178">
        <f t="shared" si="141"/>
        <v>0</v>
      </c>
      <c r="AP1191" s="178">
        <f t="shared" si="141"/>
        <v>0</v>
      </c>
      <c r="AQ1191" s="178">
        <f t="shared" si="141"/>
        <v>0</v>
      </c>
      <c r="AR1191" s="178">
        <f t="shared" si="141"/>
        <v>0</v>
      </c>
      <c r="AS1191" s="178">
        <f t="shared" si="141"/>
        <v>0</v>
      </c>
      <c r="AT1191" s="178" t="s">
        <v>1199</v>
      </c>
      <c r="AU1191" s="178" t="s">
        <v>1199</v>
      </c>
      <c r="AV1191" s="178">
        <f t="shared" si="141"/>
        <v>0</v>
      </c>
      <c r="AW1191" s="178">
        <f t="shared" si="141"/>
        <v>0</v>
      </c>
      <c r="AX1191" s="178" t="s">
        <v>1199</v>
      </c>
      <c r="AY1191" s="178">
        <f t="shared" si="141"/>
        <v>0</v>
      </c>
      <c r="AZ1191" s="178" t="s">
        <v>1199</v>
      </c>
      <c r="BA1191" s="178">
        <f t="shared" si="141"/>
        <v>0</v>
      </c>
      <c r="BB1191" s="178">
        <f t="shared" si="141"/>
        <v>0</v>
      </c>
      <c r="BC1191" s="178" t="s">
        <v>1199</v>
      </c>
      <c r="BD1191" s="178" t="s">
        <v>1199</v>
      </c>
      <c r="BE1191" s="178" t="s">
        <v>1199</v>
      </c>
      <c r="BF1191" s="178">
        <f t="shared" si="141"/>
        <v>0</v>
      </c>
      <c r="BG1191" s="178">
        <f t="shared" si="141"/>
        <v>0</v>
      </c>
      <c r="BH1191" s="178" t="s">
        <v>1199</v>
      </c>
      <c r="BI1191" s="178" t="s">
        <v>1199</v>
      </c>
      <c r="BJ1191" s="178">
        <f t="shared" si="141"/>
        <v>0</v>
      </c>
      <c r="BK1191" s="178">
        <f t="shared" si="141"/>
        <v>0</v>
      </c>
      <c r="BL1191" s="178" t="s">
        <v>1199</v>
      </c>
      <c r="BM1191" s="178">
        <f t="shared" si="141"/>
        <v>0</v>
      </c>
      <c r="BN1191" s="178">
        <f>SUM(BN48,BN70)</f>
        <v>0</v>
      </c>
      <c r="BO1191" s="178">
        <f>SUM(BO48,BO70)</f>
        <v>0</v>
      </c>
      <c r="BP1191" s="178">
        <f>SUM(BP48,BP70)</f>
        <v>0</v>
      </c>
      <c r="BQ1191" s="178">
        <f>SUM(BQ48,BQ70)</f>
        <v>0</v>
      </c>
      <c r="BR1191" s="184">
        <f>BQ1191/BQ713</f>
        <v>0</v>
      </c>
    </row>
    <row r="1192" spans="1:70" x14ac:dyDescent="0.25">
      <c r="A1192" s="118" t="s">
        <v>186</v>
      </c>
      <c r="B1192">
        <f t="shared" si="140"/>
        <v>0</v>
      </c>
      <c r="C1192" s="178">
        <f t="shared" ref="C1192:BM1192" si="142">SUM(C54,C65)</f>
        <v>0</v>
      </c>
      <c r="E1192" s="178">
        <f t="shared" si="142"/>
        <v>0</v>
      </c>
      <c r="F1192" s="178">
        <f t="shared" si="142"/>
        <v>0</v>
      </c>
      <c r="G1192" s="178">
        <f t="shared" si="142"/>
        <v>0</v>
      </c>
      <c r="H1192" s="178">
        <f t="shared" si="142"/>
        <v>0</v>
      </c>
      <c r="I1192" s="178">
        <f t="shared" si="142"/>
        <v>0</v>
      </c>
      <c r="J1192" s="178">
        <f t="shared" si="142"/>
        <v>0</v>
      </c>
      <c r="K1192" s="178">
        <f t="shared" si="142"/>
        <v>0</v>
      </c>
      <c r="L1192" s="178">
        <f t="shared" si="142"/>
        <v>0</v>
      </c>
      <c r="M1192" s="178">
        <f t="shared" si="142"/>
        <v>0</v>
      </c>
      <c r="N1192" s="178">
        <f t="shared" si="142"/>
        <v>0</v>
      </c>
      <c r="O1192" s="178">
        <f t="shared" si="142"/>
        <v>0</v>
      </c>
      <c r="P1192" s="178">
        <f t="shared" si="142"/>
        <v>0</v>
      </c>
      <c r="Q1192" s="178">
        <f t="shared" si="142"/>
        <v>0</v>
      </c>
      <c r="R1192" s="178">
        <f t="shared" si="142"/>
        <v>0</v>
      </c>
      <c r="S1192" s="178">
        <f t="shared" si="142"/>
        <v>0</v>
      </c>
      <c r="T1192" s="178">
        <f t="shared" si="142"/>
        <v>0</v>
      </c>
      <c r="U1192" s="178">
        <f t="shared" si="142"/>
        <v>0</v>
      </c>
      <c r="V1192" s="178">
        <f t="shared" si="142"/>
        <v>0</v>
      </c>
      <c r="W1192" s="178">
        <f t="shared" si="142"/>
        <v>0</v>
      </c>
      <c r="X1192" s="178">
        <f t="shared" si="142"/>
        <v>0</v>
      </c>
      <c r="Y1192" s="178">
        <f t="shared" si="142"/>
        <v>0</v>
      </c>
      <c r="Z1192" s="178">
        <f t="shared" si="142"/>
        <v>0</v>
      </c>
      <c r="AA1192" s="178">
        <f t="shared" si="142"/>
        <v>0</v>
      </c>
      <c r="AB1192" s="178">
        <f t="shared" si="142"/>
        <v>0</v>
      </c>
      <c r="AC1192" s="178">
        <f t="shared" si="142"/>
        <v>0</v>
      </c>
      <c r="AD1192" s="178">
        <f t="shared" si="142"/>
        <v>0</v>
      </c>
      <c r="AE1192" s="178">
        <f t="shared" si="142"/>
        <v>0</v>
      </c>
      <c r="AF1192" s="178">
        <f t="shared" si="142"/>
        <v>0</v>
      </c>
      <c r="AG1192" s="178">
        <f t="shared" si="142"/>
        <v>0</v>
      </c>
      <c r="AH1192" s="178">
        <f t="shared" si="142"/>
        <v>0</v>
      </c>
      <c r="AI1192" s="178">
        <f t="shared" si="142"/>
        <v>0</v>
      </c>
      <c r="AJ1192" s="178">
        <f t="shared" si="142"/>
        <v>0</v>
      </c>
      <c r="AK1192" s="178">
        <f t="shared" si="142"/>
        <v>0</v>
      </c>
      <c r="AL1192" s="178">
        <f t="shared" si="142"/>
        <v>0</v>
      </c>
      <c r="AM1192" s="178">
        <f t="shared" si="142"/>
        <v>0</v>
      </c>
      <c r="AN1192" s="178">
        <f t="shared" si="142"/>
        <v>0</v>
      </c>
      <c r="AO1192" s="178">
        <f t="shared" si="142"/>
        <v>0</v>
      </c>
      <c r="AP1192" s="178">
        <f t="shared" si="142"/>
        <v>0</v>
      </c>
      <c r="AQ1192" s="178">
        <f t="shared" si="142"/>
        <v>0</v>
      </c>
      <c r="AR1192" s="178">
        <f t="shared" si="142"/>
        <v>0</v>
      </c>
      <c r="AS1192" s="178">
        <f t="shared" si="142"/>
        <v>0</v>
      </c>
      <c r="AT1192" s="178">
        <f t="shared" si="142"/>
        <v>0</v>
      </c>
      <c r="AU1192" s="178">
        <f t="shared" si="142"/>
        <v>0</v>
      </c>
      <c r="AV1192" s="178">
        <f t="shared" si="142"/>
        <v>0</v>
      </c>
      <c r="AW1192" s="178">
        <f t="shared" si="142"/>
        <v>0</v>
      </c>
      <c r="AX1192" s="178">
        <f t="shared" si="142"/>
        <v>0</v>
      </c>
      <c r="AY1192" s="178">
        <f t="shared" si="142"/>
        <v>0</v>
      </c>
      <c r="AZ1192" s="178">
        <f t="shared" si="142"/>
        <v>0</v>
      </c>
      <c r="BA1192" s="178">
        <f t="shared" si="142"/>
        <v>0</v>
      </c>
      <c r="BB1192" s="178">
        <f t="shared" si="142"/>
        <v>0</v>
      </c>
      <c r="BC1192" s="178">
        <f t="shared" si="142"/>
        <v>0</v>
      </c>
      <c r="BD1192" s="178">
        <f t="shared" si="142"/>
        <v>0</v>
      </c>
      <c r="BE1192" s="178">
        <f t="shared" si="142"/>
        <v>0</v>
      </c>
      <c r="BF1192" s="178">
        <f t="shared" si="142"/>
        <v>0</v>
      </c>
      <c r="BG1192" s="178">
        <f t="shared" si="142"/>
        <v>0</v>
      </c>
      <c r="BH1192" s="178">
        <f t="shared" si="142"/>
        <v>0</v>
      </c>
      <c r="BI1192" s="178">
        <f t="shared" si="142"/>
        <v>0</v>
      </c>
      <c r="BJ1192" s="178">
        <f t="shared" si="142"/>
        <v>0</v>
      </c>
      <c r="BK1192" s="178">
        <f t="shared" si="142"/>
        <v>0</v>
      </c>
      <c r="BL1192" s="178">
        <f t="shared" si="142"/>
        <v>0</v>
      </c>
      <c r="BM1192" s="178">
        <f t="shared" si="142"/>
        <v>0</v>
      </c>
      <c r="BN1192" s="178">
        <f>SUM(BN54,BN65)</f>
        <v>0</v>
      </c>
      <c r="BO1192" s="178">
        <f>SUM(BO54,BO65)</f>
        <v>0</v>
      </c>
      <c r="BP1192" s="178">
        <f>SUM(BP54,BP65)</f>
        <v>0</v>
      </c>
      <c r="BQ1192" s="178">
        <f>SUM(BQ54,BQ65)</f>
        <v>0</v>
      </c>
    </row>
    <row r="1193" spans="1:70" x14ac:dyDescent="0.25">
      <c r="A1193" s="118" t="s">
        <v>187</v>
      </c>
      <c r="B1193">
        <f t="shared" si="140"/>
        <v>0</v>
      </c>
      <c r="C1193" s="178">
        <f t="shared" ref="C1193:BM1193" si="143">SUM(C59,C70)</f>
        <v>0</v>
      </c>
      <c r="E1193" s="178">
        <f t="shared" si="143"/>
        <v>0</v>
      </c>
      <c r="F1193" s="178">
        <f t="shared" si="143"/>
        <v>0</v>
      </c>
      <c r="G1193" s="178">
        <f t="shared" si="143"/>
        <v>0</v>
      </c>
      <c r="H1193" s="178">
        <f t="shared" si="143"/>
        <v>0</v>
      </c>
      <c r="I1193" s="178">
        <f t="shared" si="143"/>
        <v>0</v>
      </c>
      <c r="J1193" s="178">
        <f t="shared" si="143"/>
        <v>0</v>
      </c>
      <c r="K1193" s="178">
        <f t="shared" si="143"/>
        <v>0</v>
      </c>
      <c r="L1193" s="178">
        <f t="shared" si="143"/>
        <v>0</v>
      </c>
      <c r="M1193" s="178">
        <f t="shared" si="143"/>
        <v>0</v>
      </c>
      <c r="N1193" s="178">
        <f t="shared" si="143"/>
        <v>0</v>
      </c>
      <c r="O1193" s="178">
        <f t="shared" si="143"/>
        <v>0</v>
      </c>
      <c r="P1193" s="178">
        <f t="shared" si="143"/>
        <v>0</v>
      </c>
      <c r="Q1193" s="178">
        <f t="shared" si="143"/>
        <v>0</v>
      </c>
      <c r="R1193" s="178">
        <f t="shared" si="143"/>
        <v>0</v>
      </c>
      <c r="S1193" s="178">
        <f t="shared" si="143"/>
        <v>0</v>
      </c>
      <c r="T1193" s="178">
        <f t="shared" si="143"/>
        <v>0</v>
      </c>
      <c r="U1193" s="178">
        <f t="shared" si="143"/>
        <v>0</v>
      </c>
      <c r="V1193" s="178">
        <f t="shared" si="143"/>
        <v>0</v>
      </c>
      <c r="W1193" s="178">
        <f t="shared" si="143"/>
        <v>0</v>
      </c>
      <c r="X1193" s="178">
        <f t="shared" si="143"/>
        <v>0</v>
      </c>
      <c r="Y1193" s="178">
        <f t="shared" si="143"/>
        <v>0</v>
      </c>
      <c r="Z1193" s="178">
        <f t="shared" si="143"/>
        <v>0</v>
      </c>
      <c r="AA1193" s="178">
        <f t="shared" si="143"/>
        <v>0</v>
      </c>
      <c r="AB1193" s="178">
        <f t="shared" si="143"/>
        <v>0</v>
      </c>
      <c r="AC1193" s="178">
        <f t="shared" si="143"/>
        <v>0</v>
      </c>
      <c r="AD1193" s="178">
        <f t="shared" si="143"/>
        <v>0</v>
      </c>
      <c r="AE1193" s="178">
        <f t="shared" si="143"/>
        <v>0</v>
      </c>
      <c r="AF1193" s="178">
        <f t="shared" si="143"/>
        <v>0</v>
      </c>
      <c r="AG1193" s="178">
        <f t="shared" si="143"/>
        <v>0</v>
      </c>
      <c r="AH1193" s="178">
        <f t="shared" si="143"/>
        <v>0</v>
      </c>
      <c r="AI1193" s="178">
        <f t="shared" si="143"/>
        <v>0</v>
      </c>
      <c r="AJ1193" s="178">
        <f t="shared" si="143"/>
        <v>0</v>
      </c>
      <c r="AK1193" s="178">
        <f t="shared" si="143"/>
        <v>0</v>
      </c>
      <c r="AL1193" s="178">
        <f t="shared" si="143"/>
        <v>0</v>
      </c>
      <c r="AM1193" s="178">
        <f t="shared" si="143"/>
        <v>0</v>
      </c>
      <c r="AN1193" s="178">
        <f t="shared" si="143"/>
        <v>0</v>
      </c>
      <c r="AO1193" s="178">
        <f t="shared" si="143"/>
        <v>0</v>
      </c>
      <c r="AP1193" s="178">
        <f t="shared" si="143"/>
        <v>0</v>
      </c>
      <c r="AQ1193" s="178">
        <f t="shared" si="143"/>
        <v>0</v>
      </c>
      <c r="AR1193" s="178">
        <f t="shared" si="143"/>
        <v>0</v>
      </c>
      <c r="AS1193" s="178">
        <f t="shared" si="143"/>
        <v>0</v>
      </c>
      <c r="AT1193" s="178">
        <f t="shared" si="143"/>
        <v>0</v>
      </c>
      <c r="AU1193" s="178">
        <f t="shared" si="143"/>
        <v>0</v>
      </c>
      <c r="AV1193" s="178">
        <f t="shared" si="143"/>
        <v>0</v>
      </c>
      <c r="AW1193" s="178">
        <f t="shared" si="143"/>
        <v>0</v>
      </c>
      <c r="AX1193" s="178">
        <f t="shared" si="143"/>
        <v>0</v>
      </c>
      <c r="AY1193" s="178">
        <f t="shared" si="143"/>
        <v>0</v>
      </c>
      <c r="AZ1193" s="178">
        <f t="shared" si="143"/>
        <v>0</v>
      </c>
      <c r="BA1193" s="178">
        <f t="shared" si="143"/>
        <v>0</v>
      </c>
      <c r="BB1193" s="178">
        <f t="shared" si="143"/>
        <v>0</v>
      </c>
      <c r="BC1193" s="178">
        <f t="shared" si="143"/>
        <v>0</v>
      </c>
      <c r="BD1193" s="178">
        <f t="shared" si="143"/>
        <v>0</v>
      </c>
      <c r="BE1193" s="178">
        <f t="shared" si="143"/>
        <v>0</v>
      </c>
      <c r="BF1193" s="178">
        <f t="shared" si="143"/>
        <v>0</v>
      </c>
      <c r="BG1193" s="178">
        <f t="shared" si="143"/>
        <v>0</v>
      </c>
      <c r="BH1193" s="178">
        <f t="shared" si="143"/>
        <v>0</v>
      </c>
      <c r="BI1193" s="178">
        <f t="shared" si="143"/>
        <v>0</v>
      </c>
      <c r="BJ1193" s="178">
        <f t="shared" si="143"/>
        <v>0</v>
      </c>
      <c r="BK1193" s="178">
        <f t="shared" si="143"/>
        <v>0</v>
      </c>
      <c r="BL1193" s="178">
        <f t="shared" si="143"/>
        <v>0</v>
      </c>
      <c r="BM1193" s="178">
        <f t="shared" si="143"/>
        <v>0</v>
      </c>
      <c r="BN1193" s="178">
        <f>SUM(BN59,BN70)</f>
        <v>0</v>
      </c>
      <c r="BO1193" s="178">
        <f>SUM(BO59,BO70)</f>
        <v>0</v>
      </c>
      <c r="BP1193" s="178">
        <f>SUM(BP59,BP70)</f>
        <v>0</v>
      </c>
      <c r="BQ1193" s="178">
        <f>SUM(BQ59,BQ70)</f>
        <v>0</v>
      </c>
    </row>
    <row r="1194" spans="1:70" ht="26.4" x14ac:dyDescent="0.25">
      <c r="A1194" s="118" t="s">
        <v>345</v>
      </c>
      <c r="B1194">
        <f t="shared" si="140"/>
        <v>0</v>
      </c>
      <c r="BQ1194" s="178"/>
    </row>
    <row r="1195" spans="1:70" ht="26.4" x14ac:dyDescent="0.25">
      <c r="A1195" s="118" t="s">
        <v>15</v>
      </c>
      <c r="B1195">
        <f t="shared" si="140"/>
        <v>0</v>
      </c>
      <c r="C1195">
        <v>6</v>
      </c>
      <c r="E1195">
        <v>8</v>
      </c>
      <c r="F1195">
        <v>102</v>
      </c>
      <c r="G1195">
        <v>308</v>
      </c>
      <c r="H1195">
        <v>5</v>
      </c>
      <c r="I1195">
        <v>20</v>
      </c>
      <c r="J1195">
        <v>21</v>
      </c>
      <c r="K1195">
        <v>43</v>
      </c>
      <c r="L1195">
        <v>57</v>
      </c>
      <c r="M1195">
        <v>17</v>
      </c>
      <c r="N1195">
        <v>461</v>
      </c>
      <c r="O1195">
        <v>9</v>
      </c>
      <c r="P1195">
        <v>6</v>
      </c>
      <c r="Q1195">
        <v>182</v>
      </c>
      <c r="R1195">
        <v>62</v>
      </c>
      <c r="S1195">
        <v>13</v>
      </c>
      <c r="T1195">
        <v>3</v>
      </c>
      <c r="U1195">
        <v>19</v>
      </c>
      <c r="V1195">
        <v>4</v>
      </c>
      <c r="W1195">
        <v>7</v>
      </c>
      <c r="X1195">
        <v>4</v>
      </c>
      <c r="Y1195">
        <v>7</v>
      </c>
      <c r="Z1195">
        <v>9</v>
      </c>
      <c r="AA1195">
        <v>12</v>
      </c>
      <c r="AB1195">
        <v>24</v>
      </c>
      <c r="AC1195">
        <v>19</v>
      </c>
      <c r="AD1195">
        <v>273</v>
      </c>
      <c r="AE1195">
        <v>8</v>
      </c>
      <c r="AF1195">
        <v>28</v>
      </c>
      <c r="AG1195">
        <v>15</v>
      </c>
      <c r="AH1195">
        <v>5</v>
      </c>
      <c r="AI1195">
        <v>2</v>
      </c>
      <c r="AJ1195">
        <v>54</v>
      </c>
      <c r="AK1195">
        <v>110</v>
      </c>
      <c r="AL1195">
        <v>49</v>
      </c>
      <c r="AM1195">
        <v>15</v>
      </c>
      <c r="AN1195">
        <v>4</v>
      </c>
      <c r="AO1195">
        <v>7</v>
      </c>
      <c r="AP1195">
        <v>69</v>
      </c>
      <c r="AQ1195">
        <v>57</v>
      </c>
      <c r="AR1195">
        <v>28</v>
      </c>
      <c r="AS1195">
        <v>19</v>
      </c>
      <c r="AT1195">
        <v>15</v>
      </c>
      <c r="AU1195">
        <v>41</v>
      </c>
      <c r="AV1195">
        <v>12</v>
      </c>
      <c r="AW1195">
        <v>225</v>
      </c>
      <c r="AX1195">
        <v>55</v>
      </c>
      <c r="AY1195">
        <v>211</v>
      </c>
      <c r="AZ1195">
        <v>84</v>
      </c>
      <c r="BA1195">
        <v>142</v>
      </c>
      <c r="BB1195">
        <v>144</v>
      </c>
      <c r="BC1195">
        <v>20</v>
      </c>
      <c r="BD1195">
        <v>38</v>
      </c>
      <c r="BE1195">
        <v>42</v>
      </c>
      <c r="BF1195">
        <v>33</v>
      </c>
      <c r="BG1195">
        <v>55</v>
      </c>
      <c r="BH1195">
        <v>65</v>
      </c>
      <c r="BI1195">
        <v>10</v>
      </c>
      <c r="BJ1195">
        <v>8</v>
      </c>
      <c r="BK1195">
        <v>6</v>
      </c>
      <c r="BL1195">
        <v>3</v>
      </c>
      <c r="BM1195">
        <v>83</v>
      </c>
      <c r="BN1195">
        <v>12</v>
      </c>
      <c r="BO1195">
        <v>17</v>
      </c>
      <c r="BP1195">
        <v>7</v>
      </c>
      <c r="BQ1195" s="178">
        <v>3601</v>
      </c>
    </row>
    <row r="1196" spans="1:70" x14ac:dyDescent="0.25">
      <c r="A1196" s="118" t="s">
        <v>16</v>
      </c>
      <c r="B1196">
        <f t="shared" si="140"/>
        <v>0</v>
      </c>
      <c r="C1196">
        <v>5049</v>
      </c>
      <c r="E1196">
        <v>3354</v>
      </c>
      <c r="F1196">
        <v>71493</v>
      </c>
      <c r="G1196">
        <v>255678</v>
      </c>
      <c r="H1196">
        <v>2216</v>
      </c>
      <c r="I1196">
        <v>16019</v>
      </c>
      <c r="J1196">
        <v>15388</v>
      </c>
      <c r="K1196">
        <v>35552</v>
      </c>
      <c r="L1196">
        <v>42555</v>
      </c>
      <c r="M1196">
        <v>9760</v>
      </c>
      <c r="N1196">
        <v>349376</v>
      </c>
      <c r="O1196">
        <v>4698</v>
      </c>
      <c r="P1196">
        <v>2052</v>
      </c>
      <c r="Q1196">
        <v>124780</v>
      </c>
      <c r="R1196">
        <v>40179</v>
      </c>
      <c r="S1196">
        <v>12980</v>
      </c>
      <c r="T1196">
        <v>1346</v>
      </c>
      <c r="U1196">
        <v>6145</v>
      </c>
      <c r="V1196">
        <v>2650</v>
      </c>
      <c r="W1196">
        <v>1480</v>
      </c>
      <c r="X1196">
        <v>1954</v>
      </c>
      <c r="Y1196">
        <v>1661</v>
      </c>
      <c r="Z1196">
        <v>5012</v>
      </c>
      <c r="AA1196">
        <v>6796</v>
      </c>
      <c r="AB1196">
        <v>22548</v>
      </c>
      <c r="AC1196">
        <v>11946</v>
      </c>
      <c r="AD1196">
        <v>196160</v>
      </c>
      <c r="AE1196">
        <v>3305</v>
      </c>
      <c r="AF1196">
        <v>17958</v>
      </c>
      <c r="AG1196">
        <v>6975</v>
      </c>
      <c r="AH1196">
        <v>1020</v>
      </c>
      <c r="AI1196">
        <v>1170</v>
      </c>
      <c r="AJ1196">
        <v>41156</v>
      </c>
      <c r="AK1196">
        <v>83390</v>
      </c>
      <c r="AL1196">
        <v>32990</v>
      </c>
      <c r="AM1196">
        <v>5719</v>
      </c>
      <c r="AN1196">
        <v>1372</v>
      </c>
      <c r="AO1196">
        <v>2483</v>
      </c>
      <c r="AP1196">
        <v>44567</v>
      </c>
      <c r="AQ1196">
        <v>42068</v>
      </c>
      <c r="AR1196">
        <v>18195</v>
      </c>
      <c r="AS1196">
        <v>8427</v>
      </c>
      <c r="AT1196">
        <v>11079</v>
      </c>
      <c r="AU1196">
        <v>28974</v>
      </c>
      <c r="AV1196">
        <v>6433</v>
      </c>
      <c r="AW1196">
        <v>179107</v>
      </c>
      <c r="AX1196">
        <v>53716</v>
      </c>
      <c r="AY1196">
        <v>176338</v>
      </c>
      <c r="AZ1196">
        <v>66195</v>
      </c>
      <c r="BA1196">
        <v>102872</v>
      </c>
      <c r="BB1196">
        <v>95104</v>
      </c>
      <c r="BC1196">
        <v>11127</v>
      </c>
      <c r="BD1196">
        <v>31289</v>
      </c>
      <c r="BE1196">
        <v>39235</v>
      </c>
      <c r="BF1196">
        <v>25540</v>
      </c>
      <c r="BG1196">
        <v>40902</v>
      </c>
      <c r="BH1196">
        <v>64015</v>
      </c>
      <c r="BI1196">
        <v>7774</v>
      </c>
      <c r="BJ1196">
        <v>6003</v>
      </c>
      <c r="BK1196">
        <v>2958</v>
      </c>
      <c r="BL1196">
        <v>2230</v>
      </c>
      <c r="BM1196">
        <v>61160</v>
      </c>
      <c r="BN1196">
        <v>5119</v>
      </c>
      <c r="BO1196">
        <v>7523</v>
      </c>
      <c r="BP1196">
        <v>3438</v>
      </c>
      <c r="BQ1196" s="178">
        <v>2641156.9999999879</v>
      </c>
    </row>
    <row r="1197" spans="1:70" ht="26.4" x14ac:dyDescent="0.25">
      <c r="A1197" s="118" t="s">
        <v>105</v>
      </c>
      <c r="B1197">
        <f t="shared" si="140"/>
        <v>0</v>
      </c>
      <c r="BQ1197" s="178"/>
    </row>
    <row r="1198" spans="1:70" x14ac:dyDescent="0.25">
      <c r="A1198" s="118" t="s">
        <v>106</v>
      </c>
      <c r="B1198">
        <f t="shared" si="140"/>
        <v>0</v>
      </c>
      <c r="BQ1198" s="178">
        <f>SUM(BQ1188,BQ1190,BQ1192)</f>
        <v>3601</v>
      </c>
    </row>
    <row r="1199" spans="1:70" x14ac:dyDescent="0.25">
      <c r="A1199" s="118" t="s">
        <v>107</v>
      </c>
      <c r="B1199">
        <f t="shared" si="140"/>
        <v>0</v>
      </c>
      <c r="BQ1199" s="178">
        <f>SUM(BQ1189,BQ1191,BQ1193)</f>
        <v>2641156.9999999879</v>
      </c>
    </row>
    <row r="1200" spans="1:70" x14ac:dyDescent="0.25">
      <c r="A1200" s="118" t="s">
        <v>108</v>
      </c>
      <c r="B1200">
        <f t="shared" si="140"/>
        <v>0</v>
      </c>
    </row>
    <row r="1201" spans="1:2" x14ac:dyDescent="0.25">
      <c r="A1201" s="118" t="s">
        <v>109</v>
      </c>
      <c r="B1201">
        <f t="shared" si="140"/>
        <v>0</v>
      </c>
    </row>
    <row r="1202" spans="1:2" x14ac:dyDescent="0.25">
      <c r="A1202" s="118" t="s">
        <v>109</v>
      </c>
      <c r="B1202">
        <f t="shared" si="140"/>
        <v>0</v>
      </c>
    </row>
    <row r="1203" spans="1:2" x14ac:dyDescent="0.25">
      <c r="A1203" s="118" t="s">
        <v>109</v>
      </c>
      <c r="B1203">
        <f t="shared" si="140"/>
        <v>0</v>
      </c>
    </row>
    <row r="1204" spans="1:2" x14ac:dyDescent="0.25">
      <c r="A1204" s="118"/>
    </row>
    <row r="1205" spans="1:2" x14ac:dyDescent="0.25">
      <c r="A1205" s="118" t="s">
        <v>1328</v>
      </c>
      <c r="B1205">
        <f>SUM(B1201:B1203)</f>
        <v>0</v>
      </c>
    </row>
    <row r="1206" spans="1:2" x14ac:dyDescent="0.25">
      <c r="A1206" s="118"/>
    </row>
    <row r="1207" spans="1:2" ht="26.4" x14ac:dyDescent="0.25">
      <c r="A1207" s="118" t="s">
        <v>111</v>
      </c>
      <c r="B1207">
        <f>36*B188</f>
        <v>0</v>
      </c>
    </row>
    <row r="1208" spans="1:2" x14ac:dyDescent="0.25">
      <c r="A1208" s="118"/>
    </row>
    <row r="1209" spans="1:2" x14ac:dyDescent="0.25">
      <c r="A1209" s="118"/>
    </row>
    <row r="1212" spans="1:2" x14ac:dyDescent="0.25">
      <c r="A1212" t="s">
        <v>1329</v>
      </c>
      <c r="B1212" s="178">
        <f>B736-SUM(B1214,B1216)</f>
        <v>60</v>
      </c>
    </row>
    <row r="1213" spans="1:2" x14ac:dyDescent="0.25">
      <c r="A1213" t="s">
        <v>1330</v>
      </c>
      <c r="B1213" s="178">
        <f>B737-SUM(B1215,B1217)</f>
        <v>27271</v>
      </c>
    </row>
    <row r="1214" spans="1:2" x14ac:dyDescent="0.25">
      <c r="A1214" t="s">
        <v>1331</v>
      </c>
      <c r="B1214" s="178">
        <f>SUM(B43,B65)</f>
        <v>0</v>
      </c>
    </row>
    <row r="1215" spans="1:2" x14ac:dyDescent="0.25">
      <c r="A1215" t="s">
        <v>1332</v>
      </c>
      <c r="B1215" s="178">
        <f>SUM(B48,B70)</f>
        <v>0</v>
      </c>
    </row>
    <row r="1216" spans="1:2" x14ac:dyDescent="0.25">
      <c r="A1216" t="s">
        <v>1333</v>
      </c>
      <c r="B1216" s="178">
        <f>SUM(B54,B65)</f>
        <v>0</v>
      </c>
    </row>
    <row r="1217" spans="1:2" x14ac:dyDescent="0.25">
      <c r="A1217" t="s">
        <v>1334</v>
      </c>
      <c r="B1217" s="178">
        <f>SUM(B59,B70)</f>
        <v>0</v>
      </c>
    </row>
    <row r="1219" spans="1:2" ht="26.4" x14ac:dyDescent="0.25">
      <c r="A1219" s="152" t="s">
        <v>229</v>
      </c>
      <c r="B1219">
        <v>60</v>
      </c>
    </row>
    <row r="1220" spans="1:2" ht="26.4" x14ac:dyDescent="0.25">
      <c r="A1220" s="152" t="s">
        <v>230</v>
      </c>
      <c r="B1220">
        <v>27271</v>
      </c>
    </row>
  </sheetData>
  <sheetProtection selectLockedCells="1" selectUnlockedCells="1"/>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DATABASE</vt:lpstr>
      <vt:lpstr>FORM!Print_Titles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Jennifer</dc:creator>
  <cp:lastModifiedBy>Wurster, Leslie</cp:lastModifiedBy>
  <cp:lastPrinted>2017-04-05T18:20:36Z</cp:lastPrinted>
  <dcterms:created xsi:type="dcterms:W3CDTF">2016-08-12T16:56:16Z</dcterms:created>
  <dcterms:modified xsi:type="dcterms:W3CDTF">2017-04-06T14:21:19Z</dcterms:modified>
</cp:coreProperties>
</file>