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ittmarng\Documents\Travel Documents\"/>
    </mc:Choice>
  </mc:AlternateContent>
  <xr:revisionPtr revIDLastSave="0" documentId="8_{3AEC1DD6-D317-4ED2-BCEE-5589A5EE808E}" xr6:coauthVersionLast="45" xr6:coauthVersionMax="45" xr10:uidLastSave="{00000000-0000-0000-0000-000000000000}"/>
  <bookViews>
    <workbookView xWindow="33315" yWindow="2685" windowWidth="21600" windowHeight="11385" xr2:uid="{40931008-1220-4B57-AC1D-2E96338EC4E5}"/>
  </bookViews>
  <sheets>
    <sheet name="New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M12" i="1"/>
  <c r="Q12" i="1" s="1"/>
  <c r="P24" i="1" s="1"/>
  <c r="I20" i="1"/>
  <c r="M15" i="1"/>
  <c r="Q15" i="1" s="1"/>
  <c r="I16" i="1"/>
  <c r="H24" i="1" l="1"/>
  <c r="K34" i="1" s="1"/>
</calcChain>
</file>

<file path=xl/sharedStrings.xml><?xml version="1.0" encoding="utf-8"?>
<sst xmlns="http://schemas.openxmlformats.org/spreadsheetml/2006/main" count="45" uniqueCount="35">
  <si>
    <t>Rental Car Versus POV Worksheet</t>
  </si>
  <si>
    <t>Travelers Should Complete All Applicable Yellow Boxes To Perform Cost Analysis</t>
  </si>
  <si>
    <t>Rental Car</t>
  </si>
  <si>
    <t>Rate</t>
  </si>
  <si>
    <t>POV</t>
  </si>
  <si>
    <t>Rental Car Fee</t>
  </si>
  <si>
    <t>X</t>
  </si>
  <si>
    <t>=</t>
  </si>
  <si>
    <t># of Days</t>
  </si>
  <si>
    <t>Daily Rate</t>
  </si>
  <si>
    <t>Examples of In-State Daily Rates</t>
  </si>
  <si>
    <t>Compact - $25.00</t>
  </si>
  <si>
    <t>Intermediate - $27.00</t>
  </si>
  <si>
    <t>Full-Size - $29.00</t>
  </si>
  <si>
    <t>Mileage</t>
  </si>
  <si>
    <t xml:space="preserve">Map Mileage </t>
  </si>
  <si>
    <t>Map Mileage</t>
  </si>
  <si>
    <t>Rate Per Mile</t>
  </si>
  <si>
    <t>Vicinity Mileage</t>
  </si>
  <si>
    <t>Average Miles per Day</t>
  </si>
  <si>
    <t>NOTE:  Mileage must be rounded down.</t>
  </si>
  <si>
    <t>Fuel</t>
  </si>
  <si>
    <t xml:space="preserve">Estimated Fuel Costs </t>
  </si>
  <si>
    <t>Average Miles Per Gallon</t>
  </si>
  <si>
    <t>Estimated Price Per Gallon</t>
  </si>
  <si>
    <t xml:space="preserve">Fuel Costs = Total mileage divided by average mpg multiplied by estimated price per gallon. </t>
  </si>
  <si>
    <t>Total Rental Car Cost</t>
  </si>
  <si>
    <t>Total POV Cost</t>
  </si>
  <si>
    <t>Mileage Notes</t>
  </si>
  <si>
    <r>
      <t xml:space="preserve">         Map Mileage</t>
    </r>
    <r>
      <rPr>
        <sz val="8"/>
        <rFont val="Arial"/>
        <family val="1"/>
      </rPr>
      <t xml:space="preserve"> - Mileage from city to city as published by the FDOT Statistics Office</t>
    </r>
  </si>
  <si>
    <t xml:space="preserve">      located at:</t>
  </si>
  <si>
    <t>http://fdotewp1.dot.state.fl.us/CityToCityMileage/viewer.aspx</t>
  </si>
  <si>
    <r>
      <t>Vicinity Mileage</t>
    </r>
    <r>
      <rPr>
        <sz val="8"/>
        <rFont val="Arial"/>
        <family val="1"/>
      </rPr>
      <t xml:space="preserve"> - Mileage going from one work site to another work site for</t>
    </r>
  </si>
  <si>
    <t xml:space="preserve">business purposes.                                                                                              </t>
  </si>
  <si>
    <t xml:space="preserve">   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</si>
</sst>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u/>
      <sz val="8"/>
      <name val="Times New Roman"/>
      <family val="1"/>
    </font>
    <font>
      <b/>
      <sz val="8"/>
      <name val="Times New Roman"/>
      <family val="1"/>
    </font>
    <font>
      <u val="singleAccounting"/>
      <sz val="10"/>
      <name val="Times New Roman"/>
      <family val="1"/>
    </font>
    <font>
      <sz val="7"/>
      <name val="Times New Roman"/>
      <family val="1"/>
    </font>
    <font>
      <b/>
      <sz val="18"/>
      <name val="Times New Roman"/>
      <family val="1"/>
    </font>
    <font>
      <sz val="8"/>
      <name val="Arial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3">
    <xf numFmtId="0" fontId="0" fillId="0" borderId="0" xfId="0"/>
    <xf numFmtId="0" fontId="4" fillId="3" borderId="0" xfId="0" applyFont="1" applyFill="1" applyProtection="1">
      <protection locked="0"/>
    </xf>
    <xf numFmtId="0" fontId="4" fillId="4" borderId="9" xfId="0" applyFont="1" applyFill="1" applyBorder="1" applyAlignment="1" applyProtection="1">
      <alignment horizontal="center"/>
      <protection locked="0"/>
    </xf>
    <xf numFmtId="2" fontId="4" fillId="4" borderId="9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43" fontId="7" fillId="3" borderId="10" xfId="1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43" fontId="10" fillId="0" borderId="10" xfId="1" applyNumberFormat="1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43" fontId="10" fillId="0" borderId="13" xfId="1" applyNumberFormat="1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43" fontId="4" fillId="3" borderId="0" xfId="1" applyFont="1" applyFill="1" applyProtection="1">
      <protection locked="0"/>
    </xf>
    <xf numFmtId="0" fontId="6" fillId="2" borderId="6" xfId="0" applyFont="1" applyFill="1" applyBorder="1" applyAlignment="1" applyProtection="1">
      <protection locked="0"/>
    </xf>
    <xf numFmtId="0" fontId="4" fillId="3" borderId="0" xfId="0" applyFont="1" applyFill="1" applyProtection="1"/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left" vertical="center"/>
    </xf>
    <xf numFmtId="0" fontId="4" fillId="3" borderId="12" xfId="0" applyFont="1" applyFill="1" applyBorder="1" applyAlignment="1" applyProtection="1">
      <alignment horizontal="left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43" fontId="10" fillId="0" borderId="13" xfId="1" applyNumberFormat="1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Continuous" vertical="center"/>
    </xf>
    <xf numFmtId="39" fontId="12" fillId="2" borderId="2" xfId="1" applyNumberFormat="1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left" vertical="center" indent="1"/>
    </xf>
    <xf numFmtId="0" fontId="4" fillId="3" borderId="0" xfId="0" applyFont="1" applyFill="1" applyAlignment="1" applyProtection="1">
      <alignment horizontal="center"/>
    </xf>
    <xf numFmtId="0" fontId="7" fillId="0" borderId="7" xfId="2" applyFont="1" applyBorder="1" applyAlignment="1" applyProtection="1">
      <alignment horizontal="left" indent="1"/>
    </xf>
    <xf numFmtId="0" fontId="7" fillId="0" borderId="0" xfId="2" applyFont="1" applyBorder="1" applyAlignment="1" applyProtection="1">
      <alignment horizontal="left" indent="1"/>
    </xf>
    <xf numFmtId="0" fontId="2" fillId="3" borderId="0" xfId="2" applyFill="1" applyAlignment="1" applyProtection="1">
      <alignment horizontal="left"/>
    </xf>
    <xf numFmtId="0" fontId="9" fillId="3" borderId="7" xfId="0" applyFont="1" applyFill="1" applyBorder="1" applyAlignment="1" applyProtection="1">
      <alignment horizontal="left" indent="1"/>
    </xf>
    <xf numFmtId="0" fontId="7" fillId="5" borderId="7" xfId="2" applyFont="1" applyFill="1" applyBorder="1" applyAlignment="1" applyProtection="1">
      <alignment horizontal="left" indent="1"/>
    </xf>
    <xf numFmtId="8" fontId="9" fillId="3" borderId="11" xfId="0" applyNumberFormat="1" applyFont="1" applyFill="1" applyBorder="1" applyAlignment="1" applyProtection="1">
      <alignment horizontal="left" indent="1"/>
    </xf>
    <xf numFmtId="7" fontId="3" fillId="2" borderId="1" xfId="0" applyNumberFormat="1" applyFont="1" applyFill="1" applyBorder="1" applyAlignment="1" applyProtection="1">
      <alignment horizontal="center" vertical="center"/>
    </xf>
    <xf numFmtId="7" fontId="3" fillId="2" borderId="2" xfId="0" applyNumberFormat="1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left" vertical="center"/>
    </xf>
    <xf numFmtId="7" fontId="3" fillId="2" borderId="2" xfId="0" applyNumberFormat="1" applyFont="1" applyFill="1" applyBorder="1" applyAlignment="1" applyProtection="1">
      <alignment horizontal="center" vertical="center"/>
    </xf>
    <xf numFmtId="44" fontId="12" fillId="2" borderId="2" xfId="1" applyNumberFormat="1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/>
      <protection locked="0"/>
    </xf>
    <xf numFmtId="43" fontId="4" fillId="3" borderId="10" xfId="1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9" fillId="3" borderId="10" xfId="0" applyFont="1" applyFill="1" applyBorder="1" applyAlignment="1" applyProtection="1">
      <alignment horizontal="center"/>
    </xf>
    <xf numFmtId="8" fontId="9" fillId="3" borderId="7" xfId="0" applyNumberFormat="1" applyFont="1" applyFill="1" applyBorder="1" applyAlignment="1" applyProtection="1">
      <alignment horizontal="center"/>
    </xf>
    <xf numFmtId="8" fontId="9" fillId="3" borderId="0" xfId="0" applyNumberFormat="1" applyFont="1" applyFill="1" applyBorder="1" applyAlignment="1" applyProtection="1">
      <alignment horizontal="center"/>
    </xf>
    <xf numFmtId="8" fontId="9" fillId="3" borderId="10" xfId="0" applyNumberFormat="1" applyFont="1" applyFill="1" applyBorder="1" applyAlignment="1" applyProtection="1">
      <alignment horizontal="center"/>
    </xf>
    <xf numFmtId="8" fontId="7" fillId="3" borderId="7" xfId="0" applyNumberFormat="1" applyFont="1" applyFill="1" applyBorder="1" applyAlignment="1" applyProtection="1">
      <alignment horizontal="center"/>
    </xf>
    <xf numFmtId="8" fontId="7" fillId="3" borderId="0" xfId="0" applyNumberFormat="1" applyFont="1" applyFill="1" applyBorder="1" applyAlignment="1" applyProtection="1">
      <alignment horizontal="center"/>
    </xf>
    <xf numFmtId="8" fontId="7" fillId="3" borderId="10" xfId="0" applyNumberFormat="1" applyFont="1" applyFill="1" applyBorder="1" applyAlignment="1" applyProtection="1">
      <alignment horizontal="center"/>
    </xf>
    <xf numFmtId="44" fontId="12" fillId="2" borderId="2" xfId="1" applyNumberFormat="1" applyFont="1" applyFill="1" applyBorder="1" applyAlignment="1" applyProtection="1">
      <alignment horizontal="center" vertical="center"/>
    </xf>
    <xf numFmtId="44" fontId="12" fillId="2" borderId="5" xfId="1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 textRotation="90"/>
    </xf>
    <xf numFmtId="0" fontId="5" fillId="3" borderId="11" xfId="0" applyFont="1" applyFill="1" applyBorder="1" applyAlignment="1" applyProtection="1">
      <alignment horizontal="center" vertical="center" textRotation="90"/>
    </xf>
    <xf numFmtId="0" fontId="4" fillId="3" borderId="8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 textRotation="90"/>
      <protection locked="0"/>
    </xf>
    <xf numFmtId="0" fontId="3" fillId="2" borderId="6" xfId="0" applyFont="1" applyFill="1" applyBorder="1" applyAlignment="1" applyProtection="1">
      <alignment horizontal="center" vertical="center" textRotation="90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43" fontId="4" fillId="3" borderId="10" xfId="1" applyFont="1" applyFill="1" applyBorder="1" applyAlignment="1" applyProtection="1">
      <alignment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textRotation="90"/>
    </xf>
    <xf numFmtId="0" fontId="5" fillId="3" borderId="6" xfId="0" applyFont="1" applyFill="1" applyBorder="1" applyAlignment="1" applyProtection="1">
      <alignment horizontal="center" vertical="center" textRotation="90"/>
    </xf>
    <xf numFmtId="0" fontId="5" fillId="3" borderId="15" xfId="0" applyFont="1" applyFill="1" applyBorder="1" applyAlignment="1" applyProtection="1">
      <alignment horizontal="center" vertical="center" textRotation="90"/>
    </xf>
    <xf numFmtId="0" fontId="6" fillId="3" borderId="0" xfId="0" applyFont="1" applyFill="1" applyBorder="1" applyAlignment="1" applyProtection="1">
      <alignment horizontal="center" vertical="center"/>
    </xf>
    <xf numFmtId="43" fontId="4" fillId="3" borderId="10" xfId="1" applyFont="1" applyFill="1" applyBorder="1" applyAlignment="1" applyProtection="1">
      <alignment vertical="center"/>
    </xf>
    <xf numFmtId="0" fontId="11" fillId="3" borderId="16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11" fillId="3" borderId="16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textRotation="90"/>
      <protection locked="0"/>
    </xf>
    <xf numFmtId="0" fontId="3" fillId="2" borderId="7" xfId="0" applyFont="1" applyFill="1" applyBorder="1" applyAlignment="1" applyProtection="1">
      <alignment horizontal="center" vertical="center" textRotation="90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219075</xdr:colOff>
      <xdr:row>16</xdr:row>
      <xdr:rowOff>161924</xdr:rowOff>
    </xdr:from>
    <xdr:ext cx="4010025" cy="10001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10F75FD-86D4-476C-B928-BF82A175299C}"/>
            </a:ext>
          </a:extLst>
        </xdr:cNvPr>
        <xdr:cNvSpPr txBox="1"/>
      </xdr:nvSpPr>
      <xdr:spPr>
        <a:xfrm>
          <a:off x="5419725" y="3000374"/>
          <a:ext cx="4010025" cy="1000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>
            <a:solidFill>
              <a:schemeClr val="accent4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dotewp1.dot.state.fl.us/CityToCityMileage/viewer.aspx" TargetMode="External"/><Relationship Id="rId1" Type="http://schemas.openxmlformats.org/officeDocument/2006/relationships/hyperlink" Target="http://fdotewp1.dot.state.fl.us/CityToCityMileage/viewer.asp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8489F-92EE-43F8-9610-55692CA488A0}">
  <sheetPr codeName="Sheet1"/>
  <dimension ref="A1:Q34"/>
  <sheetViews>
    <sheetView tabSelected="1" workbookViewId="0">
      <selection activeCell="E4" sqref="E4"/>
    </sheetView>
  </sheetViews>
  <sheetFormatPr defaultColWidth="9.140625" defaultRowHeight="12.75" x14ac:dyDescent="0.2"/>
  <cols>
    <col min="1" max="2" width="3.7109375" style="1" customWidth="1"/>
    <col min="3" max="4" width="9.7109375" style="1" customWidth="1"/>
    <col min="5" max="5" width="9.7109375" style="18" customWidth="1"/>
    <col min="6" max="6" width="6.28515625" style="18" customWidth="1"/>
    <col min="7" max="7" width="17.28515625" style="18" bestFit="1" customWidth="1"/>
    <col min="8" max="8" width="5.7109375" style="18" customWidth="1"/>
    <col min="9" max="9" width="12.140625" style="19" customWidth="1"/>
    <col min="10" max="10" width="3.7109375" style="1" customWidth="1"/>
    <col min="11" max="13" width="9.7109375" style="1" customWidth="1"/>
    <col min="14" max="14" width="5.7109375" style="1" customWidth="1"/>
    <col min="15" max="15" width="9.7109375" style="1" customWidth="1"/>
    <col min="16" max="16" width="5.7109375" style="1" customWidth="1"/>
    <col min="17" max="17" width="9.7109375" style="1" customWidth="1"/>
    <col min="18" max="16384" width="9.140625" style="1"/>
  </cols>
  <sheetData>
    <row r="1" spans="1:17" ht="26.25" thickBot="1" x14ac:dyDescent="0.2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75"/>
      <c r="M1" s="75"/>
      <c r="N1" s="75"/>
      <c r="O1" s="75"/>
      <c r="P1" s="75"/>
      <c r="Q1" s="76"/>
    </row>
    <row r="2" spans="1:17" ht="13.5" thickBot="1" x14ac:dyDescent="0.25">
      <c r="A2" s="77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1:17" ht="12.75" customHeight="1" x14ac:dyDescent="0.2">
      <c r="A3" s="88" t="s">
        <v>2</v>
      </c>
      <c r="B3" s="80" t="s">
        <v>3</v>
      </c>
      <c r="C3" s="82"/>
      <c r="D3" s="83"/>
      <c r="E3" s="83"/>
      <c r="F3" s="83"/>
      <c r="G3" s="83"/>
      <c r="H3" s="83"/>
      <c r="I3" s="84"/>
      <c r="J3" s="112" t="s">
        <v>4</v>
      </c>
      <c r="K3" s="21"/>
      <c r="L3" s="21"/>
      <c r="M3" s="21"/>
      <c r="N3" s="21"/>
      <c r="O3" s="21"/>
      <c r="P3" s="21"/>
      <c r="Q3" s="22"/>
    </row>
    <row r="4" spans="1:17" ht="12.75" customHeight="1" x14ac:dyDescent="0.2">
      <c r="A4" s="89"/>
      <c r="B4" s="80"/>
      <c r="C4" s="85" t="s">
        <v>5</v>
      </c>
      <c r="D4" s="86"/>
      <c r="E4" s="2"/>
      <c r="F4" s="87" t="s">
        <v>6</v>
      </c>
      <c r="G4" s="3"/>
      <c r="H4" s="87" t="s">
        <v>7</v>
      </c>
      <c r="I4" s="104">
        <f>E4*G4</f>
        <v>0</v>
      </c>
      <c r="J4" s="113"/>
      <c r="K4" s="21"/>
      <c r="L4" s="21"/>
      <c r="M4" s="21"/>
      <c r="N4" s="21"/>
      <c r="O4" s="21"/>
      <c r="P4" s="21"/>
      <c r="Q4" s="23"/>
    </row>
    <row r="5" spans="1:17" ht="12.75" customHeight="1" x14ac:dyDescent="0.2">
      <c r="A5" s="89"/>
      <c r="B5" s="80"/>
      <c r="C5" s="85"/>
      <c r="D5" s="86"/>
      <c r="E5" s="26" t="s">
        <v>8</v>
      </c>
      <c r="F5" s="87"/>
      <c r="G5" s="26" t="s">
        <v>9</v>
      </c>
      <c r="H5" s="87"/>
      <c r="I5" s="104"/>
      <c r="J5" s="113"/>
      <c r="K5" s="21"/>
      <c r="L5" s="21"/>
      <c r="M5" s="21"/>
      <c r="N5" s="21"/>
      <c r="O5" s="21"/>
      <c r="P5" s="21"/>
      <c r="Q5" s="23"/>
    </row>
    <row r="6" spans="1:17" ht="12.75" customHeight="1" x14ac:dyDescent="0.2">
      <c r="A6" s="89"/>
      <c r="B6" s="80"/>
      <c r="C6" s="114"/>
      <c r="D6" s="115"/>
      <c r="E6" s="115"/>
      <c r="F6" s="115"/>
      <c r="G6" s="115"/>
      <c r="H6" s="115"/>
      <c r="I6" s="116"/>
      <c r="J6" s="113"/>
      <c r="K6" s="21"/>
      <c r="L6" s="21"/>
      <c r="M6" s="21"/>
      <c r="N6" s="21"/>
      <c r="O6" s="21"/>
      <c r="P6" s="21"/>
      <c r="Q6" s="23"/>
    </row>
    <row r="7" spans="1:17" ht="12.75" customHeight="1" x14ac:dyDescent="0.2">
      <c r="A7" s="89"/>
      <c r="B7" s="80"/>
      <c r="C7" s="5"/>
      <c r="D7" s="95" t="s">
        <v>10</v>
      </c>
      <c r="E7" s="95"/>
      <c r="F7" s="95"/>
      <c r="G7" s="95"/>
      <c r="H7" s="96"/>
      <c r="I7" s="97"/>
      <c r="J7" s="113"/>
      <c r="K7" s="21"/>
      <c r="L7" s="21"/>
      <c r="M7" s="21"/>
      <c r="N7" s="21"/>
      <c r="O7" s="21"/>
      <c r="P7" s="21"/>
      <c r="Q7" s="23"/>
    </row>
    <row r="8" spans="1:17" ht="12.75" customHeight="1" x14ac:dyDescent="0.2">
      <c r="A8" s="89"/>
      <c r="B8" s="80"/>
      <c r="C8" s="98" t="s">
        <v>11</v>
      </c>
      <c r="D8" s="99"/>
      <c r="E8" s="99" t="s">
        <v>12</v>
      </c>
      <c r="F8" s="99"/>
      <c r="G8" s="99" t="s">
        <v>13</v>
      </c>
      <c r="H8" s="99"/>
      <c r="I8" s="6"/>
      <c r="J8" s="113"/>
      <c r="K8" s="21"/>
      <c r="L8" s="21"/>
      <c r="M8" s="21"/>
      <c r="N8" s="21"/>
      <c r="O8" s="21"/>
      <c r="P8" s="21"/>
      <c r="Q8" s="23"/>
    </row>
    <row r="9" spans="1:17" ht="15.75" customHeight="1" thickBot="1" x14ac:dyDescent="0.25">
      <c r="A9" s="89"/>
      <c r="B9" s="81"/>
      <c r="C9" s="92"/>
      <c r="D9" s="93"/>
      <c r="E9" s="93"/>
      <c r="F9" s="93"/>
      <c r="G9" s="93"/>
      <c r="H9" s="93"/>
      <c r="I9" s="94"/>
      <c r="J9" s="113"/>
      <c r="K9" s="21"/>
      <c r="L9" s="21"/>
      <c r="M9" s="21"/>
      <c r="N9" s="21"/>
      <c r="O9" s="21"/>
      <c r="P9" s="21"/>
      <c r="Q9" s="23"/>
    </row>
    <row r="10" spans="1:17" ht="12.75" customHeight="1" x14ac:dyDescent="0.2">
      <c r="A10" s="89"/>
      <c r="B10" s="101" t="s">
        <v>14</v>
      </c>
      <c r="C10" s="118"/>
      <c r="D10" s="119"/>
      <c r="E10" s="119"/>
      <c r="F10" s="119"/>
      <c r="G10" s="119"/>
      <c r="H10" s="119"/>
      <c r="I10" s="120"/>
      <c r="J10" s="113"/>
      <c r="K10" s="24"/>
      <c r="L10" s="25"/>
      <c r="M10" s="25"/>
      <c r="N10" s="25"/>
      <c r="O10" s="25"/>
      <c r="P10" s="25"/>
      <c r="Q10" s="22"/>
    </row>
    <row r="11" spans="1:17" ht="12.75" customHeight="1" x14ac:dyDescent="0.2">
      <c r="A11" s="89"/>
      <c r="B11" s="101"/>
      <c r="C11" s="53"/>
      <c r="D11" s="54"/>
      <c r="E11" s="54"/>
      <c r="F11" s="54"/>
      <c r="G11" s="54"/>
      <c r="H11" s="90"/>
      <c r="I11" s="91"/>
      <c r="J11" s="113"/>
      <c r="K11" s="49"/>
      <c r="L11" s="50"/>
      <c r="M11" s="50"/>
      <c r="N11" s="50"/>
      <c r="O11" s="50"/>
      <c r="P11" s="50"/>
      <c r="Q11" s="23"/>
    </row>
    <row r="12" spans="1:17" ht="12.75" customHeight="1" x14ac:dyDescent="0.2">
      <c r="A12" s="89"/>
      <c r="B12" s="101"/>
      <c r="C12" s="85" t="s">
        <v>15</v>
      </c>
      <c r="D12" s="86"/>
      <c r="E12" s="2"/>
      <c r="F12" s="9"/>
      <c r="G12" s="4"/>
      <c r="H12" s="90"/>
      <c r="I12" s="91"/>
      <c r="J12" s="113"/>
      <c r="K12" s="85" t="s">
        <v>16</v>
      </c>
      <c r="L12" s="86"/>
      <c r="M12" s="7">
        <f>E12</f>
        <v>0</v>
      </c>
      <c r="N12" s="87" t="s">
        <v>6</v>
      </c>
      <c r="O12" s="7">
        <v>0.44500000000000001</v>
      </c>
      <c r="P12" s="87" t="s">
        <v>7</v>
      </c>
      <c r="Q12" s="104">
        <f>ROUNDDOWN(M12*O12,2)</f>
        <v>0</v>
      </c>
    </row>
    <row r="13" spans="1:17" ht="12.75" customHeight="1" x14ac:dyDescent="0.2">
      <c r="A13" s="89"/>
      <c r="B13" s="101"/>
      <c r="C13" s="53"/>
      <c r="D13" s="54"/>
      <c r="E13" s="10"/>
      <c r="F13" s="9"/>
      <c r="G13" s="4"/>
      <c r="H13" s="90"/>
      <c r="I13" s="91"/>
      <c r="J13" s="113"/>
      <c r="K13" s="85"/>
      <c r="L13" s="86"/>
      <c r="M13" s="26" t="s">
        <v>14</v>
      </c>
      <c r="N13" s="103"/>
      <c r="O13" s="27" t="s">
        <v>17</v>
      </c>
      <c r="P13" s="87"/>
      <c r="Q13" s="104"/>
    </row>
    <row r="14" spans="1:17" ht="12.75" customHeight="1" x14ac:dyDescent="0.2">
      <c r="A14" s="89"/>
      <c r="B14" s="101"/>
      <c r="C14" s="85" t="s">
        <v>18</v>
      </c>
      <c r="D14" s="86"/>
      <c r="E14" s="2"/>
      <c r="F14" s="11"/>
      <c r="G14" s="8"/>
      <c r="H14" s="54"/>
      <c r="I14" s="55"/>
      <c r="J14" s="113"/>
      <c r="K14" s="49"/>
      <c r="L14" s="50"/>
      <c r="M14" s="50"/>
      <c r="N14" s="50"/>
      <c r="O14" s="50"/>
      <c r="P14" s="50"/>
      <c r="Q14" s="23"/>
    </row>
    <row r="15" spans="1:17" ht="12.75" customHeight="1" x14ac:dyDescent="0.2">
      <c r="A15" s="89"/>
      <c r="B15" s="101"/>
      <c r="C15" s="53"/>
      <c r="D15" s="50"/>
      <c r="E15" s="54"/>
      <c r="F15" s="54"/>
      <c r="G15" s="54"/>
      <c r="H15" s="54"/>
      <c r="I15" s="55"/>
      <c r="J15" s="113"/>
      <c r="K15" s="85" t="s">
        <v>18</v>
      </c>
      <c r="L15" s="86"/>
      <c r="M15" s="7">
        <f>E14</f>
        <v>0</v>
      </c>
      <c r="N15" s="87" t="s">
        <v>6</v>
      </c>
      <c r="O15" s="7">
        <v>0.44500000000000001</v>
      </c>
      <c r="P15" s="87" t="s">
        <v>7</v>
      </c>
      <c r="Q15" s="104">
        <f>ROUNDDOWN(M15*O15,2)</f>
        <v>0</v>
      </c>
    </row>
    <row r="16" spans="1:17" ht="15" x14ac:dyDescent="0.2">
      <c r="A16" s="89"/>
      <c r="B16" s="101"/>
      <c r="C16" s="114"/>
      <c r="D16" s="115"/>
      <c r="E16" s="4"/>
      <c r="F16" s="90"/>
      <c r="G16" s="47" t="s">
        <v>19</v>
      </c>
      <c r="H16" s="9"/>
      <c r="I16" s="12" t="e">
        <f>(E12+E14)/E4</f>
        <v>#DIV/0!</v>
      </c>
      <c r="J16" s="113"/>
      <c r="K16" s="85"/>
      <c r="L16" s="86"/>
      <c r="M16" s="26" t="s">
        <v>14</v>
      </c>
      <c r="N16" s="103"/>
      <c r="O16" s="27" t="s">
        <v>17</v>
      </c>
      <c r="P16" s="87"/>
      <c r="Q16" s="104"/>
    </row>
    <row r="17" spans="1:17" ht="12.75" customHeight="1" thickBot="1" x14ac:dyDescent="0.25">
      <c r="A17" s="89"/>
      <c r="B17" s="102"/>
      <c r="C17" s="121"/>
      <c r="D17" s="122"/>
      <c r="E17" s="13"/>
      <c r="F17" s="117"/>
      <c r="G17" s="14"/>
      <c r="H17" s="15"/>
      <c r="I17" s="16"/>
      <c r="J17" s="113"/>
      <c r="K17" s="28" t="s">
        <v>20</v>
      </c>
      <c r="L17" s="29"/>
      <c r="M17" s="30"/>
      <c r="N17" s="30"/>
      <c r="O17" s="30"/>
      <c r="P17" s="30"/>
      <c r="Q17" s="31"/>
    </row>
    <row r="18" spans="1:17" ht="12.75" customHeight="1" x14ac:dyDescent="0.2">
      <c r="A18" s="89"/>
      <c r="B18" s="100" t="s">
        <v>21</v>
      </c>
      <c r="C18" s="56"/>
      <c r="D18" s="57"/>
      <c r="E18" s="57"/>
      <c r="F18" s="57"/>
      <c r="G18" s="57"/>
      <c r="H18" s="57"/>
      <c r="I18" s="58"/>
      <c r="J18" s="113"/>
      <c r="K18" s="21"/>
      <c r="L18" s="21"/>
      <c r="M18" s="21"/>
      <c r="N18" s="21"/>
      <c r="O18" s="21"/>
      <c r="P18" s="21"/>
      <c r="Q18" s="22"/>
    </row>
    <row r="19" spans="1:17" ht="12.75" customHeight="1" x14ac:dyDescent="0.2">
      <c r="A19" s="89"/>
      <c r="B19" s="101"/>
      <c r="C19" s="53"/>
      <c r="D19" s="54"/>
      <c r="E19" s="54"/>
      <c r="F19" s="54"/>
      <c r="G19" s="54"/>
      <c r="H19" s="54"/>
      <c r="I19" s="55"/>
      <c r="J19" s="113"/>
      <c r="K19" s="21"/>
      <c r="L19" s="21"/>
      <c r="M19" s="21"/>
      <c r="N19" s="21"/>
      <c r="O19" s="21"/>
      <c r="P19" s="21"/>
      <c r="Q19" s="23"/>
    </row>
    <row r="20" spans="1:17" ht="15" customHeight="1" x14ac:dyDescent="0.2">
      <c r="A20" s="89"/>
      <c r="B20" s="101"/>
      <c r="C20" s="85" t="s">
        <v>22</v>
      </c>
      <c r="D20" s="86"/>
      <c r="E20" s="7">
        <v>30</v>
      </c>
      <c r="F20" s="87" t="s">
        <v>6</v>
      </c>
      <c r="G20" s="3"/>
      <c r="H20" s="90" t="s">
        <v>7</v>
      </c>
      <c r="I20" s="104">
        <f>IF(G20=0,0,(E12+E14)/E20*G20)</f>
        <v>0</v>
      </c>
      <c r="J20" s="113"/>
      <c r="K20" s="21"/>
      <c r="L20" s="21"/>
      <c r="M20" s="21"/>
      <c r="N20" s="21"/>
      <c r="O20" s="21"/>
      <c r="P20" s="21"/>
      <c r="Q20" s="23"/>
    </row>
    <row r="21" spans="1:17" ht="12.75" customHeight="1" x14ac:dyDescent="0.2">
      <c r="A21" s="89"/>
      <c r="B21" s="101"/>
      <c r="C21" s="85"/>
      <c r="D21" s="86"/>
      <c r="E21" s="105" t="s">
        <v>23</v>
      </c>
      <c r="F21" s="103"/>
      <c r="G21" s="107" t="s">
        <v>24</v>
      </c>
      <c r="H21" s="90"/>
      <c r="I21" s="104"/>
      <c r="J21" s="113"/>
      <c r="K21" s="21"/>
      <c r="L21" s="21"/>
      <c r="M21" s="21"/>
      <c r="N21" s="21"/>
      <c r="O21" s="21"/>
      <c r="P21" s="21"/>
      <c r="Q21" s="23"/>
    </row>
    <row r="22" spans="1:17" ht="12.75" customHeight="1" x14ac:dyDescent="0.2">
      <c r="A22" s="89"/>
      <c r="B22" s="101"/>
      <c r="C22" s="53"/>
      <c r="D22" s="54"/>
      <c r="E22" s="106"/>
      <c r="F22" s="17"/>
      <c r="G22" s="108"/>
      <c r="H22" s="51"/>
      <c r="I22" s="52"/>
      <c r="J22" s="113"/>
      <c r="K22" s="21"/>
      <c r="L22" s="21"/>
      <c r="M22" s="21"/>
      <c r="N22" s="21"/>
      <c r="O22" s="21"/>
      <c r="P22" s="21"/>
      <c r="Q22" s="23"/>
    </row>
    <row r="23" spans="1:17" ht="12.75" customHeight="1" thickBot="1" x14ac:dyDescent="0.25">
      <c r="A23" s="89"/>
      <c r="B23" s="102"/>
      <c r="C23" s="109" t="s">
        <v>25</v>
      </c>
      <c r="D23" s="110"/>
      <c r="E23" s="110"/>
      <c r="F23" s="110"/>
      <c r="G23" s="110"/>
      <c r="H23" s="110"/>
      <c r="I23" s="111"/>
      <c r="J23" s="113"/>
      <c r="K23" s="21"/>
      <c r="L23" s="21"/>
      <c r="M23" s="21"/>
      <c r="N23" s="21"/>
      <c r="O23" s="21"/>
      <c r="P23" s="21"/>
      <c r="Q23" s="31"/>
    </row>
    <row r="24" spans="1:17" ht="24" customHeight="1" thickBot="1" x14ac:dyDescent="0.25">
      <c r="A24" s="20"/>
      <c r="B24" s="73" t="s">
        <v>26</v>
      </c>
      <c r="C24" s="74"/>
      <c r="D24" s="74"/>
      <c r="E24" s="74"/>
      <c r="F24" s="74"/>
      <c r="G24" s="74"/>
      <c r="H24" s="71">
        <f>I4+I20</f>
        <v>0</v>
      </c>
      <c r="I24" s="71"/>
      <c r="J24" s="48"/>
      <c r="K24" s="32" t="s">
        <v>27</v>
      </c>
      <c r="L24" s="32"/>
      <c r="M24" s="32"/>
      <c r="N24" s="32"/>
      <c r="O24" s="33"/>
      <c r="P24" s="71">
        <f>Q12+Q15</f>
        <v>0</v>
      </c>
      <c r="Q24" s="71"/>
    </row>
    <row r="25" spans="1:17" ht="13.5" customHeight="1" thickBot="1" x14ac:dyDescent="0.25">
      <c r="A25" s="59" t="s">
        <v>28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1"/>
    </row>
    <row r="26" spans="1:17" ht="12.75" customHeight="1" x14ac:dyDescent="0.2">
      <c r="A26" s="34"/>
      <c r="B26" s="21"/>
      <c r="C26" s="21"/>
      <c r="D26" s="21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23"/>
    </row>
    <row r="27" spans="1:17" ht="12.75" customHeight="1" x14ac:dyDescent="0.2">
      <c r="A27" s="62" t="s">
        <v>29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4"/>
    </row>
    <row r="28" spans="1:17" ht="12.75" customHeight="1" x14ac:dyDescent="0.25">
      <c r="A28" s="36"/>
      <c r="B28" s="21"/>
      <c r="C28" s="21"/>
      <c r="D28" s="21"/>
      <c r="E28" s="35"/>
      <c r="F28" s="35"/>
      <c r="G28" s="37" t="s">
        <v>30</v>
      </c>
      <c r="H28" s="35"/>
      <c r="I28" s="38" t="s">
        <v>31</v>
      </c>
      <c r="J28" s="35"/>
      <c r="K28" s="35"/>
      <c r="L28" s="35"/>
      <c r="M28" s="35"/>
      <c r="N28" s="35"/>
      <c r="O28" s="35"/>
      <c r="P28" s="35"/>
      <c r="Q28" s="23"/>
    </row>
    <row r="29" spans="1:17" ht="12.75" customHeight="1" x14ac:dyDescent="0.2">
      <c r="A29" s="39"/>
      <c r="B29" s="21"/>
      <c r="C29" s="21"/>
      <c r="D29" s="21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23"/>
    </row>
    <row r="30" spans="1:17" ht="12.75" customHeight="1" x14ac:dyDescent="0.2">
      <c r="A30" s="40"/>
      <c r="B30" s="21"/>
      <c r="C30" s="21"/>
      <c r="D30" s="21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23"/>
    </row>
    <row r="31" spans="1:17" ht="12.75" customHeight="1" x14ac:dyDescent="0.2">
      <c r="A31" s="65" t="s">
        <v>32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</row>
    <row r="32" spans="1:17" ht="12.75" customHeight="1" x14ac:dyDescent="0.2">
      <c r="A32" s="68" t="s">
        <v>33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0"/>
    </row>
    <row r="33" spans="1:17" ht="13.5" thickBot="1" x14ac:dyDescent="0.25">
      <c r="A33" s="41"/>
      <c r="B33" s="21"/>
      <c r="C33" s="21"/>
      <c r="D33" s="21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23"/>
    </row>
    <row r="34" spans="1:17" ht="26.25" thickBot="1" x14ac:dyDescent="0.25">
      <c r="A34" s="42"/>
      <c r="B34" s="43"/>
      <c r="C34" s="43"/>
      <c r="D34" s="43"/>
      <c r="E34" s="43"/>
      <c r="F34" s="43"/>
      <c r="G34" s="44" t="s">
        <v>34</v>
      </c>
      <c r="H34" s="43"/>
      <c r="I34" s="43"/>
      <c r="J34" s="43"/>
      <c r="K34" s="71">
        <f>H24-P24</f>
        <v>0</v>
      </c>
      <c r="L34" s="71"/>
      <c r="M34" s="45"/>
      <c r="N34" s="46"/>
      <c r="O34" s="46"/>
      <c r="P34" s="71"/>
      <c r="Q34" s="72"/>
    </row>
  </sheetData>
  <sheetProtection algorithmName="SHA-512" hashValue="xlb7hQNPFpaFa2Raqtho0u1gWIg6AUWxUzX9HsyvppLDDbpbOiQC3JvcFYj6u4bI3XI9chr9Cc+T6eRLp0pS/Q==" saltValue="wR8XJBRWZFa5R/9X/yYC7g==" spinCount="100000" sheet="1" selectLockedCells="1"/>
  <mergeCells count="50">
    <mergeCell ref="G8:H8"/>
    <mergeCell ref="B10:B17"/>
    <mergeCell ref="C14:D14"/>
    <mergeCell ref="C16:D17"/>
    <mergeCell ref="Q15:Q16"/>
    <mergeCell ref="K12:L13"/>
    <mergeCell ref="N12:N13"/>
    <mergeCell ref="P12:P13"/>
    <mergeCell ref="K15:L16"/>
    <mergeCell ref="N15:N16"/>
    <mergeCell ref="Q12:Q13"/>
    <mergeCell ref="P15:P16"/>
    <mergeCell ref="P24:Q24"/>
    <mergeCell ref="B18:B23"/>
    <mergeCell ref="C20:D21"/>
    <mergeCell ref="F20:F21"/>
    <mergeCell ref="H20:H21"/>
    <mergeCell ref="I20:I21"/>
    <mergeCell ref="E21:E22"/>
    <mergeCell ref="G21:G22"/>
    <mergeCell ref="C23:I23"/>
    <mergeCell ref="J3:J23"/>
    <mergeCell ref="B24:G24"/>
    <mergeCell ref="I4:I5"/>
    <mergeCell ref="C6:I6"/>
    <mergeCell ref="H24:I24"/>
    <mergeCell ref="F16:F17"/>
    <mergeCell ref="C10:I10"/>
    <mergeCell ref="A1:Q1"/>
    <mergeCell ref="A2:Q2"/>
    <mergeCell ref="B3:B9"/>
    <mergeCell ref="C3:I3"/>
    <mergeCell ref="C4:D5"/>
    <mergeCell ref="F4:F5"/>
    <mergeCell ref="H4:H5"/>
    <mergeCell ref="A3:A23"/>
    <mergeCell ref="H11:H13"/>
    <mergeCell ref="I11:I13"/>
    <mergeCell ref="C12:D12"/>
    <mergeCell ref="C9:I9"/>
    <mergeCell ref="D7:G7"/>
    <mergeCell ref="H7:I7"/>
    <mergeCell ref="C8:D8"/>
    <mergeCell ref="E8:F8"/>
    <mergeCell ref="A25:Q25"/>
    <mergeCell ref="A27:Q27"/>
    <mergeCell ref="A31:Q31"/>
    <mergeCell ref="A32:Q32"/>
    <mergeCell ref="P34:Q34"/>
    <mergeCell ref="K34:L34"/>
  </mergeCells>
  <dataValidations count="1">
    <dataValidation type="whole" operator="greaterThanOrEqual" allowBlank="1" showInputMessage="1" showErrorMessage="1" errorTitle="Error" error="You must enter a whole number." sqref="E4 E12:E14" xr:uid="{6BB6875B-2021-4E41-AA9F-C5BF3965D62B}">
      <formula1>0</formula1>
    </dataValidation>
  </dataValidations>
  <hyperlinks>
    <hyperlink ref="H28:M28" r:id="rId1" tooltip="http://fdotewp1.dot.state.fl.us/CityToCityMileage/viewer.aspx" display="http://fdotewp1.dot.state.fl.us/CityToCityMileage/viewer.aspx" xr:uid="{660F7E69-FC5D-4B47-8EA0-1D48C1C79AAE}"/>
    <hyperlink ref="H28" r:id="rId2" display="http://fdotewp1.dot.state.fl.us/CityToCityMileage/viewer.aspx" xr:uid="{53E860DC-C787-475B-8974-186B4B702EF0}"/>
  </hyperlinks>
  <pageMargins left="0.7" right="0.7" top="0.75" bottom="0.75" header="0.3" footer="0.3"/>
  <pageSetup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51d51b74-7fe7-4cd1-af86-40498fcac66f">
      <UserInfo>
        <DisplayName>Bearden, Emily P</DisplayName>
        <AccountId>5184</AccountId>
        <AccountType/>
      </UserInfo>
      <UserInfo>
        <DisplayName>Conner, Renee D</DisplayName>
        <AccountId>1837</AccountId>
        <AccountType/>
      </UserInfo>
      <UserInfo>
        <DisplayName>Moffses, Thomas P</DisplayName>
        <AccountId>8486</AccountId>
        <AccountType/>
      </UserInfo>
      <UserInfo>
        <DisplayName>Swartz, Denise</DisplayName>
        <AccountId>15090</AccountId>
        <AccountType/>
      </UserInfo>
      <UserInfo>
        <DisplayName>Brock, Stacy S</DisplayName>
        <AccountId>2514</AccountId>
        <AccountType/>
      </UserInfo>
      <UserInfo>
        <DisplayName>Bruce, Millie X</DisplayName>
        <AccountId>11463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5EA0EFBD53F848BE7DCCC2A51CDB7C" ma:contentTypeVersion="6" ma:contentTypeDescription="Create a new document." ma:contentTypeScope="" ma:versionID="fd48e38b4481a58f55d7efcfa32a9218">
  <xsd:schema xmlns:xsd="http://www.w3.org/2001/XMLSchema" xmlns:xs="http://www.w3.org/2001/XMLSchema" xmlns:p="http://schemas.microsoft.com/office/2006/metadata/properties" xmlns:ns1="http://schemas.microsoft.com/sharepoint/v3" xmlns:ns2="51d51b74-7fe7-4cd1-af86-40498fcac66f" xmlns:ns3="04c22b2a-6f51-45a7-8f48-d088e9a91fe1" targetNamespace="http://schemas.microsoft.com/office/2006/metadata/properties" ma:root="true" ma:fieldsID="bf6b474bd788bffe4f3de18724151eef" ns1:_="" ns2:_="" ns3:_="">
    <xsd:import namespace="http://schemas.microsoft.com/sharepoint/v3"/>
    <xsd:import namespace="51d51b74-7fe7-4cd1-af86-40498fcac66f"/>
    <xsd:import namespace="04c22b2a-6f51-45a7-8f48-d088e9a91f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d51b74-7fe7-4cd1-af86-40498fcac6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c22b2a-6f51-45a7-8f48-d088e9a91f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0BD50C-D147-472D-91EF-9FB42BC1BD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47B786-EEAF-416E-8C5B-E39904BAA72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51d51b74-7fe7-4cd1-af86-40498fcac66f"/>
  </ds:schemaRefs>
</ds:datastoreItem>
</file>

<file path=customXml/itemProps3.xml><?xml version="1.0" encoding="utf-8"?>
<ds:datastoreItem xmlns:ds="http://schemas.openxmlformats.org/officeDocument/2006/customXml" ds:itemID="{EEC1FA57-E817-4EB8-938D-DB09F89B10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1d51b74-7fe7-4cd1-af86-40498fcac66f"/>
    <ds:schemaRef ds:uri="04c22b2a-6f51-45a7-8f48-d088e9a91f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Rental Car vs. POV</dc:title>
  <dc:subject/>
  <dc:creator>Jones, Alexander L</dc:creator>
  <cp:keywords/>
  <dc:description/>
  <cp:lastModifiedBy>Dittmar, Nancelyn G</cp:lastModifiedBy>
  <cp:revision/>
  <dcterms:created xsi:type="dcterms:W3CDTF">2019-06-07T19:06:45Z</dcterms:created>
  <dcterms:modified xsi:type="dcterms:W3CDTF">2021-06-11T18:23:41Z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-Forms-Keywords">
    <vt:lpwstr/>
  </property>
  <property fmtid="{D5CDD505-2E9C-101B-9397-08002B2CF9AE}" pid="3" name="SharedWithUsers">
    <vt:lpwstr>5184;#Bearden, Emily P;#1837;#Conner, Renee D;#8486;#Moffses, Thomas P;#15090;#Swartz, Denise;#2514;#Brock, Stacy S;#11463;#Bruce, Millie X</vt:lpwstr>
  </property>
  <property fmtid="{D5CDD505-2E9C-101B-9397-08002B2CF9AE}" pid="4" name="ContentTypeId">
    <vt:lpwstr>0x010100325EA0EFBD53F848BE7DCCC2A51CDB7C</vt:lpwstr>
  </property>
</Properties>
</file>