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CFP Website - Cascade\Log\Docs\"/>
    </mc:Choice>
  </mc:AlternateContent>
  <bookViews>
    <workbookView xWindow="0" yWindow="0" windowWidth="28800" windowHeight="12435"/>
  </bookViews>
  <sheets>
    <sheet name="PEW" sheetId="4" r:id="rId1"/>
    <sheet name="Management Plan" sheetId="1" r:id="rId2"/>
    <sheet name="Budget" sheetId="5" r:id="rId3"/>
  </sheets>
  <definedNames>
    <definedName name="B_F">PEW!$H$8</definedName>
    <definedName name="B_NN">PEW!$H$10</definedName>
    <definedName name="B_R">PEW!$H$9</definedName>
    <definedName name="LS_F">PEW!$H$13</definedName>
    <definedName name="LS_NN">PEW!$H$15</definedName>
    <definedName name="LS_R">PEW!$H$14</definedName>
    <definedName name="_xlnm.Print_Area" localSheetId="1">'Management Plan'!$B$1:$W$85</definedName>
    <definedName name="_xlnm.Print_Area" localSheetId="0">PEW!$A$1:$K$94</definedName>
    <definedName name="S_F">PEW!$H$18</definedName>
    <definedName name="S_NN">PEW!$H$20</definedName>
    <definedName name="S_R">PEW!$H$19</definedName>
  </definedNames>
  <calcPr calcId="152511"/>
</workbook>
</file>

<file path=xl/calcChain.xml><?xml version="1.0" encoding="utf-8"?>
<calcChain xmlns="http://schemas.openxmlformats.org/spreadsheetml/2006/main">
  <c r="R22" i="1" l="1"/>
  <c r="R23" i="1"/>
  <c r="R24" i="1"/>
  <c r="R25" i="1"/>
  <c r="R26" i="1"/>
  <c r="R27" i="1"/>
  <c r="R28" i="1"/>
  <c r="R29" i="1"/>
  <c r="R30" i="1"/>
  <c r="R31" i="1"/>
  <c r="R32" i="1"/>
  <c r="R33" i="1"/>
  <c r="R34" i="1"/>
  <c r="R35" i="1"/>
  <c r="R21" i="1"/>
  <c r="J31" i="5" l="1"/>
  <c r="J29" i="5"/>
  <c r="A34" i="4" l="1"/>
  <c r="A33" i="4"/>
  <c r="A32" i="4"/>
  <c r="A31" i="4"/>
  <c r="A30" i="4"/>
  <c r="A29" i="4"/>
  <c r="E3" i="1" l="1"/>
  <c r="E5" i="5" l="1"/>
  <c r="N3" i="1"/>
  <c r="B5" i="5"/>
  <c r="F12" i="5" l="1"/>
  <c r="F13" i="5"/>
  <c r="F14" i="5"/>
  <c r="F15" i="5"/>
  <c r="F16" i="5"/>
  <c r="F17" i="5"/>
  <c r="F18" i="5"/>
  <c r="C19" i="5"/>
  <c r="E19" i="5"/>
  <c r="F23" i="5"/>
  <c r="F24" i="5"/>
  <c r="F25" i="5"/>
  <c r="F26" i="5"/>
  <c r="F27" i="5"/>
  <c r="F28" i="5"/>
  <c r="F19" i="5" l="1"/>
  <c r="A10" i="4"/>
  <c r="D44" i="4" s="1"/>
  <c r="E58" i="4"/>
  <c r="E63" i="4"/>
  <c r="B44" i="4"/>
  <c r="B45" i="4"/>
  <c r="B46" i="4"/>
  <c r="E56" i="4"/>
  <c r="I56" i="4"/>
  <c r="I57" i="4"/>
  <c r="I58" i="4"/>
  <c r="I62" i="4"/>
  <c r="I63" i="4"/>
  <c r="I64" i="4"/>
  <c r="I68" i="4"/>
  <c r="I69" i="4"/>
  <c r="I70" i="4"/>
  <c r="D75" i="4"/>
  <c r="B76" i="4"/>
  <c r="D76" i="4"/>
  <c r="D45" i="4" l="1"/>
  <c r="F45" i="4" s="1"/>
  <c r="C63" i="4" s="1"/>
  <c r="G63" i="4" s="1"/>
  <c r="J63" i="4" s="1"/>
  <c r="F76" i="4"/>
  <c r="E62" i="4"/>
  <c r="E57" i="4"/>
  <c r="E68" i="4"/>
  <c r="E70" i="4"/>
  <c r="F44" i="4"/>
  <c r="C62" i="4" s="1"/>
  <c r="D46" i="4"/>
  <c r="F46" i="4" s="1"/>
  <c r="C70" i="4" s="1"/>
  <c r="E69" i="4"/>
  <c r="E64" i="4"/>
  <c r="B75" i="4"/>
  <c r="F75" i="4" s="1"/>
  <c r="N40" i="1"/>
  <c r="E40" i="1"/>
  <c r="C68" i="4" l="1"/>
  <c r="C56" i="4"/>
  <c r="G56" i="4" s="1"/>
  <c r="J56" i="4" s="1"/>
  <c r="G62" i="4"/>
  <c r="J62" i="4" s="1"/>
  <c r="G70" i="4"/>
  <c r="J70" i="4" s="1"/>
  <c r="G68" i="4"/>
  <c r="J68" i="4" s="1"/>
  <c r="C57" i="4"/>
  <c r="G57" i="4" s="1"/>
  <c r="J57" i="4" s="1"/>
  <c r="C69" i="4"/>
  <c r="G69" i="4" s="1"/>
  <c r="J69" i="4" s="1"/>
  <c r="F47" i="4"/>
  <c r="C64" i="4"/>
  <c r="G64" i="4" s="1"/>
  <c r="C58" i="4"/>
  <c r="G58" i="4" s="1"/>
  <c r="J58" i="4" s="1"/>
  <c r="F85" i="4"/>
  <c r="F87" i="4" s="1"/>
  <c r="F77" i="4"/>
  <c r="V21" i="1"/>
  <c r="V22" i="1"/>
  <c r="V23" i="1"/>
  <c r="V24" i="1"/>
  <c r="V25" i="1"/>
  <c r="V26" i="1"/>
  <c r="V27" i="1"/>
  <c r="V28" i="1"/>
  <c r="V29" i="1"/>
  <c r="V30" i="1"/>
  <c r="V31" i="1"/>
  <c r="V32" i="1"/>
  <c r="V33" i="1"/>
  <c r="V34" i="1"/>
  <c r="V35" i="1"/>
  <c r="T37" i="1"/>
  <c r="T42" i="1" s="1"/>
  <c r="C22" i="5" s="1"/>
  <c r="C29" i="5" s="1"/>
  <c r="C31" i="5" s="1"/>
  <c r="T51" i="1"/>
  <c r="T52" i="1"/>
  <c r="T53" i="1"/>
  <c r="T54" i="1"/>
  <c r="T55" i="1"/>
  <c r="G59" i="4" l="1"/>
  <c r="J64" i="4"/>
  <c r="G65" i="4"/>
  <c r="J71" i="4"/>
  <c r="G71" i="4"/>
  <c r="J65" i="4"/>
  <c r="J59" i="4"/>
  <c r="V37" i="1"/>
  <c r="V42" i="1" s="1"/>
  <c r="E22" i="5" s="1"/>
  <c r="R37" i="1"/>
  <c r="E29" i="5" l="1"/>
  <c r="E31" i="5" s="1"/>
  <c r="F22" i="5"/>
  <c r="F29" i="5" s="1"/>
  <c r="F31" i="5" s="1"/>
  <c r="F80" i="4"/>
  <c r="F82" i="4" s="1"/>
  <c r="K92" i="4" s="1"/>
  <c r="M56" i="1"/>
  <c r="T56" i="1" s="1"/>
  <c r="F90" i="4" l="1"/>
  <c r="F92" i="4" s="1"/>
</calcChain>
</file>

<file path=xl/sharedStrings.xml><?xml version="1.0" encoding="utf-8"?>
<sst xmlns="http://schemas.openxmlformats.org/spreadsheetml/2006/main" count="300" uniqueCount="230">
  <si>
    <t>(D)</t>
  </si>
  <si>
    <t>Employee Name</t>
  </si>
  <si>
    <t>Position Title</t>
  </si>
  <si>
    <t>Hours per Month Spent on CCFP</t>
  </si>
  <si>
    <t>(A)</t>
  </si>
  <si>
    <t>(B)</t>
  </si>
  <si>
    <t>(H)</t>
  </si>
  <si>
    <r>
      <rPr>
        <b/>
        <sz val="16"/>
        <color theme="1"/>
        <rFont val="Arial"/>
        <family val="2"/>
      </rPr>
      <t xml:space="preserve">Florida Department of Health
Child Care Food Program
</t>
    </r>
    <r>
      <rPr>
        <b/>
        <sz val="20"/>
        <color theme="1"/>
        <rFont val="Arial"/>
        <family val="2"/>
      </rPr>
      <t>MANAGEMENT PLAN</t>
    </r>
    <r>
      <rPr>
        <sz val="16"/>
        <color theme="1"/>
        <rFont val="Arial"/>
        <family val="2"/>
      </rPr>
      <t xml:space="preserve">
</t>
    </r>
    <r>
      <rPr>
        <sz val="14"/>
        <color theme="1"/>
        <rFont val="Arial"/>
        <family val="2"/>
      </rPr>
      <t>(For Sponsors of Affiliated Child Care Centers, Afterschool Meals Programs, and Homeless Children Nutrition Programs)</t>
    </r>
    <r>
      <rPr>
        <sz val="16"/>
        <color theme="1"/>
        <rFont val="Calibri"/>
        <family val="2"/>
        <scheme val="minor"/>
      </rPr>
      <t xml:space="preserve">
</t>
    </r>
  </si>
  <si>
    <t>Annual Insurance &amp; Other Benefit Costs Paid by Employer</t>
  </si>
  <si>
    <t>TOTAL</t>
  </si>
  <si>
    <t>CCFP Funds</t>
  </si>
  <si>
    <t>Other Funds</t>
  </si>
  <si>
    <t>Authorization Number:</t>
  </si>
  <si>
    <t>Sponsoring Organization Name:</t>
  </si>
  <si>
    <t>YES</t>
  </si>
  <si>
    <t>NO</t>
  </si>
  <si>
    <t xml:space="preserve">A yes answer indicates that the sponsoring organization, at a minimum, conducts unannounced CCFP monitoring reviews as follows:
• Each new site is reviewed within the first four weeks of CCFP operations.
• Each existing site is reviewed three times yearly with not more than a six-month lapse between reviews.  If using review averaging, contractor meets review averaging requirements.
• Follow-up reviews are conducted within 30 days of issuing a disallowance and/or identifying areas of noncompliance.
</t>
  </si>
  <si>
    <t>4.  How many sites do you currently sponsor?</t>
  </si>
  <si>
    <t>Description of Monitoring Activities</t>
  </si>
  <si>
    <t>* Sponsors with twenty-five (25) or more sites are required to employ at least one full time equivalent (FTE) monitor per 25-150 sites.  However, to ensure adequate monitoring, there should be approximately one FTE monitor for not more than 85 sites.  An FTE equals one staff year (2080 hours) or a staff month (173.33 hours) and could be one full time staff person who monitors full time; two half time staff who spend all of their time monitoring; two full time staff who spend half of their time monitoring; three full time staff, one of whom monitors 40% of the time, with the other two each spending 30% of their time monitoring, etc.</t>
  </si>
  <si>
    <t xml:space="preserve">TOTAL = </t>
  </si>
  <si>
    <t xml:space="preserve">% of Monthly CCFP Hours Spent Monitoring
</t>
  </si>
  <si>
    <r>
      <rPr>
        <b/>
        <sz val="12"/>
        <color theme="1"/>
        <rFont val="Arial"/>
        <family val="2"/>
      </rPr>
      <t># of Hours per Month Spent on Monitoring*</t>
    </r>
    <r>
      <rPr>
        <sz val="12"/>
        <color theme="1"/>
        <rFont val="Arial"/>
        <family val="2"/>
      </rPr>
      <t xml:space="preserve">
</t>
    </r>
  </si>
  <si>
    <t>8. List the Florida address(s) where CCFP records will be maintained:</t>
  </si>
  <si>
    <t>I certify that all information on the Management Plan is true and correct.</t>
  </si>
  <si>
    <t>Printed Name</t>
  </si>
  <si>
    <t>Date</t>
  </si>
  <si>
    <t>Title</t>
  </si>
  <si>
    <t>Number of FTEs =</t>
  </si>
  <si>
    <t>(I)</t>
  </si>
  <si>
    <t>(J)</t>
  </si>
  <si>
    <t xml:space="preserve"> # of
CCFP Operating Months per Year</t>
  </si>
  <si>
    <t>Total Annual Salary</t>
  </si>
  <si>
    <t>Total Annual Salary &amp; Benefits Allowable to Charge to CCFP</t>
  </si>
  <si>
    <t>Job Duty</t>
  </si>
  <si>
    <t>Administrative Oversight</t>
  </si>
  <si>
    <t>Bookkeeping</t>
  </si>
  <si>
    <t>Checking and Approving Menus</t>
  </si>
  <si>
    <t>Compiling Claim Data</t>
  </si>
  <si>
    <t>Checking and Filing Claims</t>
  </si>
  <si>
    <t>Financial Management</t>
  </si>
  <si>
    <t>Monitoring</t>
  </si>
  <si>
    <t>Technical Assistance</t>
  </si>
  <si>
    <t>Training</t>
  </si>
  <si>
    <t>A.</t>
  </si>
  <si>
    <t>B.</t>
  </si>
  <si>
    <t>C.</t>
  </si>
  <si>
    <t>D.</t>
  </si>
  <si>
    <t>E.</t>
  </si>
  <si>
    <t xml:space="preserve"> </t>
  </si>
  <si>
    <t>1. Required Administrative Duties</t>
  </si>
  <si>
    <t xml:space="preserve">Total Annual Hours Worked for Employer </t>
  </si>
  <si>
    <r>
      <rPr>
        <b/>
        <sz val="12"/>
        <color theme="1"/>
        <rFont val="Arial"/>
        <family val="2"/>
      </rPr>
      <t>Recommended Training Topics</t>
    </r>
    <r>
      <rPr>
        <sz val="12"/>
        <color theme="1"/>
        <rFont val="Arial"/>
        <family val="2"/>
      </rPr>
      <t xml:space="preserve">
• Food Safety &amp; Sanitation
• Nutrition Education</t>
    </r>
    <r>
      <rPr>
        <sz val="11"/>
        <color theme="1"/>
        <rFont val="Calibri"/>
        <family val="2"/>
        <scheme val="minor"/>
      </rPr>
      <t xml:space="preserve">
</t>
    </r>
  </si>
  <si>
    <r>
      <t xml:space="preserve"> Total Hours per Month Spent on CCFP 
</t>
    </r>
    <r>
      <rPr>
        <sz val="12"/>
        <color theme="1"/>
        <rFont val="Arial"/>
        <family val="2"/>
      </rPr>
      <t>(should be the same number of hours listed in table 2, column C)</t>
    </r>
    <r>
      <rPr>
        <b/>
        <sz val="12"/>
        <color theme="1"/>
        <rFont val="Arial"/>
        <family val="2"/>
      </rPr>
      <t xml:space="preserve">
</t>
    </r>
  </si>
  <si>
    <t>3. The sponsor conducts MONITORING REVIEWS at least as often as required by 7 CFR, Part 226.16(d)(4)(iii).</t>
  </si>
  <si>
    <t>Determining Site Eligibility (A Only)</t>
  </si>
  <si>
    <t xml:space="preserve">Projected Amount to be Charged to the CCFP </t>
  </si>
  <si>
    <t>Note: Transfer the columns I and J totals to the applicable columns on the Administrative Salaries &amp; Benefits row of the Budget.  -&gt;</t>
  </si>
  <si>
    <t xml:space="preserve">6. The sponsor completes training on all required topics at least once a year. </t>
  </si>
  <si>
    <t>Signature of Authorized Employee</t>
  </si>
  <si>
    <t>Maintaining Enrollment Roster (S Only)</t>
  </si>
  <si>
    <t>2. Allowable Administrative Salaries/Benefits and Cost Allocation</t>
  </si>
  <si>
    <t>(C)</t>
  </si>
  <si>
    <t>(E)</t>
  </si>
  <si>
    <t>(F)</t>
  </si>
  <si>
    <t>(G)</t>
  </si>
  <si>
    <r>
      <t xml:space="preserve">Amount to be Charged to Other Funds </t>
    </r>
    <r>
      <rPr>
        <sz val="10"/>
        <color theme="1"/>
        <rFont val="Arial"/>
        <family val="2"/>
      </rPr>
      <t>(Column H minus Column I)</t>
    </r>
  </si>
  <si>
    <t>Instructions: Mark "Yes" or "No" for questions 3, 6 and 7 below by placing an X in the cell. Complete the remaining questions as specified.</t>
  </si>
  <si>
    <r>
      <rPr>
        <b/>
        <sz val="12"/>
        <color theme="1"/>
        <rFont val="Arial"/>
        <family val="2"/>
      </rPr>
      <t xml:space="preserve">Required Training Topics                                      </t>
    </r>
    <r>
      <rPr>
        <sz val="12"/>
        <color theme="1"/>
        <rFont val="Arial"/>
        <family val="2"/>
      </rPr>
      <t xml:space="preserve">
• Menu Planning &amp; Meal Pattern Requirements
• Meal Count Procedures
• Claim Review &amp; Submission Procedures
• Reimbursement System
• Civil Rights Requirements</t>
    </r>
  </si>
  <si>
    <r>
      <rPr>
        <b/>
        <sz val="12"/>
        <color theme="1"/>
        <rFont val="Arial"/>
        <family val="2"/>
      </rPr>
      <t>*** Note:</t>
    </r>
    <r>
      <rPr>
        <sz val="12"/>
        <color theme="1"/>
        <rFont val="Arial"/>
        <family val="2"/>
      </rPr>
      <t xml:space="preserve"> A sign-in sheet and agenda must be maintained for each training session.</t>
    </r>
  </si>
  <si>
    <t>*** The green areas require your input. The yellow areas will auto-populate based on the information you provide in the green areas.</t>
  </si>
  <si>
    <r>
      <rPr>
        <b/>
        <sz val="12"/>
        <color theme="1"/>
        <rFont val="Arial"/>
        <family val="2"/>
      </rPr>
      <t xml:space="preserve">Instructions: </t>
    </r>
    <r>
      <rPr>
        <sz val="12"/>
        <color theme="1"/>
        <rFont val="Arial"/>
        <family val="2"/>
      </rPr>
      <t xml:space="preserve">Complete columns A-E for each employee listed above. </t>
    </r>
    <r>
      <rPr>
        <u/>
        <sz val="12"/>
        <color theme="1"/>
        <rFont val="Arial"/>
        <family val="2"/>
      </rPr>
      <t>All employees listed in #1 must be listed in this table.</t>
    </r>
    <r>
      <rPr>
        <sz val="12"/>
        <color theme="1"/>
        <rFont val="Arial"/>
        <family val="2"/>
      </rPr>
      <t xml:space="preserve"> Please note that the number of hours listed in column E can be reduced to reflect the actual number of annual hours worked by each employee, however this number may not exceed 2,080 which is the maximum number of annual hours for a full time position.</t>
    </r>
  </si>
  <si>
    <r>
      <rPr>
        <u/>
        <sz val="12"/>
        <color theme="1"/>
        <rFont val="Arial"/>
        <family val="2"/>
      </rPr>
      <t>Complete columns F-G only if charging salaries for the employees listed.</t>
    </r>
    <r>
      <rPr>
        <sz val="12"/>
        <color theme="1"/>
        <rFont val="Arial"/>
        <family val="2"/>
      </rPr>
      <t xml:space="preserve">  Column H will calculate the allowable amounts of salaries and benefits that can be charged to CCFP funds based on each employee's percentage of time worked on the CCFP.  The total administrative costs charged to the CCFP cannot exceed 15% of projected or actual meal reimbursements. </t>
    </r>
  </si>
  <si>
    <r>
      <t xml:space="preserve">Columns I and J document the allocation of the total allowable costs for annual salary and benefits. Complete column I by inputting the portion of the total allowable salary and benefit amount for each employee that will be paid with CCFP funds.  </t>
    </r>
    <r>
      <rPr>
        <u/>
        <sz val="12"/>
        <color theme="1"/>
        <rFont val="Arial"/>
        <family val="2"/>
      </rPr>
      <t>The amount in column I cannot be more than the amount listed in column H.</t>
    </r>
    <r>
      <rPr>
        <sz val="12"/>
        <color theme="1"/>
        <rFont val="Arial"/>
        <family val="2"/>
      </rPr>
      <t xml:space="preserve"> The total amount listed in column I cannot exceed the 15% sponsor administrative cap listed on the PEW, and must match the amount listed on the budget for administrative salaries and benefits in the CCFP Funds column. The difference between the total allowable salary and benefits (H) and the amount to be charged (I) is calculated in column J. The total calculated at the bottom of column J must match the amount listed on the budget for administrative salaries and benefits in the Other Funds column.</t>
    </r>
  </si>
  <si>
    <t xml:space="preserve">7. The sponsor REVIEWS ALL CCFP RECORDS for accuracy and compliance.    </t>
  </si>
  <si>
    <r>
      <rPr>
        <b/>
        <sz val="12"/>
        <color theme="1"/>
        <rFont val="Arial"/>
        <family val="2"/>
      </rPr>
      <t>Instructions:</t>
    </r>
    <r>
      <rPr>
        <sz val="12"/>
        <color theme="1"/>
        <rFont val="Arial"/>
        <family val="2"/>
      </rPr>
      <t xml:space="preserve"> List all employees who perform each of the following required administrative duties. Each duty must be completed by at least one staff member. List all employees necessary for the job duties completed by multiple employees. Ensure that the Program Manager is listed for the duties he/she performs.</t>
    </r>
  </si>
  <si>
    <r>
      <t xml:space="preserve">*PLEASE NOTE:  </t>
    </r>
    <r>
      <rPr>
        <sz val="10"/>
        <color indexed="8"/>
        <rFont val="Arial"/>
        <family val="2"/>
      </rPr>
      <t xml:space="preserve">The cash-in-lieu-of commodity payments received by an institution shall be used only to purchase food products that are produced in the United States for use in the program.  Institutions must maintain sufficient records to document the proper use of these payments.   </t>
    </r>
  </si>
  <si>
    <t xml:space="preserve">               The Sponsor Administrative Cap does not apply to independent contractors</t>
  </si>
  <si>
    <t>Sponsor Administrative Cap</t>
  </si>
  <si>
    <t>=</t>
  </si>
  <si>
    <t>Projected Earnings Rounded for use in the Budget</t>
  </si>
  <si>
    <t xml:space="preserve"> Total Projected Earnings for One Year </t>
  </si>
  <si>
    <t xml:space="preserve">Projected Commodity Reimbursement for One Year </t>
  </si>
  <si>
    <t xml:space="preserve">Projected Commodity Reimbursement for One Month </t>
  </si>
  <si>
    <t xml:space="preserve"> Total Projected Meal Earnings for One Year </t>
  </si>
  <si>
    <t xml:space="preserve">Projected Meal Earnings for One Month </t>
  </si>
  <si>
    <t>X</t>
  </si>
  <si>
    <t xml:space="preserve">             b. Supper</t>
  </si>
  <si>
    <t xml:space="preserve">             a. Lunch</t>
  </si>
  <si>
    <t>Commodities Reimbursement*</t>
  </si>
  <si>
    <t xml:space="preserve">          Total Number of Snacks Claimed</t>
  </si>
  <si>
    <t>c. Nonneedy %</t>
  </si>
  <si>
    <t>b. Reduced Price %</t>
  </si>
  <si>
    <t>a. Free %</t>
  </si>
  <si>
    <t>Reimbursement Amount</t>
  </si>
  <si>
    <t>Rate</t>
  </si>
  <si>
    <t># of Meals</t>
  </si>
  <si>
    <t xml:space="preserve">Snacks </t>
  </si>
  <si>
    <t xml:space="preserve">          Total Number of Lunches and Suppers Claimed</t>
  </si>
  <si>
    <t>Lunch/Supper</t>
  </si>
  <si>
    <t xml:space="preserve">             Total Number of Breakfast Claimed</t>
  </si>
  <si>
    <t># of Meals by Category</t>
  </si>
  <si>
    <t># Meals Served</t>
  </si>
  <si>
    <t>Category %</t>
  </si>
  <si>
    <t xml:space="preserve">Breakfast   </t>
  </si>
  <si>
    <t>Type Meal Category Percentage (Number 2) above multiplied by assigned meal reimbursement rate (password protected)</t>
  </si>
  <si>
    <t xml:space="preserve">  Multiply that answer (the free/reduced distribution) by the current reimbursement rates.</t>
  </si>
  <si>
    <t xml:space="preserve">  Multiply the category percentages calculated in step 1 by the number of meals served for each meal type.</t>
  </si>
  <si>
    <t>2)  Calculation to Determine Free/Reduced Distribution for each Meal Type</t>
  </si>
  <si>
    <t xml:space="preserve">      Total Percentage:</t>
  </si>
  <si>
    <t>/ total enrolled</t>
  </si>
  <si>
    <t>c. Number nonneedy</t>
  </si>
  <si>
    <t>b. Number reduced price</t>
  </si>
  <si>
    <t>a. Number free</t>
  </si>
  <si>
    <t>Divide the number of eligible children in each category by the total number of children enrolled.</t>
  </si>
  <si>
    <t>1)  Calculation to Determine Percentage</t>
  </si>
  <si>
    <t>Now the Worksheet will do the Calculations (password protected - read only)</t>
  </si>
  <si>
    <t>Evening Snack</t>
  </si>
  <si>
    <t>Supper</t>
  </si>
  <si>
    <t>PM Snack</t>
  </si>
  <si>
    <t>Lunch</t>
  </si>
  <si>
    <t>AM Snack</t>
  </si>
  <si>
    <t>Breakfast</t>
  </si>
  <si>
    <t>(Number of Operating Days  x  Average Attendance per Day)</t>
  </si>
  <si>
    <r>
      <t xml:space="preserve">Total Number of Meals Served in </t>
    </r>
    <r>
      <rPr>
        <b/>
        <sz val="10"/>
        <color indexed="10"/>
        <rFont val="Arial"/>
        <family val="2"/>
      </rPr>
      <t>One Month</t>
    </r>
    <r>
      <rPr>
        <b/>
        <sz val="10"/>
        <color indexed="8"/>
        <rFont val="Arial"/>
        <family val="2"/>
      </rPr>
      <t xml:space="preserve"> to Eligible Children</t>
    </r>
  </si>
  <si>
    <t>Claiming Evening Snack?</t>
  </si>
  <si>
    <t>Claiming Supper?</t>
  </si>
  <si>
    <t>Claiming Afternoon Snack?</t>
  </si>
  <si>
    <t>Cash-in-Lieu:</t>
  </si>
  <si>
    <t>Claiming Lunch?</t>
  </si>
  <si>
    <t>Claiming Morning Snack?</t>
  </si>
  <si>
    <t xml:space="preserve"> Non-Needy</t>
  </si>
  <si>
    <t>Claiming Breakfast ?</t>
  </si>
  <si>
    <t xml:space="preserve"> Reduced</t>
  </si>
  <si>
    <t>Put a "Y" in each category that applies:</t>
  </si>
  <si>
    <t xml:space="preserve"> Free</t>
  </si>
  <si>
    <t>Snacks:</t>
  </si>
  <si>
    <t>Total number months operating per year</t>
  </si>
  <si>
    <t>Total number days operating (per month)</t>
  </si>
  <si>
    <t>Days Operating</t>
  </si>
  <si>
    <t>(Cannot exceed total number of enrolled children)</t>
  </si>
  <si>
    <t>Lunch/Supper:</t>
  </si>
  <si>
    <t>Average Attendance per Day</t>
  </si>
  <si>
    <t>Total number of enrolled children (a+b+c)</t>
  </si>
  <si>
    <t>Number of children eligible for non-needy meals</t>
  </si>
  <si>
    <t>Number of children eligible for reduced meals</t>
  </si>
  <si>
    <t>Breakfast:</t>
  </si>
  <si>
    <t>Number of children eligible for free meals</t>
  </si>
  <si>
    <t>July 1, 2015 - June 30, 2016</t>
  </si>
  <si>
    <t>Enrollment</t>
  </si>
  <si>
    <t>Rates</t>
  </si>
  <si>
    <t>Please Answer these Questions</t>
  </si>
  <si>
    <t>Automatically Calculates</t>
  </si>
  <si>
    <t>Requires User Input</t>
  </si>
  <si>
    <t>Projected Earnings Worksheet - FY 2015-16</t>
  </si>
  <si>
    <r>
      <rPr>
        <b/>
        <sz val="10"/>
        <rFont val="Arial"/>
        <family val="34"/>
      </rPr>
      <t xml:space="preserve">Other: </t>
    </r>
    <r>
      <rPr>
        <sz val="10"/>
        <rFont val="Arial"/>
        <family val="34"/>
      </rPr>
      <t xml:space="preserve">Specify any miscellaneous administrative costs not included in one of the categories above. All </t>
    </r>
    <r>
      <rPr>
        <u/>
        <sz val="10"/>
        <rFont val="Arial"/>
        <family val="34"/>
      </rPr>
      <t>contracted</t>
    </r>
    <r>
      <rPr>
        <sz val="10"/>
        <rFont val="Arial"/>
        <family val="34"/>
      </rPr>
      <t xml:space="preserve"> purchased services (e.g., computer programming, bookkeeping services and other contracted labor, rental of office space, etc.) must be listed here.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</si>
  <si>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</si>
  <si>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</si>
  <si>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Travel: </t>
    </r>
    <r>
      <rPr>
        <sz val="10"/>
        <rFont val="Arial"/>
        <family val="34"/>
      </rPr>
      <t>Includes costs for travel to state training workshops and travel expenses for site monitoring by sponsors.</t>
    </r>
  </si>
  <si>
    <r>
      <rPr>
        <b/>
        <sz val="10"/>
        <rFont val="Arial"/>
        <family val="34"/>
      </rPr>
      <t xml:space="preserve">Training: </t>
    </r>
    <r>
      <rPr>
        <sz val="10"/>
        <rFont val="Arial"/>
        <family val="34"/>
      </rPr>
      <t>Includes labor hours, travel, and rental costs that are incurred in providing food program training to staff and sponsored sites.</t>
    </r>
  </si>
  <si>
    <r>
      <rPr>
        <b/>
        <sz val="10"/>
        <rFont val="Arial"/>
        <family val="34"/>
      </rPr>
      <t xml:space="preserve">Non-Contracted Purchased Services: </t>
    </r>
    <r>
      <rPr>
        <sz val="10"/>
        <rFont val="Arial"/>
        <family val="34"/>
      </rPr>
      <t xml:space="preserve">Costs of services, excluding Professional Services (see </t>
    </r>
    <r>
      <rPr>
        <b/>
        <sz val="10"/>
        <rFont val="Arial"/>
        <family val="34"/>
      </rPr>
      <t xml:space="preserve">“Other” </t>
    </r>
    <r>
      <rPr>
        <sz val="10"/>
        <rFont val="Arial"/>
        <family val="34"/>
      </rPr>
      <t xml:space="preserve">category below),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</si>
  <si>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procurement services and monitoring activities.</t>
    </r>
  </si>
  <si>
    <r>
      <rPr>
        <b/>
        <u/>
        <sz val="10"/>
        <rFont val="Arial"/>
        <family val="34"/>
      </rPr>
      <t>ADMINISTRATIVE COSTS:</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</si>
  <si>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</si>
  <si>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Transportation: </t>
    </r>
    <r>
      <rPr>
        <sz val="10"/>
        <rFont val="Arial"/>
        <family val="34"/>
      </rPr>
      <t>Any cost incurred in transporting food or food supplies to and from the sites, such as a mileage rate or the actual costs for gas, maintenance, etc.</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</si>
  <si>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</si>
  <si>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</si>
  <si>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</si>
  <si>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</si>
  <si>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</si>
  <si>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u/>
        <sz val="10"/>
        <rFont val="Arial"/>
        <family val="34"/>
      </rPr>
      <t>FOOD SERVICE (OPERATIONAL) COSTS:</t>
    </r>
  </si>
  <si>
    <r>
      <rPr>
        <b/>
        <sz val="10"/>
        <rFont val="Arial"/>
        <family val="34"/>
      </rPr>
      <t>Definitions of Cost Categories</t>
    </r>
  </si>
  <si>
    <r>
      <rPr>
        <b/>
        <sz val="10"/>
        <rFont val="Arial"/>
        <family val="34"/>
      </rPr>
      <t>Instructions for Completing the Child Care Food Program (CCFP) Budget</t>
    </r>
  </si>
  <si>
    <r>
      <rPr>
        <sz val="10"/>
        <rFont val="Arial"/>
        <family val="34"/>
      </rPr>
      <t>used to pay for CCFP over claims or unallowable costs.</t>
    </r>
  </si>
  <si>
    <r>
      <rPr>
        <b/>
        <sz val="10"/>
        <rFont val="Arial"/>
        <family val="34"/>
      </rPr>
      <t xml:space="preserve">Note: </t>
    </r>
    <r>
      <rPr>
        <sz val="10"/>
        <rFont val="Arial"/>
        <family val="34"/>
      </rPr>
      <t>Funds restricted for used in other programs/grants, including other USDA child nutrition programs, cannot be</t>
    </r>
  </si>
  <si>
    <r>
      <rPr>
        <b/>
        <sz val="10"/>
        <rFont val="Arial"/>
        <family val="34"/>
      </rPr>
      <t>of the Non-CCFP funds that will be spent on the food program.</t>
    </r>
  </si>
  <si>
    <r>
      <rPr>
        <b/>
        <sz val="10"/>
        <rFont val="Arial"/>
        <family val="34"/>
      </rPr>
      <t>2.   If any amounts were listed under the Non-CCFP Funds column in the table above, list the specific source(s)</t>
    </r>
  </si>
  <si>
    <r>
      <rPr>
        <b/>
        <sz val="10"/>
        <rFont val="Arial"/>
        <family val="34"/>
      </rPr>
      <t xml:space="preserve">NOTE: </t>
    </r>
    <r>
      <rPr>
        <sz val="10"/>
        <rFont val="Arial"/>
        <family val="34"/>
      </rPr>
      <t>Additional documentation may be requested to determine if projected costs are necessary, reasonable, and allowable.</t>
    </r>
  </si>
  <si>
    <r>
      <rPr>
        <b/>
        <sz val="10"/>
        <rFont val="Arial"/>
        <family val="34"/>
      </rPr>
      <t>BUDGET TOTALS</t>
    </r>
  </si>
  <si>
    <r>
      <rPr>
        <b/>
        <sz val="10"/>
        <rFont val="Arial"/>
        <family val="34"/>
      </rPr>
      <t xml:space="preserve">ADMINISTRATIVE COST TOTALS
</t>
    </r>
    <r>
      <rPr>
        <i/>
        <sz val="10"/>
        <rFont val="Arial"/>
        <family val="34"/>
      </rPr>
      <t>Administrative costs cannot exceed 15% of total projected earnings</t>
    </r>
  </si>
  <si>
    <r>
      <rPr>
        <sz val="10"/>
        <rFont val="Arial"/>
        <family val="34"/>
      </rPr>
      <t>Office Supplies</t>
    </r>
  </si>
  <si>
    <r>
      <rPr>
        <sz val="10"/>
        <rFont val="Arial"/>
        <family val="34"/>
      </rPr>
      <t>Rent and Utilities</t>
    </r>
  </si>
  <si>
    <r>
      <rPr>
        <sz val="10"/>
        <rFont val="Arial"/>
        <family val="34"/>
      </rPr>
      <t>Travel</t>
    </r>
  </si>
  <si>
    <r>
      <rPr>
        <sz val="10"/>
        <rFont val="Arial"/>
        <family val="34"/>
      </rPr>
      <t>Training</t>
    </r>
  </si>
  <si>
    <r>
      <rPr>
        <sz val="10"/>
        <rFont val="Arial"/>
        <family val="34"/>
      </rPr>
      <t>Non-Contracted Purchased Services</t>
    </r>
  </si>
  <si>
    <r>
      <rPr>
        <b/>
        <sz val="10"/>
        <rFont val="Arial"/>
        <family val="34"/>
      </rPr>
      <t xml:space="preserve">CATEGORY TOTALS
</t>
    </r>
    <r>
      <rPr>
        <sz val="10"/>
        <rFont val="Arial"/>
        <family val="34"/>
      </rPr>
      <t>(CCFP + Non-CCFP Funds)</t>
    </r>
  </si>
  <si>
    <r>
      <rPr>
        <b/>
        <sz val="10"/>
        <rFont val="Arial"/>
        <family val="34"/>
      </rPr>
      <t xml:space="preserve">NON-CCFP FUNDS
</t>
    </r>
    <r>
      <rPr>
        <sz val="10"/>
        <rFont val="Arial"/>
        <family val="34"/>
      </rPr>
      <t>(List amounts)</t>
    </r>
  </si>
  <si>
    <r>
      <rPr>
        <b/>
        <sz val="10"/>
        <rFont val="Arial"/>
        <family val="34"/>
      </rPr>
      <t xml:space="preserve">CCFP FUNDS
</t>
    </r>
    <r>
      <rPr>
        <sz val="10"/>
        <rFont val="Arial"/>
        <family val="34"/>
      </rPr>
      <t>(List amounts)</t>
    </r>
  </si>
  <si>
    <r>
      <rPr>
        <b/>
        <sz val="10"/>
        <rFont val="Arial"/>
        <family val="34"/>
      </rPr>
      <t>ADMINISTRATIVE COSTS</t>
    </r>
  </si>
  <si>
    <r>
      <rPr>
        <b/>
        <sz val="10"/>
        <rFont val="Arial"/>
        <family val="34"/>
      </rPr>
      <t xml:space="preserve">FOOD SERVICE (OPERATIONAL)
</t>
    </r>
    <r>
      <rPr>
        <b/>
        <sz val="10"/>
        <rFont val="Arial"/>
        <family val="34"/>
      </rPr>
      <t>COST TOTALS</t>
    </r>
  </si>
  <si>
    <r>
      <rPr>
        <sz val="10"/>
        <rFont val="Arial"/>
        <family val="34"/>
      </rPr>
      <t>Transportation</t>
    </r>
  </si>
  <si>
    <r>
      <rPr>
        <sz val="10"/>
        <rFont val="Arial"/>
        <family val="34"/>
      </rPr>
      <t>Food Service Equipment</t>
    </r>
  </si>
  <si>
    <r>
      <rPr>
        <sz val="10"/>
        <rFont val="Arial"/>
        <family val="34"/>
      </rPr>
      <t>Non-Food Supplies</t>
    </r>
  </si>
  <si>
    <r>
      <rPr>
        <sz val="10"/>
        <rFont val="Arial"/>
        <family val="34"/>
      </rPr>
      <t>Food Purchases*</t>
    </r>
  </si>
  <si>
    <r>
      <rPr>
        <b/>
        <sz val="10"/>
        <rFont val="Arial"/>
        <family val="34"/>
      </rPr>
      <t>FOOD SERVICE (OPERATIONAL) COSTS</t>
    </r>
  </si>
  <si>
    <r>
      <rPr>
        <b/>
        <sz val="10"/>
        <rFont val="Arial"/>
        <family val="34"/>
      </rPr>
      <t xml:space="preserve">1.   Complete the table below to document your projected food program costs.  </t>
    </r>
    <r>
      <rPr>
        <b/>
        <u/>
        <sz val="10"/>
        <rFont val="Arial"/>
        <family val="34"/>
      </rPr>
      <t>Use whole dollars only, no cents.</t>
    </r>
  </si>
  <si>
    <r>
      <t xml:space="preserve">(for use by Sponsors of </t>
    </r>
    <r>
      <rPr>
        <u/>
        <sz val="10"/>
        <rFont val="Arial"/>
        <family val="34"/>
      </rPr>
      <t>Affiliated</t>
    </r>
    <r>
      <rPr>
        <sz val="10"/>
        <rFont val="Arial"/>
        <family val="34"/>
      </rPr>
      <t xml:space="preserve"> Child Care Centers, Afterschool Meals Programs, and Homeless Children Nutrition Programs)</t>
    </r>
  </si>
  <si>
    <t>1)   Have your completed Projected Earnings Worksheet (PEW) in front of you before you complete this form.</t>
  </si>
  <si>
    <t xml:space="preserve">3)   Complete the table in # 1 as follows:
a. Enter the amount of “Projected Earnings Rounded for use in the Budget” from your PEW in the Budget Totals/CCFP Funds box at the bottom of the Budget.
b. As you complete the rest of the Budget, use whole dollars only, no cents.
c. CCFP Funds column – Determine how you will spend your projected earnings on the food program and enter the estimated annual amounts in the appropriate budget categories. Be sure that the amounts listed add up to the CCFP Funds Total amount you entered. It is strongly recommended that at least 50% of your CCFP Funds Total be allocated to food purchases. Refer to the cost category definitions below for examples of allowable food service (operational) and administrative costs.
d. Non-CCFP Funds column – If your projected earnings will not cover the full costs of operating the food program, list the additional amounts you will spend on the program in the appropriate budget categories. Add up the amounts, if any, listed in this column and enter the total in the Budget Totals/Non-CCFP Funds box at the bottom of the Budget.
e. Category Totals column and Budget Totals row – For each row going across, add the CCFP Funds amount to the Other Funds amount and enter the total in space provided in the last column. Then go down the column and add up the row totals listed to ensure the amount equals the Budget Totals/Grand Total that you obtained when you added the last row.
</t>
  </si>
  <si>
    <t>4)   In # 2, list the sources(s) of non-CCFP funds that you included in the budget table, or write N/A if your budget only includes CCFP funds</t>
  </si>
  <si>
    <t>5)   In # 3, check one or more sources of funds available to pay for potential over claims of CCFP reimbursement or other unallowable costs. If “other” is checked, identify the source(s) of funds in the space provided.</t>
  </si>
  <si>
    <t>Authorization #:</t>
  </si>
  <si>
    <t>Organization Name:</t>
  </si>
  <si>
    <t>Name of Budget Preparer(s):</t>
  </si>
  <si>
    <t>For DOH USE ONLY:</t>
  </si>
  <si>
    <t>Approval Signature (Regional Program Specialist)</t>
  </si>
  <si>
    <t>Approval Signature (DOH Headquarters)</t>
  </si>
  <si>
    <t>2)   Complete the identifying information at the top of the form.</t>
  </si>
  <si>
    <t>Auth #:</t>
  </si>
  <si>
    <r>
      <t xml:space="preserve">Other (Includes Special Cost Items)
</t>
    </r>
    <r>
      <rPr>
        <b/>
        <sz val="10"/>
        <rFont val="Arial"/>
        <family val="34"/>
      </rPr>
      <t xml:space="preserve">Describe: </t>
    </r>
  </si>
  <si>
    <t>Non-Contracted Purchased Services</t>
  </si>
  <si>
    <t>Food Service Labor and Benefits</t>
  </si>
  <si>
    <t>Refer to the instructions and definitions on page 2 before completing this form.</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</si>
  <si>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</si>
  <si>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 xml:space="preserve">NON-CCFP FUNDS
</t>
  </si>
  <si>
    <r>
      <t xml:space="preserve">* It is recommended that food purchases </t>
    </r>
    <r>
      <rPr>
        <u/>
        <sz val="10"/>
        <rFont val="Arial"/>
        <family val="34"/>
      </rPr>
      <t>equal or exceed</t>
    </r>
    <r>
      <rPr>
        <sz val="10"/>
        <rFont val="Arial"/>
        <family val="34"/>
      </rPr>
      <t xml:space="preserve"> 50% of the CCFP Funds Total.</t>
    </r>
  </si>
  <si>
    <t>Administrative Salaries and Benefits**</t>
  </si>
  <si>
    <t xml:space="preserve">CCFP FUNDS***
</t>
  </si>
  <si>
    <t>GRAND TOTAL****</t>
  </si>
  <si>
    <r>
      <t xml:space="preserve">*** The CCFP Funds Total must </t>
    </r>
    <r>
      <rPr>
        <u/>
        <sz val="10"/>
        <rFont val="Arial"/>
        <family val="34"/>
      </rPr>
      <t>equal</t>
    </r>
    <r>
      <rPr>
        <sz val="10"/>
        <rFont val="Arial"/>
        <family val="34"/>
      </rPr>
      <t xml:space="preserve"> the amount of “Projected Earnings Rounded for use in the Budget” on the PEW, and will be highlighted in </t>
    </r>
    <r>
      <rPr>
        <sz val="10"/>
        <color rgb="FFFF0000"/>
        <rFont val="Arial"/>
        <family val="2"/>
      </rPr>
      <t>red</t>
    </r>
    <r>
      <rPr>
        <sz val="10"/>
        <rFont val="Arial"/>
        <family val="34"/>
      </rPr>
      <t xml:space="preserve"> if it does not.</t>
    </r>
  </si>
  <si>
    <r>
      <t xml:space="preserve">**** This amount must </t>
    </r>
    <r>
      <rPr>
        <u/>
        <sz val="10"/>
        <rFont val="Arial"/>
        <family val="34"/>
      </rPr>
      <t>equal or exceed</t>
    </r>
    <r>
      <rPr>
        <sz val="10"/>
        <rFont val="Arial"/>
        <family val="34"/>
      </rPr>
      <t xml:space="preserve"> the amount of “Projected Earnings Rounded for use in the Budget” on the PEW, and will be highlighted in </t>
    </r>
    <r>
      <rPr>
        <sz val="10"/>
        <color rgb="FFFF0000"/>
        <rFont val="Arial"/>
        <family val="2"/>
      </rPr>
      <t>red</t>
    </r>
    <r>
      <rPr>
        <sz val="10"/>
        <rFont val="Arial"/>
        <family val="34"/>
      </rPr>
      <t xml:space="preserve"> if it does not.</t>
    </r>
  </si>
  <si>
    <t>Florida Department of Health</t>
  </si>
  <si>
    <t>Child Care Food Program Budget</t>
  </si>
  <si>
    <t>Funds</t>
  </si>
  <si>
    <t>Non</t>
  </si>
  <si>
    <t>** The CCFP Funds and Non-CCFP Funds for Administrative Salaries and Benefits auto-populate from the totals from table 2 of the Management Plan.</t>
  </si>
  <si>
    <t>Total Budget Amount from PEW</t>
  </si>
  <si>
    <t>Remainder to Budget for CCFP Funds</t>
  </si>
  <si>
    <t>Classifying Free and Reduced Meal Apps (S Only)</t>
  </si>
  <si>
    <r>
      <t xml:space="preserve">5. MONITORING STAFF - </t>
    </r>
    <r>
      <rPr>
        <b/>
        <sz val="12"/>
        <color theme="1"/>
        <rFont val="Arial"/>
        <family val="2"/>
      </rPr>
      <t xml:space="preserve">Complete this section only if your organization sponsors 25 or more sites or if you anticipate sponsoring 25 or more sites during this fiscal year.
</t>
    </r>
    <r>
      <rPr>
        <sz val="12"/>
        <color theme="1"/>
        <rFont val="Arial"/>
        <family val="2"/>
      </rPr>
      <t xml:space="preserve">
In column A below, </t>
    </r>
    <r>
      <rPr>
        <u/>
        <sz val="12"/>
        <color theme="1"/>
        <rFont val="Arial"/>
        <family val="2"/>
      </rPr>
      <t>list all employees who perform monitoring activities, and describe the specific activities</t>
    </r>
    <r>
      <rPr>
        <sz val="12"/>
        <color theme="1"/>
        <rFont val="Arial"/>
        <family val="2"/>
      </rPr>
      <t xml:space="preserve"> each employee performs in column B.  Monitoring activities include, but are not limited to, conducting on-site reviews, planning the review schedule, travel for reviews, supervisory oversight of monitors, writing review reports, follow-up reviews, pre-approval visits, household contacts, technical assistance, and desk reviews of claim documentation.  For each employee listed, indicate the number of hours per month spent on monitoring in column C, and the total monthly hours spent on the CCFP in column D (refer back to table 2, column C). The percentage of each employee's monitoring time will auto-calculate in column E, and the total number of FTEs performing monitoring activities will be calculated in the bottom row. Please Note: </t>
    </r>
    <r>
      <rPr>
        <b/>
        <sz val="12"/>
        <color theme="1"/>
        <rFont val="Arial"/>
        <family val="2"/>
      </rPr>
      <t xml:space="preserve">Monitoring ratios for sponsors must equal at least one FTE (2080 hours/year or 173.33 hours/month) for 25 to 150 sites.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</si>
</sst>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000_);_(* \(#,##0.000\);_(* &quot;-&quot;??_);_(@_)"/>
    <numFmt numFmtId="167" formatCode="0.0000"/>
    <numFmt numFmtId="168" formatCode="0_);[Red]\(0\)"/>
    <numFmt numFmtId="169" formatCode="0_)"/>
    <numFmt numFmtId="170" formatCode="0.000"/>
    <numFmt numFmtId="171" formatCode="0.0000_)"/>
    <numFmt numFmtId="172" formatCode="0.0000_);[Red]\(0.0000\)"/>
    <numFmt numFmtId="173" formatCode="&quot;$&quot;#,##0.0000_);[Red]\(&quot;$&quot;#,##0.0000\)"/>
    <numFmt numFmtId="174" formatCode="&quot;$&quot;#,##0"/>
  </numFmts>
  <fonts count="49" x14ac:knownFonts="1">
    <font>
      <sz val="11"/>
      <color theme="1"/>
      <name val="Calibri"/>
      <family val="2"/>
      <scheme val="minor"/>
    </font>
    <font>
      <sz val="11"/>
      <color theme="1"/>
      <name val="Calibri"/>
      <family val="2"/>
      <scheme val="minor"/>
    </font>
    <font>
      <sz val="12"/>
      <color theme="1"/>
      <name val="Arial"/>
      <family val="2"/>
    </font>
    <font>
      <sz val="14"/>
      <color theme="1"/>
      <name val="Arial"/>
      <family val="2"/>
    </font>
    <font>
      <sz val="16"/>
      <color theme="1"/>
      <name val="Arial"/>
      <family val="2"/>
    </font>
    <font>
      <sz val="10"/>
      <color theme="1"/>
      <name val="Arial"/>
      <family val="2"/>
    </font>
    <font>
      <b/>
      <sz val="12"/>
      <color theme="1"/>
      <name val="Arial"/>
      <family val="2"/>
    </font>
    <font>
      <b/>
      <sz val="16"/>
      <color theme="1"/>
      <name val="Arial"/>
      <family val="2"/>
    </font>
    <font>
      <b/>
      <sz val="20"/>
      <color theme="1"/>
      <name val="Arial"/>
      <family val="2"/>
    </font>
    <font>
      <sz val="12"/>
      <color theme="1"/>
      <name val="Calibri"/>
      <family val="2"/>
      <scheme val="minor"/>
    </font>
    <font>
      <b/>
      <sz val="14"/>
      <color theme="1"/>
      <name val="Arial"/>
      <family val="2"/>
    </font>
    <font>
      <sz val="16"/>
      <color theme="1"/>
      <name val="Calibri"/>
      <family val="2"/>
      <scheme val="minor"/>
    </font>
    <font>
      <b/>
      <u/>
      <sz val="12"/>
      <color theme="1"/>
      <name val="Arial"/>
      <family val="2"/>
    </font>
    <font>
      <b/>
      <i/>
      <sz val="12"/>
      <color theme="1"/>
      <name val="Arial"/>
      <family val="2"/>
    </font>
    <font>
      <b/>
      <sz val="11"/>
      <color theme="1"/>
      <name val="Arial"/>
      <family val="2"/>
    </font>
    <font>
      <u/>
      <sz val="12"/>
      <color theme="1"/>
      <name val="Arial"/>
      <family val="2"/>
    </font>
    <font>
      <sz val="10"/>
      <color indexed="8"/>
      <name val="Arial"/>
      <family val="2"/>
    </font>
    <font>
      <b/>
      <sz val="10"/>
      <color indexed="10"/>
      <name val="Arial"/>
      <family val="2"/>
    </font>
    <font>
      <b/>
      <sz val="10"/>
      <color indexed="8"/>
      <name val="Arial"/>
      <family val="2"/>
    </font>
    <font>
      <b/>
      <sz val="10"/>
      <name val="Arial"/>
      <family val="2"/>
    </font>
    <font>
      <sz val="10"/>
      <color indexed="10"/>
      <name val="Arial"/>
      <family val="2"/>
    </font>
    <font>
      <sz val="12"/>
      <name val="Arial"/>
      <family val="2"/>
    </font>
    <font>
      <u/>
      <sz val="10"/>
      <color indexed="8"/>
      <name val="Arial"/>
      <family val="2"/>
    </font>
    <font>
      <b/>
      <sz val="10"/>
      <color indexed="9"/>
      <name val="Arial"/>
      <family val="2"/>
    </font>
    <font>
      <sz val="10"/>
      <color indexed="16"/>
      <name val="Arial"/>
      <family val="2"/>
    </font>
    <font>
      <sz val="10"/>
      <color indexed="12"/>
      <name val="Arial"/>
      <family val="2"/>
    </font>
    <font>
      <sz val="10"/>
      <color indexed="9"/>
      <name val="Arial"/>
      <family val="2"/>
    </font>
    <font>
      <b/>
      <sz val="10"/>
      <color indexed="16"/>
      <name val="Arial"/>
      <family val="2"/>
    </font>
    <font>
      <b/>
      <sz val="12"/>
      <color indexed="9"/>
      <name val="Arial"/>
      <family val="2"/>
    </font>
    <font>
      <b/>
      <sz val="14"/>
      <color indexed="8"/>
      <name val="Arial"/>
      <family val="2"/>
    </font>
    <font>
      <b/>
      <sz val="14"/>
      <color indexed="9"/>
      <name val="Arial"/>
      <family val="2"/>
    </font>
    <font>
      <sz val="10"/>
      <color rgb="FF000000"/>
      <name val="Times New Roman"/>
      <charset val="204"/>
    </font>
    <font>
      <b/>
      <sz val="10"/>
      <name val="Arial"/>
      <family val="34"/>
    </font>
    <font>
      <sz val="10"/>
      <name val="Arial"/>
      <family val="34"/>
    </font>
    <font>
      <u/>
      <sz val="10"/>
      <name val="Arial"/>
      <family val="34"/>
    </font>
    <font>
      <b/>
      <u/>
      <sz val="10"/>
      <name val="Arial"/>
      <family val="34"/>
    </font>
    <font>
      <i/>
      <sz val="10"/>
      <name val="Arial"/>
      <family val="34"/>
    </font>
    <font>
      <sz val="10"/>
      <color rgb="FF000000"/>
      <name val="Times New Roman"/>
      <family val="1"/>
    </font>
    <font>
      <sz val="10"/>
      <color rgb="FF000000"/>
      <name val="Arial"/>
      <family val="2"/>
    </font>
    <font>
      <sz val="10"/>
      <name val="Arial"/>
      <family val="2"/>
    </font>
    <font>
      <b/>
      <sz val="10"/>
      <color rgb="FF000000"/>
      <name val="Arial"/>
      <family val="2"/>
    </font>
    <font>
      <sz val="10"/>
      <name val="Times New Roman"/>
      <family val="1"/>
    </font>
    <font>
      <sz val="11"/>
      <color theme="0"/>
      <name val="Calibri"/>
      <family val="2"/>
      <scheme val="minor"/>
    </font>
    <font>
      <sz val="10"/>
      <color rgb="FFFF0000"/>
      <name val="Arial"/>
      <family val="2"/>
    </font>
    <font>
      <sz val="8"/>
      <name val="Arial"/>
      <family val="34"/>
    </font>
    <font>
      <b/>
      <sz val="14"/>
      <name val="Arial"/>
      <family val="2"/>
    </font>
    <font>
      <b/>
      <sz val="11"/>
      <name val="Arial"/>
      <family val="2"/>
    </font>
    <font>
      <sz val="8"/>
      <color rgb="FF000000"/>
      <name val="Arial"/>
      <family val="2"/>
    </font>
    <font>
      <b/>
      <sz val="10"/>
      <color rgb="FF000000"/>
      <name val="Times New Roman"/>
      <family val="1"/>
    </font>
  </fonts>
  <fills count="1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indexed="8"/>
        <bgColor indexed="64"/>
      </patternFill>
    </fill>
    <fill>
      <patternFill patternType="solid">
        <fgColor indexed="8"/>
      </patternFill>
    </fill>
    <fill>
      <patternFill patternType="solid">
        <fgColor indexed="42"/>
      </patternFill>
    </fill>
    <fill>
      <patternFill patternType="solid">
        <fgColor indexed="42"/>
        <bgColor indexed="64"/>
      </patternFill>
    </fill>
    <fill>
      <patternFill patternType="solid">
        <fgColor indexed="13"/>
        <bgColor indexed="64"/>
      </patternFill>
    </fill>
    <fill>
      <patternFill patternType="solid">
        <fgColor theme="5" tint="0.59999389629810485"/>
        <bgColor indexed="64"/>
      </patternFill>
    </fill>
    <fill>
      <patternFill patternType="solid">
        <fgColor indexed="13"/>
      </patternFill>
    </fill>
    <fill>
      <patternFill patternType="solid">
        <fgColor rgb="FFC6FEBE"/>
        <bgColor indexed="64"/>
      </patternFill>
    </fill>
    <fill>
      <patternFill patternType="solid">
        <fgColor rgb="FFFFFFFF"/>
      </patternFill>
    </fill>
    <fill>
      <patternFill patternType="solid">
        <fgColor theme="0" tint="-0.149998474074526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top/>
      <bottom style="medium">
        <color indexed="8"/>
      </bottom>
      <diagonal/>
    </border>
    <border>
      <left/>
      <right/>
      <top style="medium">
        <color indexed="8"/>
      </top>
      <bottom/>
      <diagonal/>
    </border>
    <border>
      <left/>
      <right style="medium">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thin">
        <color indexed="8"/>
      </right>
      <top/>
      <bottom/>
      <diagonal/>
    </border>
    <border>
      <left style="medium">
        <color indexed="8"/>
      </left>
      <right/>
      <top/>
      <bottom/>
      <diagonal/>
    </border>
    <border>
      <left/>
      <right style="medium">
        <color indexed="8"/>
      </right>
      <top style="medium">
        <color indexed="8"/>
      </top>
      <bottom/>
      <diagonal/>
    </border>
    <border>
      <left/>
      <right style="thin">
        <color indexed="8"/>
      </right>
      <top style="medium">
        <color indexed="8"/>
      </top>
      <bottom/>
      <diagonal/>
    </border>
    <border>
      <left style="medium">
        <color indexed="8"/>
      </left>
      <right/>
      <top style="medium">
        <color indexed="8"/>
      </top>
      <bottom/>
      <diagonal/>
    </border>
    <border>
      <left style="thin">
        <color indexed="8"/>
      </left>
      <right style="medium">
        <color indexed="8"/>
      </right>
      <top/>
      <bottom style="medium">
        <color indexed="8"/>
      </bottom>
      <diagonal/>
    </border>
    <border>
      <left style="thin">
        <color indexed="8"/>
      </left>
      <right style="medium">
        <color indexed="8"/>
      </right>
      <top/>
      <bottom/>
      <diagonal/>
    </border>
    <border>
      <left style="thin">
        <color indexed="8"/>
      </left>
      <right style="medium">
        <color indexed="8"/>
      </right>
      <top style="medium">
        <color indexed="8"/>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bottom style="thin">
        <color indexed="64"/>
      </bottom>
      <diagonal/>
    </border>
    <border>
      <left/>
      <right/>
      <top/>
      <bottom style="thin">
        <color indexed="8"/>
      </bottom>
      <diagonal/>
    </border>
    <border>
      <left/>
      <right style="medium">
        <color indexed="8"/>
      </right>
      <top style="thin">
        <color indexed="8"/>
      </top>
      <bottom/>
      <diagonal/>
    </border>
    <border>
      <left/>
      <right/>
      <top style="thin">
        <color indexed="8"/>
      </top>
      <bottom/>
      <diagonal/>
    </border>
    <border>
      <left style="medium">
        <color indexed="8"/>
      </left>
      <right/>
      <top/>
      <bottom style="thin">
        <color indexed="8"/>
      </bottom>
      <diagonal/>
    </border>
    <border>
      <left style="double">
        <color indexed="8"/>
      </left>
      <right style="double">
        <color indexed="8"/>
      </right>
      <top style="double">
        <color indexed="8"/>
      </top>
      <bottom style="double">
        <color indexed="8"/>
      </bottom>
      <diagonal/>
    </border>
    <border>
      <left/>
      <right style="medium">
        <color indexed="8"/>
      </right>
      <top/>
      <bottom style="double">
        <color indexed="8"/>
      </bottom>
      <diagonal/>
    </border>
    <border>
      <left/>
      <right style="medium">
        <color indexed="8"/>
      </right>
      <top style="medium">
        <color indexed="8"/>
      </top>
      <bottom style="medium">
        <color indexed="8"/>
      </bottom>
      <diagonal/>
    </border>
    <border>
      <left/>
      <right style="medium">
        <color indexed="8"/>
      </right>
      <top style="medium">
        <color indexed="8"/>
      </top>
      <bottom style="double">
        <color indexed="8"/>
      </bottom>
      <diagonal/>
    </border>
    <border>
      <left/>
      <right/>
      <top style="medium">
        <color indexed="8"/>
      </top>
      <bottom style="double">
        <color indexed="8"/>
      </bottom>
      <diagonal/>
    </border>
    <border>
      <left style="medium">
        <color indexed="8"/>
      </left>
      <right/>
      <top style="medium">
        <color indexed="8"/>
      </top>
      <bottom style="double">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31" fillId="0" borderId="0"/>
  </cellStyleXfs>
  <cellXfs count="460">
    <xf numFmtId="0" fontId="0" fillId="0" borderId="0" xfId="0"/>
    <xf numFmtId="0" fontId="0" fillId="2" borderId="0" xfId="0" applyFill="1" applyAlignment="1" applyProtection="1">
      <alignment wrapText="1"/>
    </xf>
    <xf numFmtId="0" fontId="0" fillId="2" borderId="8" xfId="0" applyFill="1" applyBorder="1" applyAlignment="1" applyProtection="1">
      <alignment wrapText="1"/>
    </xf>
    <xf numFmtId="0" fontId="0" fillId="2" borderId="19" xfId="0" applyFill="1" applyBorder="1" applyAlignment="1" applyProtection="1">
      <alignment wrapText="1"/>
    </xf>
    <xf numFmtId="0" fontId="0" fillId="2" borderId="9" xfId="0" applyFill="1" applyBorder="1" applyAlignment="1" applyProtection="1">
      <alignment wrapText="1"/>
    </xf>
    <xf numFmtId="0" fontId="0" fillId="0" borderId="0" xfId="0" applyAlignment="1" applyProtection="1">
      <alignment wrapText="1"/>
    </xf>
    <xf numFmtId="0" fontId="2" fillId="2" borderId="0" xfId="0" applyFont="1" applyFill="1" applyBorder="1" applyAlignment="1" applyProtection="1">
      <alignment wrapText="1"/>
    </xf>
    <xf numFmtId="0" fontId="2" fillId="2" borderId="13" xfId="0" applyFont="1" applyFill="1" applyBorder="1" applyAlignment="1" applyProtection="1">
      <alignment wrapText="1"/>
    </xf>
    <xf numFmtId="0" fontId="0" fillId="2" borderId="0" xfId="0" applyFill="1" applyAlignment="1" applyProtection="1">
      <alignment vertical="center" wrapText="1"/>
    </xf>
    <xf numFmtId="0" fontId="0" fillId="0" borderId="0" xfId="0" applyAlignment="1" applyProtection="1">
      <alignment vertical="center" wrapText="1"/>
    </xf>
    <xf numFmtId="0" fontId="6" fillId="2" borderId="1" xfId="0" applyFont="1" applyFill="1" applyBorder="1" applyAlignment="1" applyProtection="1">
      <alignment horizontal="center" wrapText="1"/>
    </xf>
    <xf numFmtId="0" fontId="0" fillId="2" borderId="20" xfId="0" applyFill="1" applyBorder="1" applyAlignment="1" applyProtection="1">
      <alignment wrapText="1"/>
    </xf>
    <xf numFmtId="0" fontId="0" fillId="2" borderId="0" xfId="0" applyFill="1" applyBorder="1" applyAlignment="1" applyProtection="1">
      <alignment wrapText="1"/>
    </xf>
    <xf numFmtId="0" fontId="0" fillId="2" borderId="13" xfId="0" applyFill="1" applyBorder="1" applyAlignment="1" applyProtection="1">
      <alignment wrapText="1"/>
    </xf>
    <xf numFmtId="0" fontId="2" fillId="2" borderId="0" xfId="0" applyFont="1" applyFill="1" applyBorder="1" applyAlignment="1" applyProtection="1">
      <alignment horizontal="center" wrapText="1"/>
    </xf>
    <xf numFmtId="0" fontId="9" fillId="2" borderId="20" xfId="0" applyFont="1" applyFill="1" applyBorder="1" applyAlignment="1" applyProtection="1">
      <alignment wrapText="1"/>
    </xf>
    <xf numFmtId="0" fontId="9" fillId="2" borderId="0" xfId="0" applyFont="1" applyFill="1" applyBorder="1" applyAlignment="1" applyProtection="1">
      <alignment wrapText="1"/>
    </xf>
    <xf numFmtId="0" fontId="9" fillId="2" borderId="13" xfId="0" applyFont="1" applyFill="1" applyBorder="1" applyAlignment="1" applyProtection="1">
      <alignment wrapText="1"/>
    </xf>
    <xf numFmtId="0" fontId="0" fillId="2" borderId="21" xfId="0" applyFill="1" applyBorder="1" applyAlignment="1" applyProtection="1">
      <alignment wrapText="1"/>
    </xf>
    <xf numFmtId="0" fontId="0" fillId="2" borderId="2" xfId="0" applyFill="1" applyBorder="1" applyAlignment="1" applyProtection="1">
      <alignment wrapText="1"/>
    </xf>
    <xf numFmtId="0" fontId="0" fillId="2" borderId="10" xfId="0" applyFill="1" applyBorder="1" applyAlignment="1" applyProtection="1">
      <alignment wrapText="1"/>
    </xf>
    <xf numFmtId="0" fontId="0" fillId="2" borderId="26" xfId="0" applyFill="1" applyBorder="1" applyAlignment="1" applyProtection="1">
      <alignment wrapText="1"/>
    </xf>
    <xf numFmtId="0" fontId="0" fillId="2" borderId="11" xfId="0" applyFill="1" applyBorder="1" applyAlignment="1" applyProtection="1">
      <alignment wrapText="1"/>
    </xf>
    <xf numFmtId="0" fontId="2" fillId="2" borderId="29" xfId="0" applyFont="1" applyFill="1" applyBorder="1" applyAlignment="1" applyProtection="1">
      <alignment wrapText="1"/>
    </xf>
    <xf numFmtId="0" fontId="0" fillId="0" borderId="0" xfId="0" applyBorder="1" applyAlignment="1" applyProtection="1">
      <alignment wrapText="1"/>
    </xf>
    <xf numFmtId="0" fontId="2" fillId="2" borderId="3" xfId="0" applyFont="1" applyFill="1" applyBorder="1" applyAlignment="1" applyProtection="1">
      <alignment horizontal="justify"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0" fillId="2" borderId="0" xfId="0" applyFill="1" applyBorder="1" applyAlignment="1" applyProtection="1">
      <alignment horizontal="center" wrapText="1"/>
    </xf>
    <xf numFmtId="0" fontId="2" fillId="0" borderId="29" xfId="0" applyFont="1" applyFill="1" applyBorder="1" applyAlignment="1" applyProtection="1">
      <alignment wrapText="1"/>
    </xf>
    <xf numFmtId="0" fontId="2" fillId="0" borderId="0" xfId="0" applyFont="1" applyFill="1" applyBorder="1" applyAlignment="1" applyProtection="1">
      <alignment wrapText="1"/>
    </xf>
    <xf numFmtId="0" fontId="2" fillId="0" borderId="13" xfId="0" applyFont="1" applyFill="1" applyBorder="1" applyAlignment="1" applyProtection="1">
      <alignment wrapText="1"/>
    </xf>
    <xf numFmtId="0" fontId="2" fillId="2" borderId="0" xfId="0" applyFont="1" applyFill="1" applyBorder="1" applyAlignment="1" applyProtection="1">
      <alignment vertical="center" wrapText="1"/>
    </xf>
    <xf numFmtId="0" fontId="2"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wrapText="1"/>
      <protection locked="0"/>
    </xf>
    <xf numFmtId="0" fontId="5" fillId="0" borderId="0" xfId="3" applyAlignment="1" applyProtection="1">
      <alignment horizontal="left"/>
    </xf>
    <xf numFmtId="0" fontId="5" fillId="5" borderId="0" xfId="3" applyFill="1" applyAlignment="1" applyProtection="1">
      <alignment horizontal="left"/>
    </xf>
    <xf numFmtId="0" fontId="5" fillId="0" borderId="0" xfId="3" applyAlignment="1" applyProtection="1">
      <alignment horizontal="center"/>
    </xf>
    <xf numFmtId="0" fontId="5" fillId="0" borderId="0" xfId="3" applyAlignment="1" applyProtection="1"/>
    <xf numFmtId="0" fontId="5" fillId="5" borderId="0" xfId="3" applyFill="1" applyAlignment="1" applyProtection="1">
      <alignment horizontal="center"/>
    </xf>
    <xf numFmtId="0" fontId="5" fillId="5" borderId="0" xfId="3" applyFill="1" applyAlignment="1" applyProtection="1"/>
    <xf numFmtId="0" fontId="16" fillId="5" borderId="0" xfId="3" applyFont="1" applyFill="1" applyAlignment="1" applyProtection="1">
      <alignment horizontal="center"/>
    </xf>
    <xf numFmtId="8" fontId="17" fillId="5" borderId="0" xfId="3" applyNumberFormat="1" applyFont="1" applyFill="1" applyBorder="1" applyAlignment="1" applyProtection="1">
      <alignment horizontal="right"/>
    </xf>
    <xf numFmtId="0" fontId="5" fillId="5" borderId="0" xfId="3" applyFill="1" applyBorder="1" applyAlignment="1" applyProtection="1">
      <alignment horizontal="center"/>
    </xf>
    <xf numFmtId="0" fontId="18" fillId="5" borderId="0" xfId="3" applyFont="1" applyFill="1" applyBorder="1" applyAlignment="1" applyProtection="1">
      <alignment horizontal="right" wrapText="1"/>
    </xf>
    <xf numFmtId="44" fontId="17" fillId="5" borderId="32" xfId="4" applyFont="1" applyFill="1" applyBorder="1" applyAlignment="1" applyProtection="1">
      <alignment horizontal="left"/>
    </xf>
    <xf numFmtId="8" fontId="17" fillId="5" borderId="32" xfId="3" applyNumberFormat="1" applyFont="1" applyFill="1" applyBorder="1" applyAlignment="1" applyProtection="1">
      <alignment horizontal="right"/>
    </xf>
    <xf numFmtId="0" fontId="5" fillId="5" borderId="33" xfId="3" applyFill="1" applyBorder="1" applyAlignment="1" applyProtection="1">
      <alignment horizontal="center"/>
    </xf>
    <xf numFmtId="7" fontId="20" fillId="5" borderId="0" xfId="3" applyNumberFormat="1" applyFont="1" applyFill="1" applyAlignment="1" applyProtection="1">
      <alignment horizontal="center"/>
    </xf>
    <xf numFmtId="0" fontId="16" fillId="5" borderId="0" xfId="3" applyFont="1" applyFill="1" applyAlignment="1" applyProtection="1">
      <alignment horizontal="right"/>
    </xf>
    <xf numFmtId="0" fontId="16" fillId="5" borderId="0" xfId="3" applyFont="1" applyFill="1" applyAlignment="1" applyProtection="1"/>
    <xf numFmtId="0" fontId="16" fillId="5" borderId="0" xfId="3" applyFont="1" applyFill="1" applyAlignment="1" applyProtection="1">
      <alignment horizontal="left"/>
    </xf>
    <xf numFmtId="0" fontId="20" fillId="5" borderId="0" xfId="3" applyFont="1" applyFill="1" applyBorder="1" applyAlignment="1" applyProtection="1">
      <alignment horizontal="center"/>
    </xf>
    <xf numFmtId="0" fontId="20" fillId="5" borderId="0" xfId="3" applyFont="1" applyFill="1" applyBorder="1" applyAlignment="1" applyProtection="1">
      <alignment horizontal="right"/>
    </xf>
    <xf numFmtId="0" fontId="16" fillId="5" borderId="0" xfId="3" applyFont="1" applyFill="1" applyBorder="1" applyAlignment="1" applyProtection="1">
      <alignment horizontal="center"/>
    </xf>
    <xf numFmtId="0" fontId="16" fillId="5" borderId="36" xfId="3" applyFont="1" applyFill="1" applyBorder="1" applyAlignment="1" applyProtection="1">
      <alignment horizontal="left"/>
    </xf>
    <xf numFmtId="7" fontId="17" fillId="5" borderId="37" xfId="3" applyNumberFormat="1" applyFont="1" applyFill="1" applyBorder="1" applyAlignment="1" applyProtection="1">
      <alignment horizontal="right"/>
    </xf>
    <xf numFmtId="0" fontId="5" fillId="5" borderId="37" xfId="3" applyFill="1" applyBorder="1" applyAlignment="1" applyProtection="1">
      <alignment horizontal="center"/>
    </xf>
    <xf numFmtId="0" fontId="18" fillId="5" borderId="37" xfId="3" applyFont="1" applyFill="1" applyBorder="1" applyAlignment="1" applyProtection="1">
      <alignment horizontal="right"/>
    </xf>
    <xf numFmtId="0" fontId="18" fillId="5" borderId="37" xfId="3" applyFont="1" applyFill="1" applyBorder="1" applyAlignment="1" applyProtection="1"/>
    <xf numFmtId="0" fontId="18" fillId="5" borderId="37" xfId="3" applyFont="1" applyFill="1" applyBorder="1" applyAlignment="1" applyProtection="1">
      <alignment horizontal="left"/>
    </xf>
    <xf numFmtId="7" fontId="17" fillId="5" borderId="38" xfId="3" applyNumberFormat="1" applyFont="1" applyFill="1" applyBorder="1" applyAlignment="1" applyProtection="1">
      <alignment horizontal="right"/>
    </xf>
    <xf numFmtId="0" fontId="21" fillId="5" borderId="39" xfId="3" applyFont="1" applyFill="1" applyBorder="1" applyAlignment="1" applyProtection="1">
      <alignment horizontal="center"/>
    </xf>
    <xf numFmtId="7" fontId="20" fillId="5" borderId="41" xfId="3" applyNumberFormat="1" applyFont="1" applyFill="1" applyBorder="1" applyAlignment="1" applyProtection="1">
      <alignment horizontal="right"/>
    </xf>
    <xf numFmtId="0" fontId="16" fillId="5" borderId="42" xfId="3" applyFont="1" applyFill="1" applyBorder="1" applyAlignment="1" applyProtection="1">
      <alignment horizontal="center"/>
    </xf>
    <xf numFmtId="0" fontId="16" fillId="5" borderId="0" xfId="3" applyFont="1" applyFill="1" applyBorder="1" applyAlignment="1" applyProtection="1">
      <alignment horizontal="right" wrapText="1"/>
    </xf>
    <xf numFmtId="0" fontId="16" fillId="5" borderId="43" xfId="3" applyFont="1" applyFill="1" applyBorder="1" applyAlignment="1" applyProtection="1">
      <alignment horizontal="right" wrapText="1"/>
    </xf>
    <xf numFmtId="7" fontId="20" fillId="5" borderId="44" xfId="3" applyNumberFormat="1" applyFont="1" applyFill="1" applyBorder="1" applyAlignment="1" applyProtection="1">
      <alignment horizontal="right"/>
    </xf>
    <xf numFmtId="0" fontId="16" fillId="5" borderId="45" xfId="3" applyFont="1" applyFill="1" applyBorder="1" applyAlignment="1" applyProtection="1">
      <alignment horizontal="center"/>
    </xf>
    <xf numFmtId="0" fontId="5" fillId="0" borderId="0" xfId="3" applyBorder="1" applyAlignment="1" applyProtection="1">
      <alignment horizontal="left"/>
    </xf>
    <xf numFmtId="0" fontId="5" fillId="5" borderId="0" xfId="3" applyFill="1" applyBorder="1" applyAlignment="1" applyProtection="1">
      <alignment horizontal="left"/>
    </xf>
    <xf numFmtId="7" fontId="20" fillId="5" borderId="0" xfId="3" applyNumberFormat="1" applyFont="1" applyFill="1" applyBorder="1" applyAlignment="1" applyProtection="1">
      <alignment horizontal="center"/>
    </xf>
    <xf numFmtId="0" fontId="5" fillId="0" borderId="0" xfId="3" applyBorder="1" applyAlignment="1" applyProtection="1">
      <alignment horizontal="center"/>
    </xf>
    <xf numFmtId="0" fontId="16" fillId="5" borderId="0" xfId="3" applyFont="1" applyFill="1" applyBorder="1" applyAlignment="1" applyProtection="1"/>
    <xf numFmtId="0" fontId="16" fillId="5" borderId="0" xfId="3" applyFont="1" applyFill="1" applyBorder="1" applyAlignment="1" applyProtection="1">
      <alignment horizontal="left"/>
    </xf>
    <xf numFmtId="44" fontId="17" fillId="5" borderId="0" xfId="3" applyNumberFormat="1" applyFont="1" applyFill="1" applyBorder="1" applyAlignment="1" applyProtection="1">
      <alignment horizontal="right"/>
    </xf>
    <xf numFmtId="44" fontId="17" fillId="5" borderId="47" xfId="3" applyNumberFormat="1" applyFont="1" applyFill="1" applyBorder="1" applyAlignment="1" applyProtection="1">
      <alignment horizontal="right"/>
    </xf>
    <xf numFmtId="0" fontId="16" fillId="5" borderId="36" xfId="3" applyFont="1" applyFill="1" applyBorder="1" applyAlignment="1" applyProtection="1">
      <alignment horizontal="center"/>
    </xf>
    <xf numFmtId="0" fontId="20" fillId="5" borderId="48" xfId="3" applyFont="1" applyFill="1" applyBorder="1" applyAlignment="1" applyProtection="1">
      <alignment horizontal="right"/>
    </xf>
    <xf numFmtId="0" fontId="16" fillId="5" borderId="43" xfId="3" applyFont="1" applyFill="1" applyBorder="1" applyAlignment="1" applyProtection="1">
      <alignment horizontal="left"/>
    </xf>
    <xf numFmtId="44" fontId="20" fillId="5" borderId="49" xfId="3" applyNumberFormat="1" applyFont="1" applyFill="1" applyBorder="1" applyAlignment="1" applyProtection="1">
      <alignment horizontal="right"/>
    </xf>
    <xf numFmtId="0" fontId="5" fillId="5" borderId="46" xfId="3" applyFill="1" applyBorder="1" applyAlignment="1" applyProtection="1">
      <alignment horizontal="left"/>
    </xf>
    <xf numFmtId="0" fontId="5" fillId="0" borderId="0" xfId="3" applyProtection="1"/>
    <xf numFmtId="7" fontId="20" fillId="5" borderId="0" xfId="4" applyNumberFormat="1" applyFont="1" applyFill="1" applyBorder="1" applyAlignment="1" applyProtection="1">
      <alignment horizontal="right"/>
    </xf>
    <xf numFmtId="166" fontId="16" fillId="5" borderId="0" xfId="5" applyNumberFormat="1" applyFont="1" applyFill="1" applyBorder="1" applyAlignment="1" applyProtection="1">
      <alignment horizontal="center"/>
    </xf>
    <xf numFmtId="7" fontId="20" fillId="5" borderId="38" xfId="4" applyNumberFormat="1" applyFont="1" applyFill="1" applyBorder="1" applyAlignment="1" applyProtection="1">
      <alignment horizontal="right"/>
    </xf>
    <xf numFmtId="166" fontId="16" fillId="5" borderId="36" xfId="5" applyNumberFormat="1" applyFont="1" applyFill="1" applyBorder="1" applyAlignment="1" applyProtection="1">
      <alignment horizontal="center"/>
    </xf>
    <xf numFmtId="0" fontId="16" fillId="5" borderId="40" xfId="3" applyFont="1" applyFill="1" applyBorder="1" applyAlignment="1" applyProtection="1">
      <alignment horizontal="left"/>
    </xf>
    <xf numFmtId="7" fontId="20" fillId="5" borderId="50" xfId="3" applyNumberFormat="1" applyFont="1" applyFill="1" applyBorder="1" applyAlignment="1" applyProtection="1">
      <alignment horizontal="right"/>
    </xf>
    <xf numFmtId="167" fontId="16" fillId="5" borderId="0" xfId="3" applyNumberFormat="1" applyFont="1" applyFill="1" applyBorder="1" applyAlignment="1" applyProtection="1">
      <alignment horizontal="center"/>
    </xf>
    <xf numFmtId="167" fontId="16" fillId="5" borderId="0" xfId="3" applyNumberFormat="1" applyFont="1" applyFill="1" applyAlignment="1" applyProtection="1">
      <alignment horizontal="center"/>
    </xf>
    <xf numFmtId="0" fontId="16" fillId="5" borderId="51" xfId="3" applyFont="1" applyFill="1" applyBorder="1" applyAlignment="1" applyProtection="1">
      <alignment horizontal="right"/>
    </xf>
    <xf numFmtId="0" fontId="16" fillId="5" borderId="52" xfId="3" applyFont="1" applyFill="1" applyBorder="1" applyAlignment="1" applyProtection="1">
      <alignment horizontal="center"/>
    </xf>
    <xf numFmtId="0" fontId="16" fillId="5" borderId="52" xfId="3" applyFont="1" applyFill="1" applyBorder="1" applyAlignment="1" applyProtection="1"/>
    <xf numFmtId="0" fontId="16" fillId="5" borderId="52" xfId="3" applyFont="1" applyFill="1" applyBorder="1" applyAlignment="1" applyProtection="1">
      <alignment horizontal="left"/>
    </xf>
    <xf numFmtId="0" fontId="18" fillId="5" borderId="53" xfId="3" applyFont="1" applyFill="1" applyBorder="1" applyAlignment="1" applyProtection="1">
      <alignment horizontal="left"/>
    </xf>
    <xf numFmtId="44" fontId="5" fillId="5" borderId="0" xfId="3" applyNumberFormat="1" applyFill="1" applyBorder="1" applyAlignment="1" applyProtection="1">
      <alignment horizontal="left"/>
    </xf>
    <xf numFmtId="44" fontId="16" fillId="5" borderId="38" xfId="4" applyFont="1" applyFill="1" applyBorder="1" applyAlignment="1" applyProtection="1">
      <alignment horizontal="center"/>
    </xf>
    <xf numFmtId="168" fontId="16" fillId="5" borderId="36" xfId="3" applyNumberFormat="1" applyFont="1" applyFill="1" applyBorder="1" applyAlignment="1" applyProtection="1">
      <alignment horizontal="center"/>
    </xf>
    <xf numFmtId="0" fontId="16" fillId="5" borderId="36" xfId="3" applyFont="1" applyFill="1" applyBorder="1" applyAlignment="1" applyProtection="1"/>
    <xf numFmtId="44" fontId="16" fillId="5" borderId="54" xfId="4" applyFont="1" applyFill="1" applyBorder="1" applyAlignment="1" applyProtection="1">
      <alignment horizontal="center"/>
    </xf>
    <xf numFmtId="44" fontId="16" fillId="5" borderId="0" xfId="4" applyFont="1" applyFill="1" applyBorder="1" applyAlignment="1" applyProtection="1">
      <alignment horizontal="center"/>
    </xf>
    <xf numFmtId="168" fontId="16" fillId="5" borderId="55" xfId="3" applyNumberFormat="1" applyFont="1" applyFill="1" applyBorder="1" applyAlignment="1" applyProtection="1">
      <alignment horizontal="center"/>
    </xf>
    <xf numFmtId="169" fontId="20" fillId="5" borderId="0" xfId="3" applyNumberFormat="1" applyFont="1" applyFill="1" applyAlignment="1" applyProtection="1">
      <alignment horizontal="center"/>
    </xf>
    <xf numFmtId="170" fontId="16" fillId="5" borderId="0" xfId="3" applyNumberFormat="1" applyFont="1" applyFill="1" applyAlignment="1" applyProtection="1"/>
    <xf numFmtId="44" fontId="16" fillId="5" borderId="41" xfId="4" applyFont="1" applyFill="1" applyBorder="1" applyAlignment="1" applyProtection="1">
      <alignment horizontal="center"/>
    </xf>
    <xf numFmtId="168" fontId="16" fillId="5" borderId="0" xfId="3" applyNumberFormat="1" applyFont="1" applyFill="1" applyBorder="1" applyAlignment="1" applyProtection="1">
      <alignment horizontal="center"/>
    </xf>
    <xf numFmtId="0" fontId="16" fillId="5" borderId="41" xfId="3" applyFont="1" applyFill="1" applyBorder="1" applyAlignment="1" applyProtection="1">
      <alignment horizontal="center"/>
    </xf>
    <xf numFmtId="0" fontId="22" fillId="5" borderId="0" xfId="3" applyFont="1" applyFill="1" applyBorder="1" applyAlignment="1" applyProtection="1">
      <alignment horizontal="center"/>
    </xf>
    <xf numFmtId="0" fontId="20" fillId="5" borderId="0" xfId="3" applyFont="1" applyFill="1" applyAlignment="1" applyProtection="1">
      <alignment horizontal="center"/>
    </xf>
    <xf numFmtId="171" fontId="16" fillId="5" borderId="0" xfId="3" applyNumberFormat="1" applyFont="1" applyFill="1" applyAlignment="1" applyProtection="1">
      <alignment horizontal="center"/>
    </xf>
    <xf numFmtId="167" fontId="16" fillId="5" borderId="0" xfId="3" applyNumberFormat="1" applyFont="1" applyFill="1" applyAlignment="1" applyProtection="1"/>
    <xf numFmtId="0" fontId="22" fillId="5" borderId="43" xfId="3" applyFont="1" applyFill="1" applyBorder="1" applyAlignment="1" applyProtection="1">
      <alignment horizontal="left"/>
    </xf>
    <xf numFmtId="0" fontId="5" fillId="5" borderId="56" xfId="3" applyFill="1" applyBorder="1" applyAlignment="1" applyProtection="1">
      <alignment horizontal="left"/>
    </xf>
    <xf numFmtId="0" fontId="5" fillId="5" borderId="57" xfId="3" applyFill="1" applyBorder="1" applyAlignment="1" applyProtection="1">
      <alignment horizontal="left"/>
    </xf>
    <xf numFmtId="0" fontId="16" fillId="5" borderId="57" xfId="3" applyFont="1" applyFill="1" applyBorder="1" applyAlignment="1" applyProtection="1">
      <alignment horizontal="left"/>
    </xf>
    <xf numFmtId="172" fontId="16" fillId="5" borderId="0" xfId="3" applyNumberFormat="1" applyFont="1" applyFill="1" applyBorder="1" applyAlignment="1" applyProtection="1">
      <alignment horizontal="center"/>
    </xf>
    <xf numFmtId="44" fontId="16" fillId="5" borderId="50" xfId="4" applyFont="1" applyFill="1" applyBorder="1" applyAlignment="1" applyProtection="1">
      <alignment horizontal="center"/>
    </xf>
    <xf numFmtId="44" fontId="16" fillId="5" borderId="55" xfId="4" applyFont="1" applyFill="1" applyBorder="1" applyAlignment="1" applyProtection="1">
      <alignment horizontal="center"/>
    </xf>
    <xf numFmtId="0" fontId="16" fillId="5" borderId="55" xfId="3" applyFont="1" applyFill="1" applyBorder="1" applyAlignment="1" applyProtection="1">
      <alignment horizontal="center"/>
    </xf>
    <xf numFmtId="0" fontId="20" fillId="5" borderId="55" xfId="3" applyFont="1" applyFill="1" applyBorder="1" applyAlignment="1" applyProtection="1">
      <alignment horizontal="center"/>
    </xf>
    <xf numFmtId="167" fontId="16" fillId="5" borderId="55" xfId="3" applyNumberFormat="1" applyFont="1" applyFill="1" applyBorder="1" applyAlignment="1" applyProtection="1"/>
    <xf numFmtId="0" fontId="16" fillId="5" borderId="55" xfId="3" applyFont="1" applyFill="1" applyBorder="1" applyAlignment="1" applyProtection="1">
      <alignment horizontal="left"/>
    </xf>
    <xf numFmtId="0" fontId="16" fillId="5" borderId="58" xfId="3" applyFont="1" applyFill="1" applyBorder="1" applyAlignment="1" applyProtection="1">
      <alignment horizontal="left"/>
    </xf>
    <xf numFmtId="172" fontId="16" fillId="5" borderId="57" xfId="3" applyNumberFormat="1" applyFont="1" applyFill="1" applyBorder="1" applyAlignment="1" applyProtection="1">
      <alignment horizontal="center"/>
    </xf>
    <xf numFmtId="0" fontId="5" fillId="0" borderId="55" xfId="3" applyBorder="1" applyAlignment="1" applyProtection="1">
      <alignment horizontal="left"/>
    </xf>
    <xf numFmtId="169" fontId="20" fillId="5" borderId="0" xfId="3" applyNumberFormat="1" applyFont="1" applyFill="1" applyBorder="1" applyAlignment="1" applyProtection="1">
      <alignment horizontal="center"/>
    </xf>
    <xf numFmtId="170" fontId="16" fillId="5" borderId="0" xfId="3" applyNumberFormat="1" applyFont="1" applyFill="1" applyBorder="1" applyAlignment="1" applyProtection="1"/>
    <xf numFmtId="0" fontId="16" fillId="5" borderId="44" xfId="3" applyFont="1" applyFill="1" applyBorder="1" applyAlignment="1" applyProtection="1">
      <alignment horizontal="center"/>
    </xf>
    <xf numFmtId="0" fontId="16" fillId="5" borderId="37" xfId="3" applyFont="1" applyFill="1" applyBorder="1" applyAlignment="1" applyProtection="1">
      <alignment horizontal="center"/>
    </xf>
    <xf numFmtId="0" fontId="22" fillId="5" borderId="37" xfId="3" applyFont="1" applyFill="1" applyBorder="1" applyAlignment="1" applyProtection="1">
      <alignment horizontal="center"/>
    </xf>
    <xf numFmtId="0" fontId="16" fillId="5" borderId="37" xfId="3" applyFont="1" applyFill="1" applyBorder="1" applyAlignment="1" applyProtection="1">
      <alignment horizontal="left"/>
    </xf>
    <xf numFmtId="0" fontId="22" fillId="5" borderId="46" xfId="3" applyFont="1" applyFill="1" applyBorder="1" applyAlignment="1" applyProtection="1">
      <alignment horizontal="left"/>
    </xf>
    <xf numFmtId="0" fontId="17" fillId="6" borderId="0" xfId="3" applyFont="1" applyFill="1" applyAlignment="1" applyProtection="1">
      <alignment horizontal="left"/>
    </xf>
    <xf numFmtId="0" fontId="17" fillId="6" borderId="0" xfId="3" applyFont="1" applyFill="1" applyAlignment="1" applyProtection="1">
      <alignment horizontal="center"/>
    </xf>
    <xf numFmtId="0" fontId="23" fillId="6" borderId="0" xfId="3" applyFont="1" applyFill="1" applyAlignment="1" applyProtection="1">
      <alignment horizontal="center"/>
    </xf>
    <xf numFmtId="0" fontId="23" fillId="6" borderId="0" xfId="3" applyFont="1" applyFill="1" applyAlignment="1" applyProtection="1"/>
    <xf numFmtId="0" fontId="23" fillId="6" borderId="0" xfId="3" applyFont="1" applyFill="1" applyAlignment="1" applyProtection="1">
      <alignment horizontal="left"/>
    </xf>
    <xf numFmtId="0" fontId="19" fillId="5" borderId="0" xfId="3" applyFont="1" applyFill="1" applyAlignment="1" applyProtection="1">
      <alignment horizontal="left"/>
    </xf>
    <xf numFmtId="0" fontId="18" fillId="5" borderId="0" xfId="3" applyFont="1" applyFill="1" applyAlignment="1" applyProtection="1">
      <alignment horizontal="left"/>
    </xf>
    <xf numFmtId="10" fontId="20" fillId="5" borderId="0" xfId="3" applyNumberFormat="1" applyFont="1" applyFill="1" applyBorder="1" applyAlignment="1" applyProtection="1">
      <alignment horizontal="center"/>
    </xf>
    <xf numFmtId="0" fontId="16" fillId="5" borderId="37" xfId="3" applyFont="1" applyFill="1" applyBorder="1" applyAlignment="1" applyProtection="1"/>
    <xf numFmtId="10" fontId="20" fillId="5" borderId="59" xfId="3" applyNumberFormat="1" applyFont="1" applyFill="1" applyBorder="1" applyAlignment="1" applyProtection="1">
      <alignment horizontal="center"/>
    </xf>
    <xf numFmtId="10" fontId="20" fillId="5" borderId="60" xfId="3" applyNumberFormat="1" applyFont="1" applyFill="1" applyBorder="1" applyAlignment="1" applyProtection="1">
      <alignment horizontal="center"/>
    </xf>
    <xf numFmtId="10" fontId="20" fillId="5" borderId="41" xfId="3" applyNumberFormat="1" applyFont="1" applyFill="1" applyBorder="1" applyAlignment="1" applyProtection="1">
      <alignment horizontal="center"/>
    </xf>
    <xf numFmtId="10" fontId="20" fillId="5" borderId="44" xfId="3" applyNumberFormat="1" applyFont="1" applyFill="1" applyBorder="1" applyAlignment="1" applyProtection="1">
      <alignment horizontal="center"/>
    </xf>
    <xf numFmtId="0" fontId="16" fillId="5" borderId="46" xfId="3" applyFont="1" applyFill="1" applyBorder="1" applyAlignment="1" applyProtection="1">
      <alignment horizontal="left"/>
    </xf>
    <xf numFmtId="10" fontId="20" fillId="5" borderId="0" xfId="3" applyNumberFormat="1" applyFont="1" applyFill="1" applyAlignment="1" applyProtection="1">
      <alignment horizontal="center"/>
    </xf>
    <xf numFmtId="0" fontId="23" fillId="7" borderId="0" xfId="3" applyFont="1" applyFill="1" applyAlignment="1" applyProtection="1">
      <alignment horizontal="center"/>
    </xf>
    <xf numFmtId="0" fontId="23" fillId="7" borderId="0" xfId="3" applyFont="1" applyFill="1" applyAlignment="1" applyProtection="1"/>
    <xf numFmtId="0" fontId="23" fillId="7" borderId="0" xfId="3" applyFont="1" applyFill="1" applyAlignment="1" applyProtection="1">
      <alignment horizontal="left"/>
    </xf>
    <xf numFmtId="0" fontId="16" fillId="5" borderId="38" xfId="3" applyFont="1" applyFill="1" applyBorder="1" applyAlignment="1" applyProtection="1">
      <alignment horizontal="center"/>
    </xf>
    <xf numFmtId="0" fontId="16" fillId="5" borderId="40" xfId="3" applyFont="1" applyFill="1" applyBorder="1" applyAlignment="1" applyProtection="1">
      <alignment horizontal="center"/>
    </xf>
    <xf numFmtId="0" fontId="24" fillId="5" borderId="0" xfId="3" applyFont="1" applyFill="1" applyAlignment="1" applyProtection="1">
      <alignment horizontal="left"/>
    </xf>
    <xf numFmtId="0" fontId="25" fillId="8" borderId="43" xfId="3" applyFont="1" applyFill="1" applyBorder="1" applyAlignment="1" applyProtection="1">
      <alignment horizontal="center"/>
      <protection locked="0"/>
    </xf>
    <xf numFmtId="0" fontId="17" fillId="5" borderId="43" xfId="3" applyFont="1" applyFill="1" applyBorder="1" applyAlignment="1" applyProtection="1">
      <alignment horizontal="left"/>
    </xf>
    <xf numFmtId="0" fontId="18" fillId="5" borderId="43" xfId="3" quotePrefix="1" applyFont="1" applyFill="1" applyBorder="1" applyAlignment="1" applyProtection="1">
      <alignment horizontal="left"/>
    </xf>
    <xf numFmtId="0" fontId="16" fillId="5" borderId="43" xfId="3" applyFont="1" applyFill="1" applyBorder="1" applyAlignment="1" applyProtection="1">
      <alignment horizontal="center"/>
    </xf>
    <xf numFmtId="0" fontId="26" fillId="5" borderId="0" xfId="3" applyFont="1" applyFill="1" applyAlignment="1" applyProtection="1">
      <alignment horizontal="center"/>
    </xf>
    <xf numFmtId="173" fontId="27" fillId="5" borderId="38" xfId="3" applyNumberFormat="1" applyFont="1" applyFill="1" applyBorder="1" applyAlignment="1" applyProtection="1">
      <alignment horizontal="center"/>
    </xf>
    <xf numFmtId="0" fontId="18" fillId="5" borderId="40" xfId="3" applyFont="1" applyFill="1" applyBorder="1" applyAlignment="1" applyProtection="1">
      <alignment horizontal="left"/>
    </xf>
    <xf numFmtId="8" fontId="27" fillId="5" borderId="41" xfId="3" applyNumberFormat="1" applyFont="1" applyFill="1" applyBorder="1" applyAlignment="1" applyProtection="1">
      <alignment horizontal="center"/>
    </xf>
    <xf numFmtId="0" fontId="18" fillId="5" borderId="43" xfId="3" applyFont="1" applyFill="1" applyBorder="1" applyAlignment="1" applyProtection="1">
      <alignment horizontal="right"/>
    </xf>
    <xf numFmtId="0" fontId="18" fillId="5" borderId="43" xfId="3" applyFont="1" applyFill="1" applyBorder="1" applyAlignment="1" applyProtection="1"/>
    <xf numFmtId="0" fontId="17" fillId="5" borderId="43" xfId="3" applyFont="1" applyFill="1" applyBorder="1" applyAlignment="1" applyProtection="1">
      <alignment horizontal="center"/>
    </xf>
    <xf numFmtId="0" fontId="18" fillId="5" borderId="43" xfId="3" applyFont="1" applyFill="1" applyBorder="1" applyAlignment="1" applyProtection="1">
      <alignment horizontal="left"/>
    </xf>
    <xf numFmtId="0" fontId="5" fillId="0" borderId="0" xfId="3" applyFill="1" applyBorder="1" applyAlignment="1" applyProtection="1">
      <alignment horizontal="left"/>
    </xf>
    <xf numFmtId="0" fontId="19" fillId="5" borderId="43" xfId="3" applyFont="1" applyFill="1" applyBorder="1" applyAlignment="1" applyProtection="1">
      <alignment horizontal="left"/>
    </xf>
    <xf numFmtId="0" fontId="25" fillId="0" borderId="0" xfId="3" applyFont="1" applyFill="1" applyBorder="1" applyAlignment="1" applyProtection="1">
      <alignment horizontal="center"/>
    </xf>
    <xf numFmtId="0" fontId="25" fillId="5" borderId="43" xfId="3" applyFont="1" applyFill="1" applyBorder="1" applyAlignment="1" applyProtection="1">
      <alignment horizontal="center"/>
    </xf>
    <xf numFmtId="0" fontId="18" fillId="9" borderId="43" xfId="3" applyFont="1" applyFill="1" applyBorder="1" applyAlignment="1" applyProtection="1">
      <alignment horizontal="center"/>
      <protection locked="0"/>
    </xf>
    <xf numFmtId="0" fontId="18" fillId="0" borderId="43" xfId="3" applyFont="1" applyFill="1" applyBorder="1" applyAlignment="1" applyProtection="1">
      <alignment horizontal="left"/>
    </xf>
    <xf numFmtId="0" fontId="17" fillId="0" borderId="43" xfId="3" applyFont="1" applyFill="1" applyBorder="1" applyAlignment="1" applyProtection="1">
      <alignment horizontal="center"/>
    </xf>
    <xf numFmtId="0" fontId="17" fillId="10" borderId="43" xfId="3" applyFont="1" applyFill="1" applyBorder="1" applyAlignment="1" applyProtection="1">
      <alignment horizontal="center"/>
    </xf>
    <xf numFmtId="0" fontId="16" fillId="5" borderId="44" xfId="3" applyFont="1" applyFill="1" applyBorder="1" applyAlignment="1" applyProtection="1">
      <alignment horizontal="left"/>
    </xf>
    <xf numFmtId="0" fontId="18" fillId="5" borderId="46" xfId="3" applyFont="1" applyFill="1" applyBorder="1" applyAlignment="1" applyProtection="1">
      <alignment horizontal="left"/>
    </xf>
    <xf numFmtId="0" fontId="18" fillId="5" borderId="62" xfId="3" applyFont="1" applyFill="1" applyBorder="1" applyAlignment="1" applyProtection="1">
      <alignment horizontal="center"/>
    </xf>
    <xf numFmtId="0" fontId="18" fillId="5" borderId="63" xfId="3" applyFont="1" applyFill="1" applyBorder="1" applyAlignment="1" applyProtection="1">
      <alignment horizontal="center"/>
    </xf>
    <xf numFmtId="0" fontId="18" fillId="5" borderId="63" xfId="3" applyFont="1" applyFill="1" applyBorder="1" applyAlignment="1" applyProtection="1"/>
    <xf numFmtId="0" fontId="18" fillId="5" borderId="63" xfId="3" applyFont="1" applyFill="1" applyBorder="1" applyAlignment="1" applyProtection="1">
      <alignment horizontal="left"/>
    </xf>
    <xf numFmtId="0" fontId="18" fillId="5" borderId="64" xfId="3" applyFont="1" applyFill="1" applyBorder="1" applyAlignment="1" applyProtection="1">
      <alignment horizontal="left"/>
    </xf>
    <xf numFmtId="0" fontId="28" fillId="5" borderId="0" xfId="3" applyFont="1" applyFill="1" applyAlignment="1" applyProtection="1">
      <alignment horizontal="center" vertical="center"/>
    </xf>
    <xf numFmtId="0" fontId="16" fillId="0" borderId="0" xfId="3" applyFont="1" applyAlignment="1" applyProtection="1">
      <alignment horizontal="center"/>
    </xf>
    <xf numFmtId="0" fontId="18" fillId="12" borderId="0" xfId="3" applyFont="1" applyFill="1" applyAlignment="1" applyProtection="1">
      <alignment horizontal="center"/>
    </xf>
    <xf numFmtId="0" fontId="18" fillId="12" borderId="0" xfId="3" applyFont="1" applyFill="1" applyAlignment="1" applyProtection="1"/>
    <xf numFmtId="0" fontId="16" fillId="0" borderId="0" xfId="3" applyFont="1" applyAlignment="1" applyProtection="1">
      <alignment horizontal="left"/>
    </xf>
    <xf numFmtId="0" fontId="18" fillId="8" borderId="0" xfId="3" applyFont="1" applyFill="1" applyAlignment="1" applyProtection="1">
      <alignment horizontal="left"/>
    </xf>
    <xf numFmtId="0" fontId="31" fillId="14" borderId="0" xfId="6" applyFill="1" applyBorder="1" applyAlignment="1">
      <alignment horizontal="left" vertical="top"/>
    </xf>
    <xf numFmtId="0" fontId="31" fillId="14" borderId="67" xfId="6" applyFill="1" applyBorder="1" applyAlignment="1">
      <alignment horizontal="left" vertical="top" wrapText="1"/>
    </xf>
    <xf numFmtId="0" fontId="31" fillId="14" borderId="67" xfId="6" applyFill="1" applyBorder="1" applyAlignment="1">
      <alignment horizontal="center" vertical="top" wrapText="1"/>
    </xf>
    <xf numFmtId="0" fontId="31" fillId="14" borderId="0" xfId="6" applyFill="1" applyBorder="1" applyAlignment="1">
      <alignment vertical="top" wrapText="1"/>
    </xf>
    <xf numFmtId="0" fontId="33" fillId="14" borderId="0" xfId="6" applyFont="1" applyFill="1" applyBorder="1" applyAlignment="1">
      <alignment vertical="top"/>
    </xf>
    <xf numFmtId="0" fontId="31" fillId="14" borderId="71" xfId="6" applyFill="1" applyBorder="1" applyAlignment="1">
      <alignment vertical="top" wrapText="1"/>
    </xf>
    <xf numFmtId="0" fontId="31" fillId="14" borderId="0" xfId="6" applyFill="1" applyBorder="1" applyAlignment="1">
      <alignment horizontal="left" vertical="top" wrapText="1"/>
    </xf>
    <xf numFmtId="0" fontId="31" fillId="14" borderId="0" xfId="6" applyFill="1" applyBorder="1" applyAlignment="1">
      <alignment horizontal="left" vertical="top"/>
    </xf>
    <xf numFmtId="0" fontId="29" fillId="0" borderId="14" xfId="3" applyFont="1" applyFill="1" applyBorder="1" applyAlignment="1" applyProtection="1">
      <alignment horizontal="right" vertical="center"/>
    </xf>
    <xf numFmtId="0" fontId="29" fillId="8" borderId="15" xfId="3" applyFont="1" applyFill="1" applyBorder="1" applyAlignment="1" applyProtection="1">
      <alignment horizontal="center" vertical="center"/>
      <protection locked="0"/>
    </xf>
    <xf numFmtId="5" fontId="31" fillId="4" borderId="67" xfId="6" applyNumberFormat="1" applyFill="1" applyBorder="1" applyAlignment="1" applyProtection="1">
      <alignment horizontal="center" vertical="top" wrapText="1"/>
      <protection locked="0"/>
    </xf>
    <xf numFmtId="174" fontId="31" fillId="4" borderId="67" xfId="6" applyNumberFormat="1" applyFill="1" applyBorder="1" applyAlignment="1" applyProtection="1">
      <alignment horizontal="center" vertical="top" wrapText="1"/>
      <protection locked="0"/>
    </xf>
    <xf numFmtId="0" fontId="19" fillId="3" borderId="0" xfId="6" applyFont="1" applyFill="1" applyBorder="1" applyAlignment="1" applyProtection="1">
      <alignment horizontal="center" vertical="top"/>
    </xf>
    <xf numFmtId="0" fontId="31" fillId="14" borderId="76" xfId="6" applyFill="1" applyBorder="1" applyAlignment="1">
      <alignment horizontal="center" vertical="top" wrapText="1"/>
    </xf>
    <xf numFmtId="0" fontId="38" fillId="14" borderId="0" xfId="6" applyFont="1" applyFill="1" applyBorder="1" applyAlignment="1">
      <alignment vertical="top" wrapText="1"/>
    </xf>
    <xf numFmtId="0" fontId="31" fillId="14" borderId="69" xfId="6" applyFill="1" applyBorder="1" applyAlignment="1">
      <alignment vertical="top" wrapText="1"/>
    </xf>
    <xf numFmtId="0" fontId="38" fillId="14" borderId="71" xfId="6" applyFont="1" applyFill="1" applyBorder="1" applyAlignment="1">
      <alignment vertical="top" wrapText="1"/>
    </xf>
    <xf numFmtId="0" fontId="31" fillId="14" borderId="72" xfId="6" applyFill="1" applyBorder="1" applyAlignment="1">
      <alignment vertical="top" wrapText="1"/>
    </xf>
    <xf numFmtId="0" fontId="31" fillId="15" borderId="71" xfId="6" applyFill="1" applyBorder="1" applyAlignment="1">
      <alignment vertical="top" wrapText="1"/>
    </xf>
    <xf numFmtId="0" fontId="31" fillId="14" borderId="71" xfId="6" applyFill="1" applyBorder="1" applyAlignment="1">
      <alignment horizontal="left" vertical="top"/>
    </xf>
    <xf numFmtId="0" fontId="33" fillId="14" borderId="0" xfId="6" applyFont="1" applyFill="1" applyBorder="1" applyAlignment="1">
      <alignment horizontal="left" vertical="top"/>
    </xf>
    <xf numFmtId="0" fontId="31" fillId="14" borderId="0" xfId="6" applyFill="1" applyBorder="1" applyAlignment="1">
      <alignment horizontal="left" vertical="top"/>
    </xf>
    <xf numFmtId="0" fontId="37" fillId="14" borderId="0" xfId="6" applyFont="1" applyFill="1" applyBorder="1" applyAlignment="1">
      <alignment horizontal="left" vertical="top"/>
    </xf>
    <xf numFmtId="0" fontId="40" fillId="14" borderId="67" xfId="6" applyFont="1" applyFill="1" applyBorder="1" applyAlignment="1">
      <alignment horizontal="center" vertical="top" wrapText="1"/>
    </xf>
    <xf numFmtId="0" fontId="44" fillId="14" borderId="0" xfId="6" applyFont="1" applyFill="1" applyBorder="1" applyAlignment="1" applyProtection="1">
      <alignment vertical="top" wrapText="1"/>
    </xf>
    <xf numFmtId="0" fontId="41" fillId="14" borderId="0" xfId="6" applyFont="1" applyFill="1" applyBorder="1" applyAlignment="1">
      <alignment horizontal="left" vertical="top"/>
    </xf>
    <xf numFmtId="42" fontId="41" fillId="14" borderId="0" xfId="6" applyNumberFormat="1" applyFont="1" applyFill="1" applyBorder="1" applyAlignment="1">
      <alignment horizontal="left" vertical="top"/>
    </xf>
    <xf numFmtId="0" fontId="42" fillId="2" borderId="0" xfId="0" applyFont="1" applyFill="1" applyBorder="1" applyAlignment="1" applyProtection="1">
      <alignment horizontal="right" wrapText="1"/>
    </xf>
    <xf numFmtId="164" fontId="42" fillId="2" borderId="0" xfId="0" applyNumberFormat="1" applyFont="1" applyFill="1" applyBorder="1" applyAlignment="1" applyProtection="1">
      <alignment wrapText="1"/>
    </xf>
    <xf numFmtId="174" fontId="31" fillId="3" borderId="67" xfId="6" applyNumberFormat="1" applyFill="1" applyBorder="1" applyAlignment="1" applyProtection="1">
      <alignment horizontal="center" vertical="top" wrapText="1"/>
    </xf>
    <xf numFmtId="174" fontId="31" fillId="3" borderId="67" xfId="6" applyNumberFormat="1" applyFill="1" applyBorder="1" applyAlignment="1">
      <alignment horizontal="center" vertical="top" wrapText="1"/>
    </xf>
    <xf numFmtId="49" fontId="25" fillId="8" borderId="43" xfId="3" applyNumberFormat="1" applyFont="1" applyFill="1" applyBorder="1" applyAlignment="1" applyProtection="1">
      <alignment horizontal="center"/>
      <protection locked="0"/>
    </xf>
    <xf numFmtId="8" fontId="31" fillId="14" borderId="86" xfId="6" applyNumberFormat="1" applyFill="1" applyBorder="1" applyAlignment="1">
      <alignment horizontal="center" vertical="center" wrapText="1"/>
    </xf>
    <xf numFmtId="8" fontId="31" fillId="14" borderId="87" xfId="6" applyNumberFormat="1" applyFill="1" applyBorder="1" applyAlignment="1">
      <alignment horizontal="center" vertical="center" wrapText="1"/>
    </xf>
    <xf numFmtId="0" fontId="47" fillId="11" borderId="86" xfId="6" applyFont="1" applyFill="1" applyBorder="1" applyAlignment="1">
      <alignment horizontal="center" vertical="top" wrapText="1"/>
    </xf>
    <xf numFmtId="0" fontId="47" fillId="11" borderId="85" xfId="6" applyFont="1" applyFill="1" applyBorder="1" applyAlignment="1">
      <alignment horizontal="center" wrapText="1"/>
    </xf>
    <xf numFmtId="174" fontId="48" fillId="3" borderId="83" xfId="6" applyNumberFormat="1" applyFont="1" applyFill="1" applyBorder="1" applyAlignment="1">
      <alignment horizontal="center" vertical="top" wrapText="1"/>
    </xf>
    <xf numFmtId="0" fontId="19" fillId="5" borderId="35" xfId="3" applyFont="1" applyFill="1" applyBorder="1" applyAlignment="1" applyProtection="1">
      <alignment horizontal="center"/>
    </xf>
    <xf numFmtId="0" fontId="19" fillId="5" borderId="34" xfId="3" applyFont="1" applyFill="1" applyBorder="1" applyAlignment="1" applyProtection="1">
      <alignment horizontal="center"/>
    </xf>
    <xf numFmtId="0" fontId="19" fillId="5" borderId="33" xfId="3" applyFont="1" applyFill="1" applyBorder="1" applyAlignment="1" applyProtection="1">
      <alignment horizontal="center"/>
    </xf>
    <xf numFmtId="0" fontId="30" fillId="6" borderId="0" xfId="3" applyFont="1" applyFill="1" applyAlignment="1" applyProtection="1">
      <alignment horizontal="center" vertical="center"/>
    </xf>
    <xf numFmtId="0" fontId="18" fillId="0" borderId="35" xfId="3" applyFont="1" applyBorder="1" applyAlignment="1" applyProtection="1">
      <alignment horizontal="center"/>
    </xf>
    <xf numFmtId="0" fontId="18" fillId="0" borderId="61" xfId="3" applyFont="1" applyBorder="1" applyAlignment="1" applyProtection="1">
      <alignment horizontal="center"/>
    </xf>
    <xf numFmtId="0" fontId="18" fillId="11" borderId="35" xfId="3" applyFont="1" applyFill="1" applyBorder="1" applyAlignment="1" applyProtection="1">
      <alignment horizontal="center"/>
    </xf>
    <xf numFmtId="0" fontId="18" fillId="11" borderId="61" xfId="3" applyFont="1" applyFill="1" applyBorder="1" applyAlignment="1" applyProtection="1">
      <alignment horizontal="center"/>
    </xf>
    <xf numFmtId="0" fontId="16" fillId="5" borderId="37" xfId="3" applyFont="1" applyFill="1" applyBorder="1" applyAlignment="1" applyProtection="1">
      <alignment horizontal="right" wrapText="1"/>
    </xf>
    <xf numFmtId="0" fontId="5" fillId="5" borderId="37" xfId="3" applyFill="1" applyBorder="1" applyAlignment="1" applyProtection="1">
      <alignment wrapText="1"/>
    </xf>
    <xf numFmtId="0" fontId="29" fillId="13" borderId="15" xfId="3" applyFont="1" applyFill="1" applyBorder="1" applyAlignment="1" applyProtection="1">
      <alignment horizontal="center" vertical="center"/>
      <protection locked="0"/>
    </xf>
    <xf numFmtId="0" fontId="29" fillId="13" borderId="16" xfId="3" applyFont="1" applyFill="1" applyBorder="1" applyAlignment="1" applyProtection="1">
      <alignment horizontal="center" vertical="center"/>
      <protection locked="0"/>
    </xf>
    <xf numFmtId="0" fontId="29" fillId="0" borderId="15" xfId="3" applyFont="1" applyFill="1" applyBorder="1" applyAlignment="1" applyProtection="1">
      <alignment horizontal="center" vertical="center"/>
    </xf>
    <xf numFmtId="0" fontId="16" fillId="5" borderId="0" xfId="3" applyFont="1" applyFill="1" applyAlignment="1" applyProtection="1">
      <alignment horizontal="left" wrapText="1"/>
    </xf>
    <xf numFmtId="0" fontId="18" fillId="5" borderId="40" xfId="3" applyFont="1" applyFill="1" applyBorder="1" applyAlignment="1" applyProtection="1">
      <alignment horizontal="right" wrapText="1"/>
    </xf>
    <xf numFmtId="0" fontId="18" fillId="5" borderId="36" xfId="3" applyFont="1" applyFill="1" applyBorder="1" applyAlignment="1" applyProtection="1">
      <alignment horizontal="right" wrapText="1"/>
    </xf>
    <xf numFmtId="0" fontId="16" fillId="5" borderId="46" xfId="3" applyFont="1" applyFill="1" applyBorder="1" applyAlignment="1" applyProtection="1">
      <alignment horizontal="right" wrapText="1"/>
    </xf>
    <xf numFmtId="0" fontId="18" fillId="5" borderId="35" xfId="3" applyFont="1" applyFill="1" applyBorder="1" applyAlignment="1" applyProtection="1">
      <alignment horizontal="right" wrapText="1"/>
    </xf>
    <xf numFmtId="0" fontId="18" fillId="5" borderId="34" xfId="3" applyFont="1" applyFill="1" applyBorder="1" applyAlignment="1" applyProtection="1">
      <alignment horizontal="right" wrapText="1"/>
    </xf>
    <xf numFmtId="0" fontId="11" fillId="2" borderId="2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2" fillId="4" borderId="4" xfId="2" applyNumberFormat="1" applyFont="1" applyFill="1" applyBorder="1" applyAlignment="1" applyProtection="1">
      <alignment horizontal="left" wrapText="1"/>
      <protection locked="0"/>
    </xf>
    <xf numFmtId="164" fontId="2" fillId="4" borderId="6" xfId="2" applyNumberFormat="1" applyFont="1" applyFill="1" applyBorder="1" applyAlignment="1" applyProtection="1">
      <alignment horizontal="left" wrapText="1"/>
      <protection locked="0"/>
    </xf>
    <xf numFmtId="0" fontId="6" fillId="2" borderId="4"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4" xfId="0"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65" fontId="2" fillId="3" borderId="1" xfId="1" applyNumberFormat="1" applyFont="1" applyFill="1" applyBorder="1" applyAlignment="1" applyProtection="1">
      <alignment horizontal="left" wrapText="1"/>
    </xf>
    <xf numFmtId="165" fontId="2" fillId="3" borderId="24" xfId="1" applyNumberFormat="1" applyFont="1" applyFill="1" applyBorder="1" applyAlignment="1" applyProtection="1">
      <alignment horizontal="left"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42" fontId="2" fillId="4" borderId="4" xfId="2" applyNumberFormat="1" applyFont="1" applyFill="1" applyBorder="1" applyAlignment="1" applyProtection="1">
      <alignment horizontal="left" wrapText="1"/>
      <protection locked="0"/>
    </xf>
    <xf numFmtId="42" fontId="2" fillId="4" borderId="6" xfId="2" applyNumberFormat="1" applyFont="1" applyFill="1" applyBorder="1" applyAlignment="1" applyProtection="1">
      <alignment horizontal="left" wrapText="1"/>
      <protection locked="0"/>
    </xf>
    <xf numFmtId="0" fontId="2" fillId="4" borderId="4"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10" fillId="2" borderId="17"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4" borderId="28" xfId="0" applyFont="1" applyFill="1" applyBorder="1" applyAlignment="1" applyProtection="1">
      <alignment horizontal="center" wrapText="1"/>
      <protection locked="0"/>
    </xf>
    <xf numFmtId="0" fontId="2" fillId="4" borderId="3" xfId="0" applyFont="1" applyFill="1" applyBorder="1" applyAlignment="1" applyProtection="1">
      <alignment horizontal="center" wrapText="1"/>
      <protection locked="0"/>
    </xf>
    <xf numFmtId="0" fontId="2" fillId="4" borderId="27"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xf>
    <xf numFmtId="0" fontId="2" fillId="4" borderId="5" xfId="0" applyFont="1" applyFill="1" applyBorder="1" applyAlignment="1" applyProtection="1">
      <alignment horizontal="center" wrapText="1"/>
      <protection locked="0"/>
    </xf>
    <xf numFmtId="42" fontId="2" fillId="3" borderId="4" xfId="2" applyNumberFormat="1" applyFont="1" applyFill="1" applyBorder="1" applyAlignment="1" applyProtection="1">
      <alignment horizontal="left" wrapText="1"/>
    </xf>
    <xf numFmtId="42" fontId="2" fillId="3" borderId="6" xfId="2" applyNumberFormat="1" applyFont="1" applyFill="1" applyBorder="1" applyAlignment="1" applyProtection="1">
      <alignment horizontal="left" wrapText="1"/>
    </xf>
    <xf numFmtId="0" fontId="13" fillId="2" borderId="10" xfId="0" applyFont="1" applyFill="1" applyBorder="1" applyAlignment="1" applyProtection="1">
      <alignment horizontal="center" wrapText="1"/>
    </xf>
    <xf numFmtId="0" fontId="13" fillId="2" borderId="26" xfId="0" applyFont="1" applyFill="1" applyBorder="1" applyAlignment="1" applyProtection="1">
      <alignment horizontal="center" wrapText="1"/>
    </xf>
    <xf numFmtId="0" fontId="13" fillId="2" borderId="11"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13" xfId="0" applyFont="1" applyFill="1" applyBorder="1" applyAlignment="1" applyProtection="1">
      <alignment horizontal="left" wrapText="1"/>
    </xf>
    <xf numFmtId="0" fontId="2" fillId="4" borderId="23" xfId="0" applyFont="1"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6" fillId="0" borderId="2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23" xfId="0" applyFont="1" applyFill="1" applyBorder="1" applyAlignment="1" applyProtection="1">
      <alignment horizontal="center" wrapText="1"/>
    </xf>
    <xf numFmtId="0" fontId="6" fillId="2" borderId="2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13" xfId="0" applyFont="1" applyFill="1" applyBorder="1" applyAlignment="1" applyProtection="1">
      <alignment horizontal="left" wrapText="1"/>
    </xf>
    <xf numFmtId="0" fontId="2" fillId="0" borderId="2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6" fillId="2" borderId="0" xfId="0" applyFont="1" applyFill="1" applyBorder="1" applyAlignment="1" applyProtection="1">
      <alignment horizontal="righ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10" fillId="2" borderId="23"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24" xfId="0" applyFont="1" applyFill="1" applyBorder="1" applyAlignment="1" applyProtection="1">
      <alignment horizontal="center" wrapText="1"/>
    </xf>
    <xf numFmtId="0" fontId="2" fillId="2" borderId="7" xfId="0" applyFont="1" applyFill="1" applyBorder="1" applyAlignment="1" applyProtection="1">
      <alignment horizontal="left"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3" xfId="0" applyFont="1" applyFill="1" applyBorder="1" applyAlignment="1" applyProtection="1">
      <alignment horizontal="justify" wrapText="1"/>
    </xf>
    <xf numFmtId="0" fontId="13" fillId="2" borderId="25" xfId="0" applyFont="1" applyFill="1" applyBorder="1" applyAlignment="1" applyProtection="1">
      <alignment horizontal="right" wrapText="1"/>
    </xf>
    <xf numFmtId="0" fontId="13" fillId="2" borderId="3" xfId="0" applyFont="1" applyFill="1" applyBorder="1" applyAlignment="1" applyProtection="1">
      <alignment horizontal="right" wrapText="1"/>
    </xf>
    <xf numFmtId="0" fontId="13" fillId="2" borderId="12" xfId="0" applyFont="1" applyFill="1" applyBorder="1" applyAlignment="1" applyProtection="1">
      <alignment horizontal="right" wrapText="1"/>
    </xf>
    <xf numFmtId="0" fontId="13" fillId="2" borderId="20" xfId="0" applyFont="1" applyFill="1" applyBorder="1" applyAlignment="1" applyProtection="1">
      <alignment horizontal="right" wrapText="1"/>
    </xf>
    <xf numFmtId="0" fontId="13" fillId="2" borderId="0" xfId="0" applyFont="1" applyFill="1" applyBorder="1" applyAlignment="1" applyProtection="1">
      <alignment horizontal="right" wrapText="1"/>
    </xf>
    <xf numFmtId="0" fontId="13" fillId="2" borderId="13" xfId="0" applyFont="1" applyFill="1" applyBorder="1" applyAlignment="1" applyProtection="1">
      <alignment horizontal="right"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164" fontId="6" fillId="3" borderId="10" xfId="2" applyNumberFormat="1" applyFont="1" applyFill="1" applyBorder="1" applyAlignment="1" applyProtection="1">
      <alignment horizontal="center" wrapText="1"/>
    </xf>
    <xf numFmtId="164" fontId="6" fillId="3" borderId="11" xfId="2" applyNumberFormat="1" applyFont="1" applyFill="1" applyBorder="1" applyAlignment="1" applyProtection="1">
      <alignment horizont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10" fontId="2" fillId="3" borderId="5" xfId="1" applyNumberFormat="1" applyFont="1" applyFill="1" applyBorder="1" applyAlignment="1" applyProtection="1">
      <alignment horizontal="center" wrapText="1"/>
    </xf>
    <xf numFmtId="10" fontId="2" fillId="3" borderId="18" xfId="1" applyNumberFormat="1" applyFont="1" applyFill="1" applyBorder="1" applyAlignment="1" applyProtection="1">
      <alignment horizontal="center" wrapText="1"/>
    </xf>
    <xf numFmtId="0" fontId="6" fillId="2" borderId="2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3" borderId="9" xfId="0" applyFont="1" applyFill="1" applyBorder="1" applyAlignment="1" applyProtection="1">
      <alignment horizontal="center" wrapText="1"/>
    </xf>
    <xf numFmtId="0" fontId="6" fillId="3" borderId="17" xfId="0" applyFont="1" applyFill="1" applyBorder="1" applyAlignment="1" applyProtection="1">
      <alignment horizontal="center" wrapText="1"/>
    </xf>
    <xf numFmtId="0" fontId="6" fillId="3" borderId="5"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3" xfId="0" applyFont="1" applyFill="1" applyBorder="1" applyAlignment="1" applyProtection="1">
      <alignment horizontal="right" wrapText="1"/>
    </xf>
    <xf numFmtId="0" fontId="6" fillId="3" borderId="18" xfId="0" applyFont="1" applyFill="1" applyBorder="1" applyAlignment="1" applyProtection="1">
      <alignment horizontal="center" wrapText="1"/>
    </xf>
    <xf numFmtId="0" fontId="2" fillId="4" borderId="1" xfId="0" applyFont="1" applyFill="1" applyBorder="1" applyAlignment="1" applyProtection="1">
      <alignment horizontal="center" wrapText="1" shrinkToFit="1"/>
      <protection locked="0"/>
    </xf>
    <xf numFmtId="0" fontId="10" fillId="2" borderId="2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2" fillId="2" borderId="25" xfId="0" applyFont="1" applyFill="1" applyBorder="1" applyAlignment="1" applyProtection="1">
      <alignment horizontal="justify" wrapText="1"/>
    </xf>
    <xf numFmtId="0" fontId="2" fillId="2" borderId="3"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10" fillId="3" borderId="4" xfId="0" applyFont="1" applyFill="1" applyBorder="1" applyAlignment="1" applyProtection="1">
      <alignment horizontal="right" wrapText="1"/>
    </xf>
    <xf numFmtId="0" fontId="10" fillId="3" borderId="5" xfId="0" applyFont="1" applyFill="1" applyBorder="1" applyAlignment="1" applyProtection="1">
      <alignment horizontal="right" wrapText="1"/>
    </xf>
    <xf numFmtId="0" fontId="10" fillId="3" borderId="6" xfId="0" applyFont="1" applyFill="1" applyBorder="1" applyAlignment="1" applyProtection="1">
      <alignment horizontal="right" wrapText="1"/>
    </xf>
    <xf numFmtId="0" fontId="2" fillId="4" borderId="23" xfId="0" applyFont="1" applyFill="1" applyBorder="1" applyAlignment="1" applyProtection="1">
      <alignment wrapText="1"/>
      <protection locked="0"/>
    </xf>
    <xf numFmtId="0" fontId="2" fillId="4" borderId="1" xfId="0" applyFont="1" applyFill="1" applyBorder="1" applyAlignment="1" applyProtection="1">
      <alignment wrapText="1"/>
      <protection locked="0"/>
    </xf>
    <xf numFmtId="0" fontId="2" fillId="4" borderId="24" xfId="0" applyFont="1" applyFill="1" applyBorder="1" applyAlignment="1" applyProtection="1">
      <alignment wrapText="1"/>
      <protection locked="0"/>
    </xf>
    <xf numFmtId="0" fontId="10" fillId="3" borderId="1" xfId="0" applyFont="1" applyFill="1" applyBorder="1" applyAlignment="1" applyProtection="1">
      <alignment horizontal="center" wrapText="1"/>
    </xf>
    <xf numFmtId="0" fontId="0" fillId="2" borderId="20" xfId="0" applyFill="1" applyBorder="1" applyAlignment="1" applyProtection="1">
      <alignment horizontal="center" wrapText="1"/>
    </xf>
    <xf numFmtId="0" fontId="0" fillId="2" borderId="0" xfId="0" applyFill="1" applyBorder="1" applyAlignment="1" applyProtection="1">
      <alignment horizontal="center" wrapText="1"/>
    </xf>
    <xf numFmtId="0" fontId="2" fillId="2" borderId="23"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2" borderId="1" xfId="0" applyFill="1" applyBorder="1" applyAlignment="1" applyProtection="1">
      <alignment horizontal="center" vertical="top" wrapText="1"/>
    </xf>
    <xf numFmtId="0" fontId="2" fillId="2" borderId="17" xfId="0" applyFont="1" applyFill="1" applyBorder="1" applyAlignment="1" applyProtection="1">
      <alignment horizontal="center" wrapText="1"/>
    </xf>
    <xf numFmtId="2" fontId="10" fillId="3" borderId="4" xfId="0" applyNumberFormat="1" applyFont="1" applyFill="1" applyBorder="1" applyAlignment="1" applyProtection="1">
      <alignment horizontal="center" wrapText="1"/>
    </xf>
    <xf numFmtId="2" fontId="10" fillId="3" borderId="5" xfId="0" applyNumberFormat="1" applyFont="1" applyFill="1" applyBorder="1" applyAlignment="1" applyProtection="1">
      <alignment horizontal="center" wrapText="1"/>
    </xf>
    <xf numFmtId="2" fontId="10" fillId="3" borderId="18" xfId="0" applyNumberFormat="1" applyFont="1" applyFill="1" applyBorder="1" applyAlignment="1" applyProtection="1">
      <alignment horizontal="center" wrapText="1"/>
    </xf>
    <xf numFmtId="0" fontId="2" fillId="4" borderId="25"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12"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0" fontId="6" fillId="2" borderId="17" xfId="0" applyFont="1" applyFill="1" applyBorder="1" applyAlignment="1" applyProtection="1">
      <alignment horizontal="center" vertical="center" wrapText="1"/>
    </xf>
    <xf numFmtId="0" fontId="2" fillId="2" borderId="25" xfId="0" applyFont="1" applyFill="1" applyBorder="1" applyAlignment="1" applyProtection="1">
      <alignment horizontal="left" wrapText="1"/>
    </xf>
    <xf numFmtId="0" fontId="2" fillId="2" borderId="3"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2" fillId="2" borderId="25"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27" xfId="0" applyFont="1" applyFill="1" applyBorder="1" applyAlignment="1" applyProtection="1">
      <alignment horizontal="center" wrapText="1"/>
    </xf>
    <xf numFmtId="0" fontId="2" fillId="2" borderId="2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6" fillId="0" borderId="17"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0" fillId="2" borderId="23"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24" xfId="0" applyFill="1" applyBorder="1" applyAlignment="1" applyProtection="1">
      <alignment horizontal="center" wrapText="1"/>
    </xf>
    <xf numFmtId="0" fontId="45" fillId="14" borderId="0" xfId="6" applyFont="1" applyFill="1" applyBorder="1" applyAlignment="1">
      <alignment horizontal="center" vertical="top"/>
    </xf>
    <xf numFmtId="0" fontId="37" fillId="14" borderId="0" xfId="6" applyFont="1" applyFill="1" applyBorder="1" applyAlignment="1">
      <alignment horizontal="left" vertical="top" wrapText="1"/>
    </xf>
    <xf numFmtId="5" fontId="31" fillId="3" borderId="66" xfId="6" applyNumberFormat="1" applyFill="1" applyBorder="1" applyAlignment="1">
      <alignment horizontal="center" vertical="top" wrapText="1"/>
    </xf>
    <xf numFmtId="5" fontId="31" fillId="3" borderId="79" xfId="6" applyNumberFormat="1" applyFill="1" applyBorder="1" applyAlignment="1">
      <alignment horizontal="center" vertical="top" wrapText="1"/>
    </xf>
    <xf numFmtId="0" fontId="33" fillId="4" borderId="78" xfId="6" applyFont="1" applyFill="1" applyBorder="1" applyAlignment="1" applyProtection="1">
      <alignment horizontal="left" vertical="top" wrapText="1"/>
      <protection locked="0"/>
    </xf>
    <xf numFmtId="0" fontId="31" fillId="4" borderId="65" xfId="6" applyFill="1" applyBorder="1" applyAlignment="1" applyProtection="1">
      <alignment horizontal="left" vertical="top" wrapText="1"/>
      <protection locked="0"/>
    </xf>
    <xf numFmtId="5" fontId="31" fillId="4" borderId="66" xfId="6" applyNumberFormat="1" applyFill="1" applyBorder="1" applyAlignment="1" applyProtection="1">
      <alignment horizontal="center" vertical="top" wrapText="1"/>
      <protection locked="0"/>
    </xf>
    <xf numFmtId="5" fontId="31" fillId="4" borderId="65" xfId="6" applyNumberFormat="1" applyFill="1" applyBorder="1" applyAlignment="1" applyProtection="1">
      <alignment horizontal="center" vertical="top" wrapText="1"/>
      <protection locked="0"/>
    </xf>
    <xf numFmtId="0" fontId="31" fillId="14" borderId="78" xfId="6" applyFill="1" applyBorder="1" applyAlignment="1">
      <alignment horizontal="center" vertical="top" wrapText="1"/>
    </xf>
    <xf numFmtId="0" fontId="31" fillId="14" borderId="65" xfId="6" applyFill="1" applyBorder="1" applyAlignment="1">
      <alignment horizontal="center" vertical="top" wrapText="1"/>
    </xf>
    <xf numFmtId="174" fontId="31" fillId="3" borderId="66" xfId="6" applyNumberFormat="1" applyFill="1" applyBorder="1" applyAlignment="1">
      <alignment horizontal="center" vertical="top" wrapText="1"/>
    </xf>
    <xf numFmtId="174" fontId="31" fillId="3" borderId="65" xfId="6" applyNumberFormat="1" applyFill="1" applyBorder="1" applyAlignment="1">
      <alignment horizontal="center" vertical="top" wrapText="1"/>
    </xf>
    <xf numFmtId="174" fontId="31" fillId="3" borderId="79" xfId="6" applyNumberFormat="1" applyFill="1" applyBorder="1" applyAlignment="1">
      <alignment horizontal="center" vertical="top" wrapText="1"/>
    </xf>
    <xf numFmtId="0" fontId="31" fillId="14" borderId="78" xfId="6" applyFill="1" applyBorder="1" applyAlignment="1">
      <alignment horizontal="left" vertical="top" wrapText="1"/>
    </xf>
    <xf numFmtId="0" fontId="31" fillId="14" borderId="65" xfId="6" applyFill="1" applyBorder="1" applyAlignment="1">
      <alignment horizontal="left" vertical="top" wrapText="1"/>
    </xf>
    <xf numFmtId="0" fontId="31" fillId="14" borderId="66" xfId="6" applyFill="1" applyBorder="1" applyAlignment="1">
      <alignment horizontal="left" vertical="top" wrapText="1"/>
    </xf>
    <xf numFmtId="0" fontId="31" fillId="14" borderId="79" xfId="6" applyFill="1" applyBorder="1" applyAlignment="1">
      <alignment horizontal="left" vertical="top" wrapText="1"/>
    </xf>
    <xf numFmtId="0" fontId="31" fillId="14" borderId="78" xfId="6" applyFill="1" applyBorder="1" applyAlignment="1">
      <alignment horizontal="left" vertical="center" wrapText="1"/>
    </xf>
    <xf numFmtId="0" fontId="31" fillId="14" borderId="65" xfId="6" applyFill="1" applyBorder="1" applyAlignment="1">
      <alignment horizontal="left" vertical="center" wrapText="1"/>
    </xf>
    <xf numFmtId="0" fontId="31" fillId="14" borderId="66" xfId="6" applyFill="1" applyBorder="1" applyAlignment="1">
      <alignment horizontal="center" vertical="top" wrapText="1"/>
    </xf>
    <xf numFmtId="0" fontId="31" fillId="14" borderId="79" xfId="6" applyFill="1" applyBorder="1" applyAlignment="1">
      <alignment horizontal="center" vertical="top" wrapText="1"/>
    </xf>
    <xf numFmtId="0" fontId="33" fillId="14" borderId="0" xfId="6" applyFont="1" applyFill="1" applyBorder="1" applyAlignment="1">
      <alignment horizontal="left" vertical="top"/>
    </xf>
    <xf numFmtId="0" fontId="31" fillId="14" borderId="0" xfId="6" applyFill="1" applyBorder="1" applyAlignment="1">
      <alignment horizontal="left" vertical="top"/>
    </xf>
    <xf numFmtId="0" fontId="33" fillId="14" borderId="0" xfId="6" applyFont="1" applyFill="1" applyBorder="1" applyAlignment="1">
      <alignment horizontal="left" vertical="top" wrapText="1"/>
    </xf>
    <xf numFmtId="0" fontId="37" fillId="14" borderId="0" xfId="6" applyFont="1" applyFill="1" applyBorder="1" applyAlignment="1">
      <alignment horizontal="left" vertical="top"/>
    </xf>
    <xf numFmtId="0" fontId="38" fillId="14" borderId="0" xfId="6" applyFont="1" applyFill="1" applyBorder="1" applyAlignment="1">
      <alignment horizontal="left" vertical="top" wrapText="1"/>
    </xf>
    <xf numFmtId="0" fontId="39" fillId="14" borderId="0" xfId="6" applyFont="1" applyFill="1" applyBorder="1" applyAlignment="1">
      <alignment horizontal="left" vertical="top"/>
    </xf>
    <xf numFmtId="0" fontId="31" fillId="16" borderId="0" xfId="6" applyFill="1" applyBorder="1" applyAlignment="1">
      <alignment horizontal="center" vertical="top"/>
    </xf>
    <xf numFmtId="0" fontId="38" fillId="2" borderId="70" xfId="6" applyFont="1" applyFill="1" applyBorder="1" applyAlignment="1">
      <alignment horizontal="left" vertical="top" wrapText="1"/>
    </xf>
    <xf numFmtId="0" fontId="38" fillId="2" borderId="71" xfId="6" applyFont="1" applyFill="1" applyBorder="1" applyAlignment="1">
      <alignment horizontal="left" vertical="top" wrapText="1"/>
    </xf>
    <xf numFmtId="0" fontId="41" fillId="15" borderId="70" xfId="6" applyFont="1" applyFill="1" applyBorder="1" applyAlignment="1">
      <alignment horizontal="center" vertical="top" wrapText="1"/>
    </xf>
    <xf numFmtId="0" fontId="41" fillId="15" borderId="71" xfId="6" applyFont="1" applyFill="1" applyBorder="1" applyAlignment="1">
      <alignment horizontal="center" vertical="top" wrapText="1"/>
    </xf>
    <xf numFmtId="0" fontId="31" fillId="15" borderId="70" xfId="6" applyFill="1" applyBorder="1" applyAlignment="1">
      <alignment horizontal="center" vertical="top" wrapText="1"/>
    </xf>
    <xf numFmtId="0" fontId="31" fillId="15" borderId="71" xfId="6" applyFill="1" applyBorder="1" applyAlignment="1">
      <alignment horizontal="center" vertical="top" wrapText="1"/>
    </xf>
    <xf numFmtId="0" fontId="33" fillId="14" borderId="0" xfId="6" applyFont="1" applyFill="1" applyBorder="1" applyAlignment="1" applyProtection="1">
      <alignment horizontal="center" vertical="top" wrapText="1"/>
    </xf>
    <xf numFmtId="0" fontId="39" fillId="4" borderId="0" xfId="6" applyFont="1" applyFill="1" applyBorder="1" applyAlignment="1" applyProtection="1">
      <alignment horizontal="left" vertical="top" wrapText="1"/>
      <protection locked="0"/>
    </xf>
    <xf numFmtId="0" fontId="32" fillId="2" borderId="0" xfId="6" applyFont="1" applyFill="1" applyBorder="1" applyAlignment="1" applyProtection="1">
      <alignment horizontal="center" vertical="top" wrapText="1"/>
      <protection locked="0"/>
    </xf>
    <xf numFmtId="0" fontId="40" fillId="14" borderId="28" xfId="6" applyFont="1" applyFill="1" applyBorder="1" applyAlignment="1">
      <alignment horizontal="left" vertical="top" wrapText="1"/>
    </xf>
    <xf numFmtId="0" fontId="40" fillId="14" borderId="3" xfId="6" applyFont="1" applyFill="1" applyBorder="1" applyAlignment="1">
      <alignment horizontal="left" vertical="top" wrapText="1"/>
    </xf>
    <xf numFmtId="0" fontId="40" fillId="14" borderId="27" xfId="6" applyFont="1" applyFill="1" applyBorder="1" applyAlignment="1">
      <alignment horizontal="left" vertical="top" wrapText="1"/>
    </xf>
    <xf numFmtId="0" fontId="38" fillId="14" borderId="68" xfId="6" applyFont="1" applyFill="1" applyBorder="1" applyAlignment="1">
      <alignment horizontal="left" vertical="top" wrapText="1"/>
    </xf>
    <xf numFmtId="0" fontId="31" fillId="14" borderId="73" xfId="6" applyFill="1" applyBorder="1" applyAlignment="1">
      <alignment horizontal="center" vertical="top" wrapText="1"/>
    </xf>
    <xf numFmtId="0" fontId="31" fillId="14" borderId="74" xfId="6" applyFill="1" applyBorder="1" applyAlignment="1">
      <alignment horizontal="center" vertical="top" wrapText="1"/>
    </xf>
    <xf numFmtId="0" fontId="31" fillId="14" borderId="75" xfId="6" applyFill="1" applyBorder="1" applyAlignment="1">
      <alignment horizontal="center" vertical="top" wrapText="1"/>
    </xf>
    <xf numFmtId="0" fontId="31" fillId="14" borderId="77" xfId="6" applyFill="1" applyBorder="1" applyAlignment="1">
      <alignment horizontal="center" vertical="top" wrapText="1"/>
    </xf>
    <xf numFmtId="0" fontId="33" fillId="14" borderId="78" xfId="6" applyFont="1" applyFill="1" applyBorder="1" applyAlignment="1">
      <alignment horizontal="left" vertical="top" wrapText="1"/>
    </xf>
    <xf numFmtId="0" fontId="31" fillId="14" borderId="0" xfId="6" applyFill="1" applyBorder="1" applyAlignment="1">
      <alignment horizontal="left" vertical="top" wrapText="1"/>
    </xf>
    <xf numFmtId="0" fontId="32" fillId="14" borderId="0" xfId="6" applyFont="1" applyFill="1" applyBorder="1" applyAlignment="1">
      <alignment horizontal="left" vertical="top" wrapText="1"/>
    </xf>
    <xf numFmtId="0" fontId="37" fillId="16" borderId="0" xfId="6" applyFont="1" applyFill="1" applyBorder="1" applyAlignment="1">
      <alignment horizontal="center" vertical="top"/>
    </xf>
    <xf numFmtId="174" fontId="31" fillId="4" borderId="66" xfId="6" applyNumberFormat="1" applyFill="1" applyBorder="1" applyAlignment="1" applyProtection="1">
      <alignment horizontal="center" vertical="top" wrapText="1"/>
      <protection locked="0"/>
    </xf>
    <xf numFmtId="174" fontId="31" fillId="4" borderId="65" xfId="6" applyNumberFormat="1" applyFill="1" applyBorder="1" applyAlignment="1" applyProtection="1">
      <alignment horizontal="center" vertical="top" wrapText="1"/>
      <protection locked="0"/>
    </xf>
    <xf numFmtId="174" fontId="31" fillId="3" borderId="66" xfId="6" applyNumberFormat="1" applyFill="1" applyBorder="1" applyAlignment="1" applyProtection="1">
      <alignment horizontal="center" vertical="top" wrapText="1"/>
    </xf>
    <xf numFmtId="174" fontId="31" fillId="3" borderId="65" xfId="6" applyNumberFormat="1" applyFill="1" applyBorder="1" applyAlignment="1" applyProtection="1">
      <alignment horizontal="center" vertical="top" wrapText="1"/>
    </xf>
    <xf numFmtId="0" fontId="33" fillId="14" borderId="0" xfId="6" applyFont="1" applyFill="1" applyBorder="1" applyAlignment="1">
      <alignment horizontal="center" vertical="top" wrapText="1"/>
    </xf>
    <xf numFmtId="0" fontId="19" fillId="14" borderId="0" xfId="6" applyFont="1" applyFill="1" applyBorder="1" applyAlignment="1">
      <alignment horizontal="left" vertical="top"/>
    </xf>
    <xf numFmtId="0" fontId="33" fillId="14" borderId="0" xfId="6" applyFont="1" applyFill="1" applyBorder="1" applyAlignment="1">
      <alignment horizontal="center" vertical="top"/>
    </xf>
    <xf numFmtId="0" fontId="19" fillId="3" borderId="0" xfId="6" applyFont="1" applyFill="1" applyBorder="1" applyAlignment="1" applyProtection="1">
      <alignment horizontal="center" vertical="top"/>
    </xf>
    <xf numFmtId="0" fontId="38" fillId="4" borderId="0" xfId="6" applyFont="1" applyFill="1" applyBorder="1" applyAlignment="1" applyProtection="1">
      <alignment horizontal="center" vertical="top"/>
      <protection locked="0"/>
    </xf>
    <xf numFmtId="0" fontId="46" fillId="14" borderId="0" xfId="6" applyFont="1" applyFill="1" applyBorder="1" applyAlignment="1">
      <alignment horizontal="center" vertical="top"/>
    </xf>
    <xf numFmtId="0" fontId="31" fillId="14" borderId="80" xfId="6" applyFill="1" applyBorder="1" applyAlignment="1">
      <alignment horizontal="left" vertical="top" wrapText="1"/>
    </xf>
    <xf numFmtId="0" fontId="31" fillId="14" borderId="81" xfId="6" applyFill="1" applyBorder="1" applyAlignment="1">
      <alignment horizontal="left" vertical="top" wrapText="1"/>
    </xf>
    <xf numFmtId="174" fontId="48" fillId="3" borderId="82" xfId="6" applyNumberFormat="1" applyFont="1" applyFill="1" applyBorder="1" applyAlignment="1">
      <alignment horizontal="center" vertical="top" wrapText="1"/>
    </xf>
    <xf numFmtId="174" fontId="48" fillId="3" borderId="81" xfId="6" applyNumberFormat="1" applyFont="1" applyFill="1" applyBorder="1" applyAlignment="1">
      <alignment horizontal="center" vertical="top" wrapText="1"/>
    </xf>
    <xf numFmtId="174" fontId="48" fillId="3" borderId="84" xfId="6" applyNumberFormat="1" applyFont="1" applyFill="1" applyBorder="1" applyAlignment="1">
      <alignment horizontal="center" vertical="top" wrapText="1"/>
    </xf>
    <xf numFmtId="0" fontId="40" fillId="14" borderId="66" xfId="6" applyFont="1" applyFill="1" applyBorder="1" applyAlignment="1">
      <alignment horizontal="center" vertical="top" wrapText="1"/>
    </xf>
    <xf numFmtId="0" fontId="40" fillId="14" borderId="65" xfId="6" applyFont="1" applyFill="1" applyBorder="1" applyAlignment="1">
      <alignment horizontal="center" vertical="top" wrapText="1"/>
    </xf>
    <xf numFmtId="0" fontId="40" fillId="14" borderId="79" xfId="6" applyFont="1" applyFill="1" applyBorder="1" applyAlignment="1">
      <alignment horizontal="center" vertical="top" wrapText="1"/>
    </xf>
    <xf numFmtId="0" fontId="33" fillId="14" borderId="78" xfId="6" applyFont="1" applyFill="1" applyBorder="1" applyAlignment="1">
      <alignment horizontal="center" vertical="top" wrapText="1"/>
    </xf>
  </cellXfs>
  <cellStyles count="7">
    <cellStyle name="Comma 2" xfId="5"/>
    <cellStyle name="Currency" xfId="2" builtinId="4"/>
    <cellStyle name="Currency 2" xfId="4"/>
    <cellStyle name="Normal" xfId="0" builtinId="0"/>
    <cellStyle name="Normal 2" xfId="3"/>
    <cellStyle name="Normal 3" xfId="6"/>
    <cellStyle name="Percent" xfId="1"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91"/>
  <sheetViews>
    <sheetView showGridLines="0" tabSelected="1" topLeftCell="A13" zoomScaleNormal="100" workbookViewId="0">
      <selection activeCell="A17" sqref="A17"/>
    </sheetView>
  </sheetViews>
  <sheetFormatPr defaultColWidth="9.7109375" defaultRowHeight="12.75" x14ac:dyDescent="0.2"/>
  <cols>
    <col min="1" max="1" width="27.140625" style="36" customWidth="1"/>
    <col min="2" max="2" width="13.140625" style="36" customWidth="1"/>
    <col min="3" max="3" width="13.7109375" style="39" customWidth="1"/>
    <col min="4" max="4" width="13.5703125" style="38" customWidth="1"/>
    <col min="5" max="5" width="10.85546875" style="38" customWidth="1"/>
    <col min="6" max="6" width="22.140625" style="38" bestFit="1" customWidth="1"/>
    <col min="7" max="7" width="12.5703125" style="38" customWidth="1"/>
    <col min="8" max="8" width="12.28515625" style="36" customWidth="1"/>
    <col min="9" max="9" width="8.7109375" style="37" customWidth="1"/>
    <col min="10" max="10" width="22.140625" style="37" bestFit="1" customWidth="1"/>
    <col min="11" max="11" width="14.85546875" style="37" customWidth="1"/>
    <col min="12" max="12" width="4.7109375" style="37" customWidth="1"/>
    <col min="13" max="20" width="9.7109375" style="37"/>
    <col min="21" max="16384" width="9.7109375" style="36"/>
  </cols>
  <sheetData>
    <row r="1" spans="1:27" ht="21" customHeight="1" thickBot="1" x14ac:dyDescent="0.25">
      <c r="A1" s="228" t="s">
        <v>154</v>
      </c>
      <c r="B1" s="228"/>
      <c r="C1" s="228"/>
      <c r="D1" s="228"/>
      <c r="E1" s="228"/>
      <c r="F1" s="228"/>
      <c r="G1" s="228"/>
      <c r="H1" s="228"/>
    </row>
    <row r="2" spans="1:27" ht="33.75" customHeight="1" thickBot="1" x14ac:dyDescent="0.25">
      <c r="A2" s="196" t="s">
        <v>208</v>
      </c>
      <c r="B2" s="197"/>
      <c r="C2" s="237" t="s">
        <v>202</v>
      </c>
      <c r="D2" s="237"/>
      <c r="E2" s="235"/>
      <c r="F2" s="235"/>
      <c r="G2" s="235"/>
      <c r="H2" s="236"/>
    </row>
    <row r="3" spans="1:27" ht="10.5" customHeight="1" x14ac:dyDescent="0.2">
      <c r="A3" s="42"/>
      <c r="B3" s="42"/>
      <c r="C3" s="42"/>
      <c r="D3" s="42"/>
      <c r="E3" s="42"/>
      <c r="F3" s="42"/>
      <c r="G3" s="42"/>
      <c r="H3" s="42"/>
    </row>
    <row r="4" spans="1:27" ht="14.25" customHeight="1" thickBot="1" x14ac:dyDescent="0.25">
      <c r="A4" s="187" t="s">
        <v>153</v>
      </c>
      <c r="B4" s="186"/>
      <c r="C4" s="185" t="s">
        <v>152</v>
      </c>
      <c r="D4" s="184"/>
      <c r="E4" s="183"/>
      <c r="F4" s="42"/>
      <c r="G4" s="182"/>
      <c r="H4" s="182"/>
    </row>
    <row r="5" spans="1:27" ht="15" customHeight="1" thickBot="1" x14ac:dyDescent="0.25">
      <c r="A5" s="181" t="s">
        <v>151</v>
      </c>
      <c r="B5" s="180"/>
      <c r="C5" s="179"/>
      <c r="D5" s="178"/>
      <c r="E5" s="177"/>
      <c r="F5" s="42"/>
      <c r="G5" s="229" t="s">
        <v>150</v>
      </c>
      <c r="H5" s="230"/>
    </row>
    <row r="6" spans="1:27" ht="15" customHeight="1" thickTop="1" thickBot="1" x14ac:dyDescent="0.25">
      <c r="A6" s="166" t="s">
        <v>149</v>
      </c>
      <c r="B6" s="52"/>
      <c r="C6" s="51"/>
      <c r="D6" s="42"/>
      <c r="E6" s="108"/>
      <c r="F6" s="42"/>
      <c r="G6" s="231" t="s">
        <v>148</v>
      </c>
      <c r="H6" s="232"/>
    </row>
    <row r="7" spans="1:27" ht="15" customHeight="1" x14ac:dyDescent="0.2">
      <c r="A7" s="155"/>
      <c r="B7" s="52" t="s">
        <v>147</v>
      </c>
      <c r="C7" s="51"/>
      <c r="D7" s="42"/>
      <c r="E7" s="108"/>
      <c r="F7" s="42"/>
      <c r="G7" s="176" t="s">
        <v>146</v>
      </c>
      <c r="H7" s="175"/>
    </row>
    <row r="8" spans="1:27" ht="15" customHeight="1" x14ac:dyDescent="0.2">
      <c r="A8" s="155"/>
      <c r="B8" s="52" t="s">
        <v>145</v>
      </c>
      <c r="C8" s="51"/>
      <c r="D8" s="42"/>
      <c r="E8" s="108"/>
      <c r="F8" s="42"/>
      <c r="G8" s="163" t="s">
        <v>135</v>
      </c>
      <c r="H8" s="162">
        <v>1.66</v>
      </c>
    </row>
    <row r="9" spans="1:27" ht="15" customHeight="1" x14ac:dyDescent="0.2">
      <c r="A9" s="155"/>
      <c r="B9" s="52" t="s">
        <v>144</v>
      </c>
      <c r="C9" s="51"/>
      <c r="D9" s="42"/>
      <c r="E9" s="108"/>
      <c r="F9" s="42"/>
      <c r="G9" s="163" t="s">
        <v>133</v>
      </c>
      <c r="H9" s="162">
        <v>1.36</v>
      </c>
    </row>
    <row r="10" spans="1:27" ht="15" customHeight="1" x14ac:dyDescent="0.2">
      <c r="A10" s="174">
        <f>SUM(A7:A9)</f>
        <v>0</v>
      </c>
      <c r="B10" s="52" t="s">
        <v>143</v>
      </c>
      <c r="C10" s="51"/>
      <c r="D10" s="42"/>
      <c r="E10" s="108"/>
      <c r="F10" s="42"/>
      <c r="G10" s="163" t="s">
        <v>131</v>
      </c>
      <c r="H10" s="162">
        <v>0.28999999999999998</v>
      </c>
    </row>
    <row r="11" spans="1:27" ht="15" customHeight="1" x14ac:dyDescent="0.2">
      <c r="A11" s="173"/>
      <c r="B11" s="52"/>
      <c r="C11" s="51"/>
      <c r="D11" s="42"/>
      <c r="E11" s="108"/>
      <c r="F11" s="42"/>
      <c r="G11" s="163"/>
      <c r="H11" s="162"/>
    </row>
    <row r="12" spans="1:27" ht="15" customHeight="1" x14ac:dyDescent="0.2">
      <c r="A12" s="172" t="s">
        <v>142</v>
      </c>
      <c r="B12" s="52"/>
      <c r="C12" s="51"/>
      <c r="D12" s="42"/>
      <c r="E12" s="108"/>
      <c r="F12" s="42"/>
      <c r="G12" s="166" t="s">
        <v>141</v>
      </c>
      <c r="H12" s="162"/>
    </row>
    <row r="13" spans="1:27" ht="15" customHeight="1" x14ac:dyDescent="0.2">
      <c r="A13" s="171"/>
      <c r="B13" s="52" t="s">
        <v>140</v>
      </c>
      <c r="C13" s="51"/>
      <c r="D13" s="42"/>
      <c r="E13" s="108"/>
      <c r="F13" s="42"/>
      <c r="G13" s="163" t="s">
        <v>135</v>
      </c>
      <c r="H13" s="162">
        <v>3.07</v>
      </c>
      <c r="Z13" s="70"/>
      <c r="AA13" s="167"/>
    </row>
    <row r="14" spans="1:27" ht="15" customHeight="1" x14ac:dyDescent="0.2">
      <c r="A14" s="170"/>
      <c r="B14" s="52"/>
      <c r="C14" s="51"/>
      <c r="D14" s="42"/>
      <c r="E14" s="108"/>
      <c r="F14" s="42"/>
      <c r="G14" s="163" t="s">
        <v>133</v>
      </c>
      <c r="H14" s="162">
        <v>2.67</v>
      </c>
      <c r="Z14" s="70"/>
      <c r="AA14" s="169"/>
    </row>
    <row r="15" spans="1:27" ht="15" customHeight="1" x14ac:dyDescent="0.2">
      <c r="A15" s="168" t="s">
        <v>139</v>
      </c>
      <c r="B15" s="52"/>
      <c r="C15" s="51"/>
      <c r="D15" s="42"/>
      <c r="E15" s="108"/>
      <c r="F15" s="42"/>
      <c r="G15" s="163" t="s">
        <v>131</v>
      </c>
      <c r="H15" s="162">
        <v>0.28999999999999998</v>
      </c>
      <c r="Z15" s="70"/>
      <c r="AA15" s="167"/>
    </row>
    <row r="16" spans="1:27" ht="15" customHeight="1" x14ac:dyDescent="0.2">
      <c r="A16" s="155"/>
      <c r="B16" s="52" t="s">
        <v>138</v>
      </c>
      <c r="C16" s="51"/>
      <c r="D16" s="42"/>
      <c r="E16" s="108"/>
      <c r="F16" s="42"/>
      <c r="G16" s="163"/>
      <c r="H16" s="162"/>
    </row>
    <row r="17" spans="1:8" ht="15" customHeight="1" x14ac:dyDescent="0.2">
      <c r="A17" s="155"/>
      <c r="B17" s="75" t="s">
        <v>137</v>
      </c>
      <c r="C17" s="74"/>
      <c r="D17" s="55"/>
      <c r="E17" s="108"/>
      <c r="F17" s="42"/>
      <c r="G17" s="166" t="s">
        <v>136</v>
      </c>
      <c r="H17" s="162"/>
    </row>
    <row r="18" spans="1:8" ht="15" customHeight="1" x14ac:dyDescent="0.2">
      <c r="A18" s="165"/>
      <c r="B18" s="52"/>
      <c r="C18" s="51"/>
      <c r="D18" s="42"/>
      <c r="E18" s="108"/>
      <c r="F18" s="42"/>
      <c r="G18" s="163" t="s">
        <v>135</v>
      </c>
      <c r="H18" s="162">
        <v>0.84</v>
      </c>
    </row>
    <row r="19" spans="1:8" ht="15" customHeight="1" x14ac:dyDescent="0.2">
      <c r="A19" s="164" t="s">
        <v>134</v>
      </c>
      <c r="B19" s="52"/>
      <c r="C19" s="51"/>
      <c r="D19" s="42"/>
      <c r="E19" s="108"/>
      <c r="F19" s="42"/>
      <c r="G19" s="163" t="s">
        <v>133</v>
      </c>
      <c r="H19" s="162">
        <v>0.42</v>
      </c>
    </row>
    <row r="20" spans="1:8" ht="15" customHeight="1" x14ac:dyDescent="0.2">
      <c r="A20" s="219"/>
      <c r="B20" s="52" t="s">
        <v>132</v>
      </c>
      <c r="C20" s="51"/>
      <c r="D20" s="42"/>
      <c r="E20" s="108"/>
      <c r="F20" s="159"/>
      <c r="G20" s="163" t="s">
        <v>131</v>
      </c>
      <c r="H20" s="162">
        <v>7.0000000000000007E-2</v>
      </c>
    </row>
    <row r="21" spans="1:8" ht="15" customHeight="1" x14ac:dyDescent="0.2">
      <c r="A21" s="155"/>
      <c r="B21" s="52" t="s">
        <v>130</v>
      </c>
      <c r="C21" s="51"/>
      <c r="D21" s="42"/>
      <c r="E21" s="108"/>
      <c r="F21" s="159"/>
      <c r="G21" s="163"/>
      <c r="H21" s="162"/>
    </row>
    <row r="22" spans="1:8" ht="15" customHeight="1" thickBot="1" x14ac:dyDescent="0.25">
      <c r="A22" s="155"/>
      <c r="B22" s="52" t="s">
        <v>129</v>
      </c>
      <c r="C22" s="51"/>
      <c r="D22" s="42"/>
      <c r="E22" s="108"/>
      <c r="F22" s="159"/>
      <c r="G22" s="161" t="s">
        <v>128</v>
      </c>
      <c r="H22" s="160">
        <v>0.23749999999999999</v>
      </c>
    </row>
    <row r="23" spans="1:8" ht="15" customHeight="1" x14ac:dyDescent="0.2">
      <c r="A23" s="155"/>
      <c r="B23" s="52" t="s">
        <v>127</v>
      </c>
      <c r="C23" s="51"/>
      <c r="D23" s="42"/>
      <c r="E23" s="108"/>
      <c r="F23" s="159"/>
      <c r="G23" s="159"/>
      <c r="H23" s="159"/>
    </row>
    <row r="24" spans="1:8" ht="15" customHeight="1" x14ac:dyDescent="0.2">
      <c r="A24" s="155"/>
      <c r="B24" s="52" t="s">
        <v>126</v>
      </c>
      <c r="C24" s="51"/>
      <c r="D24" s="42"/>
      <c r="E24" s="108"/>
      <c r="F24" s="159"/>
      <c r="G24" s="159"/>
      <c r="H24" s="159"/>
    </row>
    <row r="25" spans="1:8" ht="15" customHeight="1" x14ac:dyDescent="0.2">
      <c r="A25" s="155"/>
      <c r="B25" s="52" t="s">
        <v>125</v>
      </c>
      <c r="C25" s="51"/>
      <c r="D25" s="42"/>
      <c r="E25" s="108"/>
      <c r="F25" s="159"/>
      <c r="G25" s="159"/>
      <c r="H25" s="159"/>
    </row>
    <row r="26" spans="1:8" ht="15" customHeight="1" x14ac:dyDescent="0.2">
      <c r="A26" s="158"/>
      <c r="B26" s="52"/>
      <c r="C26" s="51"/>
      <c r="D26" s="42"/>
      <c r="E26" s="108"/>
      <c r="F26" s="37"/>
      <c r="G26" s="37"/>
      <c r="H26" s="37"/>
    </row>
    <row r="27" spans="1:8" ht="15" customHeight="1" x14ac:dyDescent="0.2">
      <c r="A27" s="157" t="s">
        <v>124</v>
      </c>
      <c r="B27" s="52"/>
      <c r="C27" s="51"/>
      <c r="D27" s="42"/>
      <c r="E27" s="108"/>
      <c r="F27" s="37"/>
      <c r="G27" s="37"/>
      <c r="H27" s="37"/>
    </row>
    <row r="28" spans="1:8" ht="15" customHeight="1" x14ac:dyDescent="0.2">
      <c r="A28" s="156" t="s">
        <v>123</v>
      </c>
      <c r="B28" s="52"/>
      <c r="C28" s="51"/>
      <c r="D28" s="42"/>
      <c r="E28" s="108"/>
      <c r="F28" s="37"/>
      <c r="G28" s="37"/>
      <c r="H28" s="37"/>
    </row>
    <row r="29" spans="1:8" ht="15" customHeight="1" x14ac:dyDescent="0.2">
      <c r="A29" s="155" t="str">
        <f>IF(A20&lt;&gt;"Y","0",$A$16*$A$13)</f>
        <v>0</v>
      </c>
      <c r="B29" s="52" t="s">
        <v>122</v>
      </c>
      <c r="C29" s="51"/>
      <c r="D29" s="42"/>
      <c r="E29" s="108"/>
      <c r="F29" s="37"/>
      <c r="G29" s="37"/>
      <c r="H29" s="37"/>
    </row>
    <row r="30" spans="1:8" ht="15" customHeight="1" x14ac:dyDescent="0.2">
      <c r="A30" s="155" t="str">
        <f t="shared" ref="A30:A34" si="0">IF(A21&lt;&gt;"Y","0",$A$16*$A$13)</f>
        <v>0</v>
      </c>
      <c r="B30" s="52" t="s">
        <v>121</v>
      </c>
      <c r="C30" s="51"/>
      <c r="D30" s="42"/>
      <c r="E30" s="108"/>
      <c r="F30" s="37"/>
      <c r="G30" s="37"/>
      <c r="H30" s="37"/>
    </row>
    <row r="31" spans="1:8" ht="15" customHeight="1" x14ac:dyDescent="0.2">
      <c r="A31" s="155" t="str">
        <f t="shared" si="0"/>
        <v>0</v>
      </c>
      <c r="B31" s="52" t="s">
        <v>120</v>
      </c>
      <c r="C31" s="51"/>
      <c r="D31" s="42"/>
      <c r="E31" s="108"/>
      <c r="F31" s="42"/>
      <c r="G31" s="42"/>
      <c r="H31" s="52"/>
    </row>
    <row r="32" spans="1:8" ht="15" customHeight="1" x14ac:dyDescent="0.2">
      <c r="A32" s="155" t="str">
        <f t="shared" si="0"/>
        <v>0</v>
      </c>
      <c r="B32" s="52" t="s">
        <v>119</v>
      </c>
      <c r="C32" s="51"/>
      <c r="D32" s="42"/>
      <c r="E32" s="108"/>
      <c r="F32" s="42"/>
      <c r="G32" s="42"/>
      <c r="H32" s="52"/>
    </row>
    <row r="33" spans="1:8" ht="15" customHeight="1" x14ac:dyDescent="0.2">
      <c r="A33" s="155" t="str">
        <f t="shared" si="0"/>
        <v>0</v>
      </c>
      <c r="B33" s="52" t="s">
        <v>118</v>
      </c>
      <c r="C33" s="51"/>
      <c r="D33" s="42"/>
      <c r="E33" s="108"/>
      <c r="F33" s="42"/>
      <c r="G33" s="42"/>
      <c r="H33" s="154"/>
    </row>
    <row r="34" spans="1:8" ht="15" customHeight="1" x14ac:dyDescent="0.2">
      <c r="A34" s="155" t="str">
        <f t="shared" si="0"/>
        <v>0</v>
      </c>
      <c r="B34" s="52" t="s">
        <v>117</v>
      </c>
      <c r="C34" s="51"/>
      <c r="D34" s="42"/>
      <c r="E34" s="108"/>
      <c r="F34" s="42"/>
      <c r="G34" s="42"/>
      <c r="H34" s="154"/>
    </row>
    <row r="35" spans="1:8" ht="15" customHeight="1" thickBot="1" x14ac:dyDescent="0.25">
      <c r="A35" s="153"/>
      <c r="B35" s="56"/>
      <c r="C35" s="100"/>
      <c r="D35" s="78"/>
      <c r="E35" s="152"/>
      <c r="F35" s="42"/>
      <c r="G35" s="42"/>
      <c r="H35" s="52"/>
    </row>
    <row r="36" spans="1:8" ht="15" customHeight="1" x14ac:dyDescent="0.2">
      <c r="A36" s="42"/>
      <c r="B36" s="42"/>
      <c r="C36" s="42"/>
      <c r="D36" s="42"/>
      <c r="E36" s="55"/>
      <c r="F36" s="42"/>
      <c r="G36" s="42"/>
      <c r="H36" s="52"/>
    </row>
    <row r="37" spans="1:8" ht="15" customHeight="1" x14ac:dyDescent="0.2">
      <c r="A37" s="37"/>
      <c r="B37" s="37"/>
      <c r="C37" s="41"/>
      <c r="D37" s="40"/>
      <c r="E37" s="40"/>
      <c r="F37" s="40"/>
      <c r="G37" s="42"/>
      <c r="H37" s="37"/>
    </row>
    <row r="38" spans="1:8" ht="15" customHeight="1" x14ac:dyDescent="0.2">
      <c r="A38" s="151" t="s">
        <v>116</v>
      </c>
      <c r="B38" s="151"/>
      <c r="C38" s="150"/>
      <c r="D38" s="149"/>
      <c r="E38" s="149"/>
      <c r="F38" s="149"/>
      <c r="G38" s="42"/>
      <c r="H38" s="37"/>
    </row>
    <row r="39" spans="1:8" ht="15" customHeight="1" x14ac:dyDescent="0.2">
      <c r="A39" s="140" t="s">
        <v>115</v>
      </c>
      <c r="B39" s="52"/>
      <c r="C39" s="51"/>
      <c r="D39" s="42"/>
      <c r="E39" s="42"/>
      <c r="F39" s="42"/>
      <c r="G39" s="148"/>
      <c r="H39" s="37"/>
    </row>
    <row r="40" spans="1:8" ht="15" customHeight="1" x14ac:dyDescent="0.2">
      <c r="A40" s="37"/>
      <c r="B40" s="37"/>
      <c r="C40" s="41"/>
      <c r="D40" s="40"/>
      <c r="E40" s="40"/>
      <c r="F40" s="40"/>
      <c r="G40" s="148"/>
      <c r="H40" s="37"/>
    </row>
    <row r="41" spans="1:8" ht="15" customHeight="1" x14ac:dyDescent="0.2">
      <c r="A41" s="52" t="s">
        <v>114</v>
      </c>
      <c r="B41" s="52"/>
      <c r="C41" s="51"/>
      <c r="D41" s="42"/>
      <c r="E41" s="42"/>
      <c r="F41" s="42"/>
      <c r="G41" s="148"/>
      <c r="H41" s="37"/>
    </row>
    <row r="42" spans="1:8" ht="15" customHeight="1" x14ac:dyDescent="0.2">
      <c r="A42" s="52"/>
      <c r="B42" s="52"/>
      <c r="C42" s="51"/>
      <c r="D42" s="42"/>
      <c r="E42" s="42"/>
      <c r="F42" s="42"/>
      <c r="G42" s="148"/>
      <c r="H42" s="37"/>
    </row>
    <row r="43" spans="1:8" ht="15" customHeight="1" thickBot="1" x14ac:dyDescent="0.25">
      <c r="A43" s="52"/>
      <c r="B43" s="52"/>
      <c r="C43" s="51"/>
      <c r="D43" s="42"/>
      <c r="E43" s="42"/>
      <c r="F43" s="42"/>
      <c r="G43" s="40"/>
      <c r="H43" s="37"/>
    </row>
    <row r="44" spans="1:8" ht="15" customHeight="1" x14ac:dyDescent="0.2">
      <c r="A44" s="147" t="s">
        <v>113</v>
      </c>
      <c r="B44" s="132">
        <f>$A$7</f>
        <v>0</v>
      </c>
      <c r="C44" s="142" t="s">
        <v>110</v>
      </c>
      <c r="D44" s="130">
        <f>$A$10</f>
        <v>0</v>
      </c>
      <c r="E44" s="130" t="s">
        <v>79</v>
      </c>
      <c r="F44" s="146" t="e">
        <f>B44/D44</f>
        <v>#DIV/0!</v>
      </c>
      <c r="G44" s="42"/>
      <c r="H44" s="37"/>
    </row>
    <row r="45" spans="1:8" ht="15" customHeight="1" x14ac:dyDescent="0.2">
      <c r="A45" s="80" t="s">
        <v>112</v>
      </c>
      <c r="B45" s="52">
        <f>$A$8</f>
        <v>0</v>
      </c>
      <c r="C45" s="51" t="s">
        <v>110</v>
      </c>
      <c r="D45" s="42">
        <f>$A$10</f>
        <v>0</v>
      </c>
      <c r="E45" s="42" t="s">
        <v>79</v>
      </c>
      <c r="F45" s="145" t="e">
        <f>B45/D45</f>
        <v>#DIV/0!</v>
      </c>
      <c r="G45" s="40"/>
      <c r="H45" s="37"/>
    </row>
    <row r="46" spans="1:8" ht="15" customHeight="1" thickBot="1" x14ac:dyDescent="0.25">
      <c r="A46" s="80" t="s">
        <v>111</v>
      </c>
      <c r="B46" s="52">
        <f>$A$9</f>
        <v>0</v>
      </c>
      <c r="C46" s="51" t="s">
        <v>110</v>
      </c>
      <c r="D46" s="42">
        <f>$A$10</f>
        <v>0</v>
      </c>
      <c r="E46" s="42" t="s">
        <v>79</v>
      </c>
      <c r="F46" s="144" t="e">
        <f>B46/D46</f>
        <v>#DIV/0!</v>
      </c>
      <c r="G46" s="42"/>
      <c r="H46" s="37"/>
    </row>
    <row r="47" spans="1:8" ht="15" customHeight="1" thickTop="1" thickBot="1" x14ac:dyDescent="0.25">
      <c r="A47" s="88"/>
      <c r="B47" s="56"/>
      <c r="C47" s="100" t="s">
        <v>109</v>
      </c>
      <c r="D47" s="78"/>
      <c r="E47" s="78"/>
      <c r="F47" s="143" t="e">
        <f>SUM(F44:F46)</f>
        <v>#DIV/0!</v>
      </c>
      <c r="G47" s="42"/>
      <c r="H47" s="37"/>
    </row>
    <row r="48" spans="1:8" ht="15" customHeight="1" x14ac:dyDescent="0.2">
      <c r="A48" s="132"/>
      <c r="B48" s="132"/>
      <c r="C48" s="142"/>
      <c r="D48" s="55"/>
      <c r="E48" s="55"/>
      <c r="F48" s="141"/>
      <c r="G48" s="42"/>
      <c r="H48" s="37"/>
    </row>
    <row r="49" spans="1:12" ht="15" customHeight="1" x14ac:dyDescent="0.2">
      <c r="A49" s="140"/>
      <c r="B49" s="52"/>
      <c r="C49" s="51"/>
      <c r="D49" s="42"/>
      <c r="E49" s="42"/>
      <c r="F49" s="42"/>
      <c r="G49" s="42"/>
      <c r="H49" s="37"/>
    </row>
    <row r="50" spans="1:12" ht="15" customHeight="1" x14ac:dyDescent="0.2">
      <c r="A50" s="139" t="s">
        <v>108</v>
      </c>
      <c r="B50" s="37"/>
      <c r="C50" s="41"/>
      <c r="D50" s="40"/>
      <c r="E50" s="40"/>
      <c r="F50" s="40"/>
      <c r="G50" s="42"/>
      <c r="H50" s="37"/>
    </row>
    <row r="51" spans="1:12" ht="15" customHeight="1" x14ac:dyDescent="0.2">
      <c r="A51" s="52"/>
      <c r="B51" s="52"/>
      <c r="C51" s="51"/>
      <c r="D51" s="42"/>
      <c r="E51" s="42"/>
      <c r="F51" s="42"/>
      <c r="G51" s="42"/>
      <c r="H51" s="37"/>
    </row>
    <row r="52" spans="1:12" ht="15" customHeight="1" x14ac:dyDescent="0.2">
      <c r="A52" s="52" t="s">
        <v>107</v>
      </c>
      <c r="B52" s="52"/>
      <c r="C52" s="51"/>
      <c r="D52" s="42"/>
      <c r="E52" s="42"/>
      <c r="F52" s="42"/>
      <c r="G52" s="42"/>
      <c r="H52" s="37"/>
    </row>
    <row r="53" spans="1:12" ht="15" customHeight="1" x14ac:dyDescent="0.2">
      <c r="A53" s="52" t="s">
        <v>106</v>
      </c>
      <c r="B53" s="37"/>
      <c r="C53" s="41"/>
      <c r="D53" s="40"/>
      <c r="E53" s="40"/>
      <c r="F53" s="40"/>
      <c r="G53" s="42"/>
      <c r="H53" s="37"/>
    </row>
    <row r="54" spans="1:12" ht="15" customHeight="1" thickBot="1" x14ac:dyDescent="0.25">
      <c r="A54" s="138" t="s">
        <v>105</v>
      </c>
      <c r="B54" s="138"/>
      <c r="C54" s="137"/>
      <c r="D54" s="136"/>
      <c r="E54" s="136"/>
      <c r="F54" s="136"/>
      <c r="G54" s="135"/>
      <c r="H54" s="134"/>
      <c r="I54" s="71"/>
      <c r="J54" s="71"/>
      <c r="K54" s="71"/>
    </row>
    <row r="55" spans="1:12" ht="15" customHeight="1" x14ac:dyDescent="0.2">
      <c r="A55" s="133" t="s">
        <v>104</v>
      </c>
      <c r="B55" s="132"/>
      <c r="C55" s="130" t="s">
        <v>103</v>
      </c>
      <c r="D55" s="130"/>
      <c r="E55" s="130" t="s">
        <v>102</v>
      </c>
      <c r="F55" s="130"/>
      <c r="G55" s="131" t="s">
        <v>101</v>
      </c>
      <c r="H55" s="130"/>
      <c r="I55" s="130" t="s">
        <v>95</v>
      </c>
      <c r="J55" s="129" t="s">
        <v>94</v>
      </c>
      <c r="K55" s="71"/>
      <c r="L55" s="71"/>
    </row>
    <row r="56" spans="1:12" ht="15" customHeight="1" x14ac:dyDescent="0.2">
      <c r="A56" s="80" t="s">
        <v>93</v>
      </c>
      <c r="B56" s="75"/>
      <c r="C56" s="128" t="e">
        <f>$F$44</f>
        <v>#DIV/0!</v>
      </c>
      <c r="D56" s="55" t="s">
        <v>86</v>
      </c>
      <c r="E56" s="127" t="str">
        <f>$A$29</f>
        <v>0</v>
      </c>
      <c r="F56" s="55" t="s">
        <v>79</v>
      </c>
      <c r="G56" s="107" t="e">
        <f>C56*E56</f>
        <v>#DIV/0!</v>
      </c>
      <c r="H56" s="55" t="s">
        <v>86</v>
      </c>
      <c r="I56" s="102">
        <f>B_F</f>
        <v>1.66</v>
      </c>
      <c r="J56" s="106" t="e">
        <f>G56*I56</f>
        <v>#DIV/0!</v>
      </c>
      <c r="K56" s="97"/>
      <c r="L56" s="71"/>
    </row>
    <row r="57" spans="1:12" ht="15" customHeight="1" x14ac:dyDescent="0.2">
      <c r="A57" s="80" t="s">
        <v>92</v>
      </c>
      <c r="B57" s="75"/>
      <c r="C57" s="128" t="e">
        <f>$F$45</f>
        <v>#DIV/0!</v>
      </c>
      <c r="D57" s="55" t="s">
        <v>86</v>
      </c>
      <c r="E57" s="127" t="str">
        <f>$A$29</f>
        <v>0</v>
      </c>
      <c r="F57" s="55" t="s">
        <v>79</v>
      </c>
      <c r="G57" s="107" t="e">
        <f>C57*E57</f>
        <v>#DIV/0!</v>
      </c>
      <c r="H57" s="55" t="s">
        <v>86</v>
      </c>
      <c r="I57" s="102">
        <f>B_R</f>
        <v>1.36</v>
      </c>
      <c r="J57" s="106" t="e">
        <f>G57*I57</f>
        <v>#DIV/0!</v>
      </c>
      <c r="K57" s="97"/>
      <c r="L57" s="71"/>
    </row>
    <row r="58" spans="1:12" ht="15" customHeight="1" x14ac:dyDescent="0.2">
      <c r="A58" s="80" t="s">
        <v>91</v>
      </c>
      <c r="B58" s="75"/>
      <c r="C58" s="128" t="e">
        <f>$F$46</f>
        <v>#DIV/0!</v>
      </c>
      <c r="D58" s="55" t="s">
        <v>86</v>
      </c>
      <c r="E58" s="127" t="str">
        <f>$A$29</f>
        <v>0</v>
      </c>
      <c r="F58" s="55" t="s">
        <v>79</v>
      </c>
      <c r="G58" s="103" t="e">
        <f>C58*E58</f>
        <v>#DIV/0!</v>
      </c>
      <c r="H58" s="55" t="s">
        <v>86</v>
      </c>
      <c r="I58" s="102">
        <f>B_NN</f>
        <v>0.28999999999999998</v>
      </c>
      <c r="J58" s="101" t="e">
        <f>G58*I58</f>
        <v>#DIV/0!</v>
      </c>
      <c r="K58" s="97"/>
      <c r="L58" s="71"/>
    </row>
    <row r="59" spans="1:12" ht="17.25" customHeight="1" x14ac:dyDescent="0.2">
      <c r="A59" s="124" t="s">
        <v>100</v>
      </c>
      <c r="B59" s="123"/>
      <c r="C59" s="122"/>
      <c r="D59" s="120"/>
      <c r="E59" s="121"/>
      <c r="F59" s="120"/>
      <c r="G59" s="103" t="e">
        <f>SUM(G56:G58)</f>
        <v>#DIV/0!</v>
      </c>
      <c r="H59" s="126"/>
      <c r="I59" s="119"/>
      <c r="J59" s="118" t="e">
        <f>SUM(J56:J58)</f>
        <v>#DIV/0!</v>
      </c>
      <c r="K59" s="97"/>
      <c r="L59" s="71"/>
    </row>
    <row r="60" spans="1:12" ht="15" customHeight="1" x14ac:dyDescent="0.2">
      <c r="A60" s="80"/>
      <c r="B60" s="52"/>
      <c r="C60" s="112"/>
      <c r="D60" s="111"/>
      <c r="E60" s="42"/>
      <c r="F60" s="110"/>
      <c r="G60" s="125"/>
      <c r="H60" s="116"/>
      <c r="I60" s="115"/>
      <c r="J60" s="114"/>
      <c r="K60" s="71"/>
      <c r="L60" s="71"/>
    </row>
    <row r="61" spans="1:12" ht="15" customHeight="1" x14ac:dyDescent="0.2">
      <c r="A61" s="113" t="s">
        <v>99</v>
      </c>
      <c r="B61" s="52"/>
      <c r="C61" s="112"/>
      <c r="D61" s="111"/>
      <c r="E61" s="42"/>
      <c r="F61" s="110"/>
      <c r="G61" s="109" t="s">
        <v>96</v>
      </c>
      <c r="H61" s="55"/>
      <c r="I61" s="55" t="s">
        <v>95</v>
      </c>
      <c r="J61" s="108" t="s">
        <v>94</v>
      </c>
      <c r="K61" s="71"/>
      <c r="L61" s="71"/>
    </row>
    <row r="62" spans="1:12" ht="15" customHeight="1" x14ac:dyDescent="0.2">
      <c r="A62" s="80" t="s">
        <v>93</v>
      </c>
      <c r="B62" s="52"/>
      <c r="C62" s="105" t="e">
        <f>$F$44</f>
        <v>#DIV/0!</v>
      </c>
      <c r="D62" s="42" t="s">
        <v>86</v>
      </c>
      <c r="E62" s="104">
        <f>($A$31+$A$33)</f>
        <v>0</v>
      </c>
      <c r="F62" s="42" t="s">
        <v>79</v>
      </c>
      <c r="G62" s="107" t="e">
        <f>C62*E62</f>
        <v>#DIV/0!</v>
      </c>
      <c r="H62" s="55" t="s">
        <v>86</v>
      </c>
      <c r="I62" s="102">
        <f>LS_F</f>
        <v>3.07</v>
      </c>
      <c r="J62" s="106" t="e">
        <f>G62*I62</f>
        <v>#DIV/0!</v>
      </c>
      <c r="K62" s="97"/>
      <c r="L62" s="71"/>
    </row>
    <row r="63" spans="1:12" ht="15" customHeight="1" x14ac:dyDescent="0.2">
      <c r="A63" s="80" t="s">
        <v>92</v>
      </c>
      <c r="B63" s="52"/>
      <c r="C63" s="105" t="e">
        <f>$F$45</f>
        <v>#DIV/0!</v>
      </c>
      <c r="D63" s="42" t="s">
        <v>86</v>
      </c>
      <c r="E63" s="104">
        <f>($A$31+$A$33)</f>
        <v>0</v>
      </c>
      <c r="F63" s="42" t="s">
        <v>79</v>
      </c>
      <c r="G63" s="107" t="e">
        <f>C63*E63</f>
        <v>#DIV/0!</v>
      </c>
      <c r="H63" s="55" t="s">
        <v>86</v>
      </c>
      <c r="I63" s="102">
        <f>LS_R</f>
        <v>2.67</v>
      </c>
      <c r="J63" s="106" t="e">
        <f>G63*I63</f>
        <v>#DIV/0!</v>
      </c>
      <c r="K63" s="97"/>
      <c r="L63" s="71"/>
    </row>
    <row r="64" spans="1:12" ht="15" customHeight="1" x14ac:dyDescent="0.2">
      <c r="A64" s="80" t="s">
        <v>91</v>
      </c>
      <c r="B64" s="52"/>
      <c r="C64" s="105" t="e">
        <f>$F$46</f>
        <v>#DIV/0!</v>
      </c>
      <c r="D64" s="42" t="s">
        <v>86</v>
      </c>
      <c r="E64" s="104">
        <f>($A$31+$A$33)</f>
        <v>0</v>
      </c>
      <c r="F64" s="42" t="s">
        <v>79</v>
      </c>
      <c r="G64" s="103" t="e">
        <f>C64*E64</f>
        <v>#DIV/0!</v>
      </c>
      <c r="H64" s="55" t="s">
        <v>86</v>
      </c>
      <c r="I64" s="102">
        <f>LS_NN</f>
        <v>0.28999999999999998</v>
      </c>
      <c r="J64" s="101" t="e">
        <f>G64*I64</f>
        <v>#DIV/0!</v>
      </c>
      <c r="K64" s="97"/>
      <c r="L64" s="71"/>
    </row>
    <row r="65" spans="1:20" ht="16.5" customHeight="1" x14ac:dyDescent="0.2">
      <c r="A65" s="124" t="s">
        <v>98</v>
      </c>
      <c r="B65" s="123"/>
      <c r="C65" s="122"/>
      <c r="D65" s="120"/>
      <c r="E65" s="121"/>
      <c r="F65" s="120"/>
      <c r="G65" s="103" t="e">
        <f>SUM(G62:G64)</f>
        <v>#DIV/0!</v>
      </c>
      <c r="H65" s="120"/>
      <c r="I65" s="119"/>
      <c r="J65" s="118" t="e">
        <f>SUM(J62:J64)</f>
        <v>#DIV/0!</v>
      </c>
      <c r="K65" s="97"/>
      <c r="L65" s="71"/>
    </row>
    <row r="66" spans="1:20" ht="15" customHeight="1" x14ac:dyDescent="0.2">
      <c r="A66" s="80"/>
      <c r="B66" s="52"/>
      <c r="C66" s="112"/>
      <c r="D66" s="111"/>
      <c r="E66" s="42"/>
      <c r="F66" s="110"/>
      <c r="G66" s="117"/>
      <c r="H66" s="116"/>
      <c r="I66" s="115"/>
      <c r="J66" s="114"/>
      <c r="K66" s="71"/>
      <c r="L66" s="71"/>
    </row>
    <row r="67" spans="1:20" ht="15" customHeight="1" x14ac:dyDescent="0.2">
      <c r="A67" s="113" t="s">
        <v>97</v>
      </c>
      <c r="B67" s="52"/>
      <c r="C67" s="112"/>
      <c r="D67" s="111"/>
      <c r="E67" s="42"/>
      <c r="F67" s="110"/>
      <c r="G67" s="109" t="s">
        <v>96</v>
      </c>
      <c r="H67" s="55"/>
      <c r="I67" s="55" t="s">
        <v>95</v>
      </c>
      <c r="J67" s="108" t="s">
        <v>94</v>
      </c>
      <c r="K67" s="71"/>
      <c r="L67" s="71"/>
    </row>
    <row r="68" spans="1:20" ht="15" customHeight="1" x14ac:dyDescent="0.2">
      <c r="A68" s="80" t="s">
        <v>93</v>
      </c>
      <c r="B68" s="52"/>
      <c r="C68" s="105" t="e">
        <f>$F$44</f>
        <v>#DIV/0!</v>
      </c>
      <c r="D68" s="42" t="s">
        <v>86</v>
      </c>
      <c r="E68" s="104">
        <f>$A$30+$A$32+$A$34</f>
        <v>0</v>
      </c>
      <c r="F68" s="42" t="s">
        <v>79</v>
      </c>
      <c r="G68" s="107" t="e">
        <f>C68*E68</f>
        <v>#DIV/0!</v>
      </c>
      <c r="H68" s="55" t="s">
        <v>86</v>
      </c>
      <c r="I68" s="102">
        <f>S_F</f>
        <v>0.84</v>
      </c>
      <c r="J68" s="106" t="e">
        <f>G68*I68</f>
        <v>#DIV/0!</v>
      </c>
      <c r="K68" s="97"/>
      <c r="L68" s="71"/>
    </row>
    <row r="69" spans="1:20" ht="15" customHeight="1" x14ac:dyDescent="0.2">
      <c r="A69" s="80" t="s">
        <v>92</v>
      </c>
      <c r="B69" s="52"/>
      <c r="C69" s="105" t="e">
        <f>$F$45</f>
        <v>#DIV/0!</v>
      </c>
      <c r="D69" s="42" t="s">
        <v>86</v>
      </c>
      <c r="E69" s="104">
        <f>$A$30+$A$32+$A$34</f>
        <v>0</v>
      </c>
      <c r="F69" s="42" t="s">
        <v>79</v>
      </c>
      <c r="G69" s="107" t="e">
        <f>C69*E69</f>
        <v>#DIV/0!</v>
      </c>
      <c r="H69" s="55" t="s">
        <v>86</v>
      </c>
      <c r="I69" s="102">
        <f>S_R</f>
        <v>0.42</v>
      </c>
      <c r="J69" s="106" t="e">
        <f>G69*I69</f>
        <v>#DIV/0!</v>
      </c>
      <c r="K69" s="97"/>
      <c r="L69" s="71"/>
    </row>
    <row r="70" spans="1:20" ht="15" customHeight="1" x14ac:dyDescent="0.2">
      <c r="A70" s="80" t="s">
        <v>91</v>
      </c>
      <c r="B70" s="52"/>
      <c r="C70" s="105" t="e">
        <f>$F$46</f>
        <v>#DIV/0!</v>
      </c>
      <c r="D70" s="42" t="s">
        <v>86</v>
      </c>
      <c r="E70" s="104">
        <f>$A$30+$A$32+$A$34</f>
        <v>0</v>
      </c>
      <c r="F70" s="42" t="s">
        <v>79</v>
      </c>
      <c r="G70" s="103" t="e">
        <f>C70*E70</f>
        <v>#DIV/0!</v>
      </c>
      <c r="H70" s="55" t="s">
        <v>86</v>
      </c>
      <c r="I70" s="102">
        <f>S_NN</f>
        <v>7.0000000000000007E-2</v>
      </c>
      <c r="J70" s="101" t="e">
        <f>G70*I70</f>
        <v>#DIV/0!</v>
      </c>
      <c r="K70" s="97"/>
      <c r="L70" s="71"/>
    </row>
    <row r="71" spans="1:20" ht="17.25" customHeight="1" thickBot="1" x14ac:dyDescent="0.25">
      <c r="A71" s="88" t="s">
        <v>90</v>
      </c>
      <c r="B71" s="56"/>
      <c r="C71" s="100"/>
      <c r="D71" s="78"/>
      <c r="E71" s="78"/>
      <c r="F71" s="78"/>
      <c r="G71" s="99" t="e">
        <f>SUM(G68:G70)</f>
        <v>#DIV/0!</v>
      </c>
      <c r="H71" s="78"/>
      <c r="I71" s="78"/>
      <c r="J71" s="98" t="e">
        <f>SUM(J68:J70)</f>
        <v>#DIV/0!</v>
      </c>
      <c r="K71" s="97"/>
      <c r="L71" s="71"/>
    </row>
    <row r="72" spans="1:20" ht="15" customHeight="1" x14ac:dyDescent="0.2">
      <c r="A72" s="52"/>
      <c r="B72" s="52"/>
      <c r="C72" s="51"/>
      <c r="D72" s="42"/>
      <c r="E72" s="42"/>
      <c r="F72" s="42"/>
      <c r="G72" s="42"/>
      <c r="H72" s="75"/>
      <c r="I72" s="71"/>
      <c r="J72" s="71"/>
      <c r="K72" s="71"/>
      <c r="L72" s="71"/>
    </row>
    <row r="73" spans="1:20" ht="15" customHeight="1" thickBot="1" x14ac:dyDescent="0.25">
      <c r="A73" s="52"/>
      <c r="B73" s="52"/>
      <c r="C73" s="51"/>
      <c r="D73" s="42"/>
      <c r="E73" s="42"/>
      <c r="F73" s="42"/>
      <c r="G73" s="42"/>
      <c r="H73" s="52"/>
    </row>
    <row r="74" spans="1:20" s="83" customFormat="1" ht="15" customHeight="1" x14ac:dyDescent="0.2">
      <c r="A74" s="96" t="s">
        <v>89</v>
      </c>
      <c r="B74" s="95"/>
      <c r="C74" s="94"/>
      <c r="D74" s="93"/>
      <c r="E74" s="93"/>
      <c r="F74" s="92"/>
      <c r="G74" s="42"/>
      <c r="H74" s="42"/>
      <c r="I74" s="42"/>
      <c r="J74" s="42"/>
      <c r="K74" s="42"/>
      <c r="L74" s="42"/>
      <c r="M74" s="42"/>
      <c r="N74" s="42"/>
      <c r="O74" s="42"/>
      <c r="P74" s="42"/>
      <c r="Q74" s="42"/>
      <c r="R74" s="42"/>
      <c r="S74" s="42"/>
      <c r="T74" s="42"/>
    </row>
    <row r="75" spans="1:20" s="83" customFormat="1" ht="15" customHeight="1" x14ac:dyDescent="0.2">
      <c r="A75" s="80" t="s">
        <v>88</v>
      </c>
      <c r="B75" s="52" t="str">
        <f>A31</f>
        <v>0</v>
      </c>
      <c r="C75" s="42" t="s">
        <v>86</v>
      </c>
      <c r="D75" s="91">
        <f>($H$22)</f>
        <v>0.23749999999999999</v>
      </c>
      <c r="E75" s="55" t="s">
        <v>79</v>
      </c>
      <c r="F75" s="64">
        <f>D75*B75</f>
        <v>0</v>
      </c>
      <c r="G75" s="42"/>
      <c r="H75" s="42"/>
      <c r="I75" s="42"/>
      <c r="J75" s="42"/>
      <c r="K75" s="42"/>
      <c r="L75" s="42"/>
      <c r="M75" s="42"/>
      <c r="N75" s="42"/>
      <c r="O75" s="42"/>
      <c r="P75" s="42"/>
      <c r="Q75" s="42"/>
      <c r="R75" s="42"/>
      <c r="S75" s="42"/>
      <c r="T75" s="42"/>
    </row>
    <row r="76" spans="1:20" s="83" customFormat="1" ht="15" customHeight="1" x14ac:dyDescent="0.2">
      <c r="A76" s="80" t="s">
        <v>87</v>
      </c>
      <c r="B76" s="75" t="str">
        <f>A33</f>
        <v>0</v>
      </c>
      <c r="C76" s="55" t="s">
        <v>86</v>
      </c>
      <c r="D76" s="90">
        <f>($H$22)</f>
        <v>0.23749999999999999</v>
      </c>
      <c r="E76" s="55" t="s">
        <v>79</v>
      </c>
      <c r="F76" s="89">
        <f>D76*B76</f>
        <v>0</v>
      </c>
      <c r="G76" s="42"/>
      <c r="H76" s="42"/>
      <c r="I76" s="42"/>
      <c r="J76" s="42"/>
      <c r="K76" s="42"/>
      <c r="L76" s="42"/>
      <c r="M76" s="42"/>
      <c r="N76" s="42"/>
      <c r="O76" s="42"/>
      <c r="P76" s="42"/>
      <c r="Q76" s="42"/>
      <c r="R76" s="42"/>
      <c r="S76" s="42"/>
      <c r="T76" s="42"/>
    </row>
    <row r="77" spans="1:20" s="83" customFormat="1" ht="15" customHeight="1" thickBot="1" x14ac:dyDescent="0.25">
      <c r="A77" s="88"/>
      <c r="B77" s="78"/>
      <c r="C77" s="87"/>
      <c r="D77" s="78"/>
      <c r="E77" s="78"/>
      <c r="F77" s="86">
        <f>SUM(F75:F76)</f>
        <v>0</v>
      </c>
      <c r="G77" s="42"/>
      <c r="H77" s="42"/>
      <c r="I77" s="42"/>
      <c r="J77" s="42"/>
      <c r="K77" s="42"/>
      <c r="L77" s="42"/>
      <c r="M77" s="42"/>
      <c r="N77" s="42"/>
      <c r="O77" s="42"/>
      <c r="P77" s="42"/>
      <c r="Q77" s="42"/>
      <c r="R77" s="42"/>
      <c r="S77" s="42"/>
      <c r="T77" s="42"/>
    </row>
    <row r="78" spans="1:20" s="83" customFormat="1" ht="15" customHeight="1" x14ac:dyDescent="0.2">
      <c r="A78" s="75"/>
      <c r="B78" s="55"/>
      <c r="C78" s="85"/>
      <c r="D78" s="55"/>
      <c r="E78" s="55"/>
      <c r="F78" s="84"/>
      <c r="G78" s="42"/>
      <c r="H78" s="42"/>
      <c r="I78" s="42"/>
      <c r="J78" s="42"/>
      <c r="K78" s="42"/>
      <c r="L78" s="42"/>
      <c r="M78" s="42"/>
      <c r="N78" s="42"/>
      <c r="O78" s="42"/>
      <c r="P78" s="42"/>
      <c r="Q78" s="42"/>
      <c r="R78" s="42"/>
      <c r="S78" s="42"/>
      <c r="T78" s="42"/>
    </row>
    <row r="79" spans="1:20" s="83" customFormat="1" ht="15" customHeight="1" thickBot="1" x14ac:dyDescent="0.25">
      <c r="A79" s="52"/>
      <c r="B79" s="42"/>
      <c r="C79" s="42"/>
      <c r="D79" s="42"/>
      <c r="E79" s="42"/>
      <c r="F79" s="42"/>
      <c r="G79" s="42"/>
      <c r="H79" s="42"/>
      <c r="I79" s="42"/>
      <c r="J79" s="42"/>
      <c r="K79" s="42"/>
      <c r="L79" s="42"/>
      <c r="M79" s="42"/>
      <c r="N79" s="42"/>
      <c r="O79" s="42"/>
      <c r="P79" s="42"/>
      <c r="Q79" s="42"/>
      <c r="R79" s="42"/>
      <c r="S79" s="42"/>
      <c r="T79" s="42"/>
    </row>
    <row r="80" spans="1:20" ht="15" customHeight="1" x14ac:dyDescent="0.2">
      <c r="A80" s="82"/>
      <c r="B80" s="233" t="s">
        <v>85</v>
      </c>
      <c r="C80" s="234"/>
      <c r="D80" s="234"/>
      <c r="E80" s="58"/>
      <c r="F80" s="81" t="e">
        <f>J59+J65+J71</f>
        <v>#DIV/0!</v>
      </c>
      <c r="G80" s="49"/>
      <c r="H80" s="37"/>
    </row>
    <row r="81" spans="1:20" ht="15" customHeight="1" x14ac:dyDescent="0.2">
      <c r="A81" s="80"/>
      <c r="B81" s="75"/>
      <c r="C81" s="74"/>
      <c r="D81" s="55"/>
      <c r="E81" s="55"/>
      <c r="F81" s="79"/>
      <c r="G81" s="49"/>
      <c r="H81" s="37"/>
    </row>
    <row r="82" spans="1:20" ht="15" customHeight="1" thickBot="1" x14ac:dyDescent="0.25">
      <c r="A82" s="239" t="s">
        <v>84</v>
      </c>
      <c r="B82" s="240"/>
      <c r="C82" s="240"/>
      <c r="D82" s="240"/>
      <c r="E82" s="78"/>
      <c r="F82" s="77" t="e">
        <f>F80*A17</f>
        <v>#DIV/0!</v>
      </c>
      <c r="G82" s="49"/>
      <c r="H82" s="37"/>
    </row>
    <row r="83" spans="1:20" s="70" customFormat="1" ht="15" customHeight="1" x14ac:dyDescent="0.2">
      <c r="A83" s="45"/>
      <c r="B83" s="45"/>
      <c r="C83" s="45"/>
      <c r="D83" s="45"/>
      <c r="E83" s="55"/>
      <c r="F83" s="76"/>
      <c r="G83" s="72"/>
      <c r="H83" s="71"/>
      <c r="I83" s="71"/>
      <c r="J83" s="71"/>
      <c r="K83" s="71"/>
      <c r="L83" s="71"/>
      <c r="M83" s="71"/>
      <c r="N83" s="71"/>
      <c r="O83" s="71"/>
      <c r="P83" s="71"/>
      <c r="Q83" s="71"/>
      <c r="R83" s="71"/>
      <c r="S83" s="71"/>
      <c r="T83" s="71"/>
    </row>
    <row r="84" spans="1:20" s="70" customFormat="1" ht="15" customHeight="1" thickBot="1" x14ac:dyDescent="0.25">
      <c r="A84" s="75"/>
      <c r="B84" s="75"/>
      <c r="C84" s="74"/>
      <c r="D84" s="55"/>
      <c r="E84" s="54"/>
      <c r="F84" s="73"/>
      <c r="G84" s="72"/>
      <c r="H84" s="71"/>
      <c r="I84" s="71"/>
      <c r="J84" s="71"/>
      <c r="K84" s="71"/>
      <c r="L84" s="71"/>
      <c r="M84" s="71"/>
      <c r="N84" s="71"/>
      <c r="O84" s="71"/>
      <c r="P84" s="71"/>
      <c r="Q84" s="71"/>
      <c r="R84" s="71"/>
      <c r="S84" s="71"/>
      <c r="T84" s="71"/>
    </row>
    <row r="85" spans="1:20" ht="15" customHeight="1" x14ac:dyDescent="0.2">
      <c r="A85" s="241" t="s">
        <v>83</v>
      </c>
      <c r="B85" s="233"/>
      <c r="C85" s="233"/>
      <c r="D85" s="233"/>
      <c r="E85" s="69"/>
      <c r="F85" s="68">
        <f>SUM(F75:F76)</f>
        <v>0</v>
      </c>
      <c r="G85" s="49"/>
      <c r="H85" s="37"/>
    </row>
    <row r="86" spans="1:20" ht="15" customHeight="1" x14ac:dyDescent="0.2">
      <c r="A86" s="67"/>
      <c r="B86" s="66"/>
      <c r="C86" s="66"/>
      <c r="D86" s="66"/>
      <c r="E86" s="65"/>
      <c r="F86" s="64"/>
      <c r="G86" s="49"/>
      <c r="H86" s="37"/>
    </row>
    <row r="87" spans="1:20" ht="15" customHeight="1" thickBot="1" x14ac:dyDescent="0.25">
      <c r="A87" s="239" t="s">
        <v>82</v>
      </c>
      <c r="B87" s="240"/>
      <c r="C87" s="240"/>
      <c r="D87" s="240"/>
      <c r="E87" s="63"/>
      <c r="F87" s="62">
        <f>F85*A17</f>
        <v>0</v>
      </c>
      <c r="G87" s="42"/>
      <c r="H87" s="37"/>
    </row>
    <row r="88" spans="1:20" ht="15" customHeight="1" x14ac:dyDescent="0.2">
      <c r="A88" s="61"/>
      <c r="B88" s="61"/>
      <c r="C88" s="60"/>
      <c r="D88" s="59"/>
      <c r="E88" s="58"/>
      <c r="F88" s="57"/>
      <c r="G88" s="49"/>
      <c r="H88" s="37"/>
    </row>
    <row r="89" spans="1:20" ht="15" customHeight="1" thickBot="1" x14ac:dyDescent="0.25">
      <c r="A89" s="56"/>
      <c r="B89" s="52"/>
      <c r="C89" s="51"/>
      <c r="D89" s="42"/>
      <c r="E89" s="55"/>
      <c r="F89" s="54"/>
      <c r="G89" s="53"/>
      <c r="H89" s="37"/>
    </row>
    <row r="90" spans="1:20" ht="15" customHeight="1" thickBot="1" x14ac:dyDescent="0.25">
      <c r="A90" s="242" t="s">
        <v>81</v>
      </c>
      <c r="B90" s="243"/>
      <c r="C90" s="243"/>
      <c r="D90" s="243"/>
      <c r="E90" s="48" t="s">
        <v>79</v>
      </c>
      <c r="F90" s="47" t="e">
        <f>F82+F87</f>
        <v>#DIV/0!</v>
      </c>
      <c r="G90" s="49"/>
      <c r="H90" s="37"/>
    </row>
    <row r="91" spans="1:20" ht="15" customHeight="1" thickBot="1" x14ac:dyDescent="0.25">
      <c r="A91" s="52"/>
      <c r="B91" s="52"/>
      <c r="C91" s="51"/>
      <c r="D91" s="42"/>
      <c r="E91" s="42"/>
      <c r="F91" s="50"/>
      <c r="G91" s="49"/>
      <c r="H91" s="37"/>
    </row>
    <row r="92" spans="1:20" ht="15" customHeight="1" thickBot="1" x14ac:dyDescent="0.25">
      <c r="A92" s="242" t="s">
        <v>80</v>
      </c>
      <c r="B92" s="243"/>
      <c r="C92" s="243"/>
      <c r="D92" s="243"/>
      <c r="E92" s="48" t="s">
        <v>79</v>
      </c>
      <c r="F92" s="47" t="e">
        <f>ROUND((F90),0)</f>
        <v>#DIV/0!</v>
      </c>
      <c r="G92" s="37"/>
      <c r="H92" s="225" t="s">
        <v>78</v>
      </c>
      <c r="I92" s="226"/>
      <c r="J92" s="227"/>
      <c r="K92" s="46" t="e">
        <f>F82*0.15</f>
        <v>#DIV/0!</v>
      </c>
    </row>
    <row r="93" spans="1:20" ht="15" customHeight="1" x14ac:dyDescent="0.2">
      <c r="A93" s="45"/>
      <c r="B93" s="45"/>
      <c r="C93" s="45"/>
      <c r="D93" s="45"/>
      <c r="E93" s="44"/>
      <c r="F93" s="43"/>
      <c r="G93" s="41" t="s">
        <v>77</v>
      </c>
      <c r="I93" s="41"/>
      <c r="J93" s="41"/>
      <c r="K93" s="41"/>
      <c r="L93" s="41"/>
    </row>
    <row r="94" spans="1:20" ht="66.75" customHeight="1" x14ac:dyDescent="0.2">
      <c r="A94" s="238" t="s">
        <v>76</v>
      </c>
      <c r="B94" s="238"/>
      <c r="C94" s="238"/>
      <c r="D94" s="238"/>
      <c r="E94" s="238"/>
      <c r="F94" s="238"/>
      <c r="G94" s="42"/>
      <c r="H94" s="37"/>
    </row>
    <row r="95" spans="1:20" ht="15" customHeight="1" x14ac:dyDescent="0.2">
      <c r="A95" s="37"/>
      <c r="B95" s="37"/>
      <c r="C95" s="41"/>
      <c r="D95" s="40"/>
      <c r="E95" s="40"/>
      <c r="F95" s="40"/>
      <c r="G95" s="40"/>
      <c r="H95" s="37"/>
    </row>
    <row r="96" spans="1:20" ht="15" customHeight="1" x14ac:dyDescent="0.2">
      <c r="B96" s="37"/>
      <c r="C96" s="41"/>
      <c r="D96" s="40"/>
      <c r="E96" s="40"/>
      <c r="F96" s="40"/>
      <c r="G96" s="40"/>
      <c r="H96" s="37"/>
    </row>
    <row r="97" spans="1:8" ht="15" customHeight="1" x14ac:dyDescent="0.2">
      <c r="A97" s="37"/>
      <c r="B97" s="37"/>
      <c r="C97" s="41"/>
      <c r="D97" s="40"/>
      <c r="E97" s="40"/>
      <c r="F97" s="40"/>
      <c r="G97" s="40"/>
      <c r="H97" s="37"/>
    </row>
    <row r="98" spans="1:8" ht="15" customHeight="1" x14ac:dyDescent="0.2">
      <c r="A98" s="37"/>
      <c r="B98" s="37"/>
      <c r="C98" s="41"/>
      <c r="D98" s="40"/>
      <c r="E98" s="40"/>
      <c r="F98" s="40"/>
      <c r="G98" s="40"/>
      <c r="H98" s="37"/>
    </row>
    <row r="99" spans="1:8" ht="15" customHeight="1" x14ac:dyDescent="0.2">
      <c r="A99" s="37"/>
      <c r="B99" s="37"/>
      <c r="C99" s="41"/>
      <c r="D99" s="40"/>
      <c r="E99" s="40"/>
      <c r="F99" s="40"/>
      <c r="G99" s="40"/>
      <c r="H99" s="37"/>
    </row>
    <row r="100" spans="1:8" ht="15" customHeight="1" x14ac:dyDescent="0.2">
      <c r="A100" s="37"/>
      <c r="B100" s="37"/>
      <c r="C100" s="41"/>
      <c r="D100" s="40"/>
      <c r="E100" s="40"/>
      <c r="F100" s="40"/>
      <c r="G100" s="40"/>
      <c r="H100" s="37"/>
    </row>
    <row r="101" spans="1:8" ht="15" customHeight="1" x14ac:dyDescent="0.2">
      <c r="A101" s="37"/>
      <c r="B101" s="37"/>
      <c r="C101" s="41"/>
      <c r="D101" s="40"/>
      <c r="E101" s="40"/>
      <c r="F101" s="40"/>
      <c r="G101" s="40"/>
      <c r="H101" s="37"/>
    </row>
    <row r="102" spans="1:8" ht="15" customHeight="1" x14ac:dyDescent="0.2">
      <c r="A102" s="37"/>
      <c r="B102" s="37"/>
      <c r="C102" s="41"/>
      <c r="D102" s="40"/>
      <c r="E102" s="40"/>
      <c r="F102" s="40"/>
      <c r="G102" s="40"/>
      <c r="H102" s="37"/>
    </row>
    <row r="103" spans="1:8" ht="15" customHeight="1" x14ac:dyDescent="0.2">
      <c r="A103" s="37"/>
      <c r="B103" s="37"/>
      <c r="C103" s="41"/>
      <c r="D103" s="40"/>
      <c r="E103" s="40"/>
      <c r="F103" s="40"/>
      <c r="G103" s="40"/>
      <c r="H103" s="37"/>
    </row>
    <row r="104" spans="1:8" ht="15" customHeight="1" x14ac:dyDescent="0.2">
      <c r="A104" s="37"/>
      <c r="B104" s="37"/>
      <c r="C104" s="41"/>
      <c r="D104" s="40"/>
      <c r="E104" s="40"/>
      <c r="F104" s="40"/>
      <c r="G104" s="40"/>
      <c r="H104" s="37"/>
    </row>
    <row r="105" spans="1:8" ht="15" customHeight="1" x14ac:dyDescent="0.2">
      <c r="A105" s="37"/>
      <c r="B105" s="37"/>
      <c r="C105" s="41"/>
      <c r="D105" s="40"/>
      <c r="E105" s="40"/>
      <c r="F105" s="40"/>
      <c r="G105" s="40"/>
      <c r="H105" s="37"/>
    </row>
    <row r="106" spans="1:8" ht="15" customHeight="1" x14ac:dyDescent="0.2">
      <c r="A106" s="37"/>
      <c r="B106" s="37"/>
      <c r="C106" s="41"/>
      <c r="D106" s="40"/>
      <c r="E106" s="40"/>
      <c r="F106" s="40"/>
      <c r="G106" s="40"/>
      <c r="H106" s="37"/>
    </row>
    <row r="107" spans="1:8" ht="15" customHeight="1" x14ac:dyDescent="0.2">
      <c r="A107" s="37"/>
      <c r="B107" s="37"/>
      <c r="C107" s="41"/>
      <c r="D107" s="40"/>
      <c r="E107" s="40"/>
      <c r="F107" s="40"/>
      <c r="G107" s="40"/>
      <c r="H107" s="37"/>
    </row>
    <row r="108" spans="1:8" ht="15" customHeight="1" x14ac:dyDescent="0.2">
      <c r="A108" s="37"/>
      <c r="B108" s="37"/>
      <c r="C108" s="41"/>
      <c r="D108" s="40"/>
      <c r="E108" s="40"/>
      <c r="F108" s="40"/>
      <c r="G108" s="40"/>
      <c r="H108" s="37"/>
    </row>
    <row r="109" spans="1:8" ht="15" customHeight="1" x14ac:dyDescent="0.2">
      <c r="A109" s="37"/>
      <c r="B109" s="37"/>
      <c r="C109" s="41"/>
      <c r="D109" s="40"/>
      <c r="E109" s="40"/>
      <c r="F109" s="40"/>
      <c r="G109" s="40"/>
      <c r="H109" s="37"/>
    </row>
    <row r="110" spans="1:8" ht="15" customHeight="1" x14ac:dyDescent="0.2">
      <c r="A110" s="37"/>
      <c r="B110" s="37"/>
      <c r="C110" s="41"/>
      <c r="D110" s="40"/>
      <c r="E110" s="40"/>
      <c r="F110" s="40"/>
      <c r="G110" s="40"/>
      <c r="H110" s="37"/>
    </row>
    <row r="111" spans="1:8" ht="15" customHeight="1" x14ac:dyDescent="0.2">
      <c r="A111" s="37"/>
      <c r="B111" s="37"/>
      <c r="C111" s="41"/>
      <c r="D111" s="40"/>
      <c r="E111" s="40"/>
      <c r="F111" s="40"/>
      <c r="G111" s="40"/>
      <c r="H111" s="37"/>
    </row>
    <row r="112" spans="1:8" ht="15" customHeight="1" x14ac:dyDescent="0.2">
      <c r="A112" s="37"/>
      <c r="B112" s="37"/>
      <c r="C112" s="41"/>
      <c r="D112" s="40"/>
      <c r="E112" s="40"/>
      <c r="F112" s="40"/>
      <c r="G112" s="40"/>
      <c r="H112" s="37"/>
    </row>
    <row r="113" spans="1:8" ht="15" customHeight="1" x14ac:dyDescent="0.2">
      <c r="A113" s="37"/>
      <c r="B113" s="37"/>
      <c r="C113" s="41"/>
      <c r="D113" s="40"/>
      <c r="E113" s="40"/>
      <c r="F113" s="40"/>
      <c r="G113" s="40"/>
      <c r="H113" s="37"/>
    </row>
    <row r="114" spans="1:8" ht="15" customHeight="1" x14ac:dyDescent="0.2">
      <c r="A114" s="37"/>
      <c r="B114" s="37"/>
      <c r="C114" s="41"/>
      <c r="D114" s="40"/>
      <c r="E114" s="40"/>
      <c r="F114" s="40"/>
      <c r="G114" s="40"/>
      <c r="H114" s="37"/>
    </row>
    <row r="115" spans="1:8" ht="15" customHeight="1" x14ac:dyDescent="0.2">
      <c r="A115" s="37"/>
      <c r="B115" s="37"/>
      <c r="C115" s="41"/>
      <c r="D115" s="40"/>
      <c r="E115" s="40"/>
      <c r="F115" s="40"/>
      <c r="G115" s="40"/>
      <c r="H115" s="37"/>
    </row>
    <row r="116" spans="1:8" ht="15" customHeight="1" x14ac:dyDescent="0.2">
      <c r="A116" s="37"/>
      <c r="B116" s="37"/>
      <c r="C116" s="41"/>
      <c r="D116" s="40"/>
      <c r="E116" s="40"/>
      <c r="F116" s="40"/>
      <c r="G116" s="40"/>
      <c r="H116" s="37"/>
    </row>
    <row r="117" spans="1:8" ht="15" customHeight="1" x14ac:dyDescent="0.2">
      <c r="A117" s="37"/>
      <c r="B117" s="37"/>
      <c r="C117" s="41"/>
      <c r="D117" s="40"/>
      <c r="E117" s="40"/>
      <c r="F117" s="40"/>
      <c r="G117" s="40"/>
      <c r="H117" s="37"/>
    </row>
    <row r="118" spans="1:8" ht="15" customHeight="1" x14ac:dyDescent="0.2">
      <c r="A118" s="37"/>
      <c r="B118" s="37"/>
      <c r="C118" s="41"/>
      <c r="D118" s="40"/>
      <c r="E118" s="40"/>
      <c r="F118" s="40"/>
      <c r="G118" s="40"/>
      <c r="H118" s="37"/>
    </row>
    <row r="119" spans="1:8" ht="15" customHeight="1" x14ac:dyDescent="0.2">
      <c r="A119" s="37"/>
      <c r="B119" s="37"/>
      <c r="C119" s="41"/>
      <c r="D119" s="40"/>
      <c r="E119" s="40"/>
      <c r="F119" s="40"/>
      <c r="G119" s="40"/>
      <c r="H119" s="37"/>
    </row>
    <row r="120" spans="1:8" ht="15" customHeight="1" x14ac:dyDescent="0.2">
      <c r="A120" s="37"/>
      <c r="B120" s="37"/>
      <c r="C120" s="41"/>
      <c r="D120" s="40"/>
      <c r="E120" s="40"/>
      <c r="F120" s="40"/>
      <c r="G120" s="40"/>
      <c r="H120" s="37"/>
    </row>
    <row r="121" spans="1:8" ht="15" customHeight="1" x14ac:dyDescent="0.2">
      <c r="A121" s="37"/>
      <c r="B121" s="37"/>
      <c r="C121" s="41"/>
      <c r="D121" s="40"/>
      <c r="E121" s="40"/>
      <c r="F121" s="40"/>
      <c r="G121" s="40"/>
      <c r="H121" s="37"/>
    </row>
    <row r="122" spans="1:8" ht="15" customHeight="1" x14ac:dyDescent="0.2">
      <c r="A122" s="37"/>
      <c r="B122" s="37"/>
      <c r="C122" s="41"/>
      <c r="D122" s="40"/>
      <c r="E122" s="40"/>
      <c r="F122" s="40"/>
      <c r="G122" s="40"/>
      <c r="H122" s="37"/>
    </row>
    <row r="123" spans="1:8" ht="15" customHeight="1" x14ac:dyDescent="0.2">
      <c r="A123" s="37"/>
      <c r="B123" s="37"/>
      <c r="C123" s="41"/>
      <c r="D123" s="40"/>
      <c r="E123" s="40"/>
      <c r="F123" s="40"/>
      <c r="G123" s="40"/>
      <c r="H123" s="37"/>
    </row>
    <row r="124" spans="1:8" ht="15" customHeight="1" x14ac:dyDescent="0.2">
      <c r="A124" s="37"/>
      <c r="B124" s="37"/>
      <c r="C124" s="41"/>
      <c r="D124" s="40"/>
      <c r="E124" s="40"/>
      <c r="F124" s="40"/>
      <c r="G124" s="40"/>
      <c r="H124" s="37"/>
    </row>
    <row r="125" spans="1:8" ht="15" customHeight="1" x14ac:dyDescent="0.2">
      <c r="A125" s="37"/>
      <c r="B125" s="37"/>
      <c r="C125" s="41"/>
      <c r="D125" s="40"/>
      <c r="E125" s="40"/>
      <c r="F125" s="40"/>
      <c r="G125" s="40"/>
      <c r="H125" s="37"/>
    </row>
    <row r="126" spans="1:8" ht="15" customHeight="1" x14ac:dyDescent="0.2">
      <c r="A126" s="37"/>
      <c r="B126" s="37"/>
      <c r="C126" s="41"/>
      <c r="D126" s="40"/>
      <c r="E126" s="40"/>
      <c r="F126" s="40"/>
      <c r="G126" s="40"/>
      <c r="H126" s="37"/>
    </row>
    <row r="127" spans="1:8" ht="15" customHeight="1" x14ac:dyDescent="0.2">
      <c r="A127" s="37"/>
      <c r="B127" s="37"/>
      <c r="C127" s="41"/>
      <c r="D127" s="40"/>
      <c r="E127" s="40"/>
      <c r="F127" s="40"/>
      <c r="G127" s="40"/>
      <c r="H127" s="37"/>
    </row>
    <row r="128" spans="1:8" ht="15" customHeight="1" x14ac:dyDescent="0.2">
      <c r="A128" s="37"/>
      <c r="B128" s="37"/>
      <c r="C128" s="41"/>
      <c r="D128" s="40"/>
      <c r="E128" s="40"/>
      <c r="F128" s="40"/>
      <c r="G128" s="40"/>
      <c r="H128" s="37"/>
    </row>
    <row r="129" spans="1:27" ht="15" customHeight="1" x14ac:dyDescent="0.2">
      <c r="A129" s="37"/>
      <c r="B129" s="37"/>
      <c r="C129" s="41"/>
      <c r="D129" s="40"/>
      <c r="E129" s="40"/>
      <c r="F129" s="40"/>
      <c r="G129" s="40"/>
      <c r="H129" s="37"/>
    </row>
    <row r="130" spans="1:27" ht="15" customHeight="1" x14ac:dyDescent="0.2">
      <c r="A130" s="37"/>
      <c r="B130" s="37"/>
      <c r="C130" s="41"/>
      <c r="D130" s="40"/>
      <c r="E130" s="40"/>
      <c r="F130" s="40"/>
      <c r="G130" s="40"/>
      <c r="H130" s="37"/>
    </row>
    <row r="131" spans="1:27" ht="15" customHeight="1" x14ac:dyDescent="0.2">
      <c r="A131" s="37"/>
      <c r="B131" s="37"/>
      <c r="C131" s="41"/>
      <c r="D131" s="40"/>
      <c r="E131" s="40"/>
      <c r="F131" s="40"/>
      <c r="G131" s="40"/>
      <c r="H131" s="37"/>
    </row>
    <row r="132" spans="1:27" ht="15" customHeight="1" x14ac:dyDescent="0.2">
      <c r="A132" s="37"/>
      <c r="B132" s="37"/>
      <c r="C132" s="41"/>
      <c r="D132" s="40"/>
      <c r="E132" s="40"/>
      <c r="F132" s="40"/>
      <c r="G132" s="40"/>
      <c r="H132" s="37"/>
    </row>
    <row r="133" spans="1:27" ht="15" customHeight="1" x14ac:dyDescent="0.2">
      <c r="A133" s="37"/>
      <c r="B133" s="37"/>
      <c r="C133" s="41"/>
      <c r="D133" s="40"/>
      <c r="E133" s="40"/>
      <c r="F133" s="40"/>
      <c r="G133" s="40"/>
      <c r="H133" s="37"/>
    </row>
    <row r="134" spans="1:27" s="37" customFormat="1" ht="15" customHeight="1" x14ac:dyDescent="0.2">
      <c r="C134" s="41"/>
      <c r="D134" s="40"/>
      <c r="E134" s="40"/>
      <c r="F134" s="40"/>
      <c r="G134" s="40"/>
      <c r="U134" s="36"/>
      <c r="V134" s="36"/>
      <c r="W134" s="36"/>
      <c r="X134" s="36"/>
      <c r="Y134" s="36"/>
      <c r="Z134" s="36"/>
      <c r="AA134" s="36"/>
    </row>
    <row r="135" spans="1:27" s="37" customFormat="1" ht="15" customHeight="1" x14ac:dyDescent="0.2">
      <c r="C135" s="41"/>
      <c r="D135" s="40"/>
      <c r="E135" s="40"/>
      <c r="F135" s="40"/>
      <c r="G135" s="40"/>
      <c r="U135" s="36"/>
      <c r="V135" s="36"/>
      <c r="W135" s="36"/>
      <c r="X135" s="36"/>
      <c r="Y135" s="36"/>
      <c r="Z135" s="36"/>
      <c r="AA135" s="36"/>
    </row>
    <row r="136" spans="1:27" s="37" customFormat="1" ht="15" customHeight="1" x14ac:dyDescent="0.2">
      <c r="C136" s="41"/>
      <c r="D136" s="40"/>
      <c r="E136" s="40"/>
      <c r="F136" s="40"/>
      <c r="G136" s="40"/>
      <c r="U136" s="36"/>
      <c r="V136" s="36"/>
      <c r="W136" s="36"/>
      <c r="X136" s="36"/>
      <c r="Y136" s="36"/>
      <c r="Z136" s="36"/>
      <c r="AA136" s="36"/>
    </row>
    <row r="137" spans="1:27" s="37" customFormat="1" ht="15" customHeight="1" x14ac:dyDescent="0.2">
      <c r="C137" s="41"/>
      <c r="D137" s="40"/>
      <c r="E137" s="40"/>
      <c r="F137" s="40"/>
      <c r="G137" s="40"/>
      <c r="U137" s="36"/>
      <c r="V137" s="36"/>
      <c r="W137" s="36"/>
      <c r="X137" s="36"/>
      <c r="Y137" s="36"/>
      <c r="Z137" s="36"/>
      <c r="AA137" s="36"/>
    </row>
    <row r="138" spans="1:27" s="37" customFormat="1" ht="15" customHeight="1" x14ac:dyDescent="0.2">
      <c r="C138" s="41"/>
      <c r="D138" s="40"/>
      <c r="E138" s="40"/>
      <c r="F138" s="40"/>
      <c r="G138" s="40"/>
      <c r="U138" s="36"/>
      <c r="V138" s="36"/>
      <c r="W138" s="36"/>
      <c r="X138" s="36"/>
      <c r="Y138" s="36"/>
      <c r="Z138" s="36"/>
      <c r="AA138" s="36"/>
    </row>
    <row r="139" spans="1:27" s="37" customFormat="1" ht="15" customHeight="1" x14ac:dyDescent="0.2">
      <c r="C139" s="41"/>
      <c r="D139" s="40"/>
      <c r="E139" s="40"/>
      <c r="F139" s="40"/>
      <c r="G139" s="40"/>
      <c r="U139" s="36"/>
      <c r="V139" s="36"/>
      <c r="W139" s="36"/>
      <c r="X139" s="36"/>
      <c r="Y139" s="36"/>
      <c r="Z139" s="36"/>
      <c r="AA139" s="36"/>
    </row>
    <row r="140" spans="1:27" ht="15" customHeight="1" x14ac:dyDescent="0.2">
      <c r="G140" s="40"/>
      <c r="H140" s="37"/>
    </row>
    <row r="141" spans="1:27" ht="15" customHeight="1" x14ac:dyDescent="0.2">
      <c r="G141" s="40"/>
      <c r="H141" s="37"/>
    </row>
    <row r="142" spans="1:27" ht="15" customHeight="1" x14ac:dyDescent="0.2">
      <c r="G142" s="40"/>
      <c r="H142" s="37"/>
    </row>
    <row r="143" spans="1:27" ht="15" customHeight="1" x14ac:dyDescent="0.2">
      <c r="G143" s="40"/>
      <c r="H143" s="37"/>
    </row>
    <row r="144" spans="1:27" ht="15" customHeight="1" x14ac:dyDescent="0.2">
      <c r="G144" s="40"/>
      <c r="H144" s="37"/>
    </row>
    <row r="145" spans="7:8" ht="15" customHeight="1" x14ac:dyDescent="0.2">
      <c r="G145" s="40"/>
      <c r="H145" s="37"/>
    </row>
    <row r="146" spans="7:8" ht="15" customHeight="1" x14ac:dyDescent="0.2">
      <c r="G146" s="40"/>
      <c r="H146" s="37"/>
    </row>
    <row r="147" spans="7:8" ht="15" customHeight="1" x14ac:dyDescent="0.2">
      <c r="G147" s="40"/>
      <c r="H147" s="37"/>
    </row>
    <row r="148" spans="7:8" ht="15" customHeight="1" x14ac:dyDescent="0.2">
      <c r="G148" s="40"/>
      <c r="H148" s="37"/>
    </row>
    <row r="149" spans="7:8" ht="15" customHeight="1" x14ac:dyDescent="0.2">
      <c r="G149" s="40"/>
      <c r="H149" s="37"/>
    </row>
    <row r="150" spans="7:8" ht="15" customHeight="1" x14ac:dyDescent="0.2">
      <c r="G150" s="40"/>
      <c r="H150" s="37"/>
    </row>
    <row r="151" spans="7:8" ht="15" customHeight="1" x14ac:dyDescent="0.2">
      <c r="G151" s="40"/>
      <c r="H151" s="37"/>
    </row>
    <row r="152" spans="7:8" ht="15" customHeight="1" x14ac:dyDescent="0.2">
      <c r="G152" s="40"/>
      <c r="H152" s="37"/>
    </row>
    <row r="153" spans="7:8" ht="15" customHeight="1" x14ac:dyDescent="0.2">
      <c r="G153" s="40"/>
      <c r="H153" s="37"/>
    </row>
    <row r="154" spans="7:8" ht="15" customHeight="1" x14ac:dyDescent="0.2">
      <c r="G154" s="40"/>
      <c r="H154" s="37"/>
    </row>
    <row r="155" spans="7:8" ht="15" customHeight="1" x14ac:dyDescent="0.2">
      <c r="G155" s="40"/>
      <c r="H155" s="37"/>
    </row>
    <row r="156" spans="7:8" ht="15" customHeight="1" x14ac:dyDescent="0.2">
      <c r="G156" s="40"/>
      <c r="H156" s="37"/>
    </row>
    <row r="157" spans="7:8" ht="15" customHeight="1" x14ac:dyDescent="0.2">
      <c r="G157" s="40"/>
      <c r="H157" s="37"/>
    </row>
    <row r="158" spans="7:8" ht="15" customHeight="1" x14ac:dyDescent="0.2">
      <c r="G158" s="40"/>
      <c r="H158" s="37"/>
    </row>
    <row r="159" spans="7:8" ht="15" customHeight="1" x14ac:dyDescent="0.2">
      <c r="G159" s="40"/>
      <c r="H159" s="37"/>
    </row>
    <row r="160" spans="7:8" ht="15" customHeight="1" x14ac:dyDescent="0.2">
      <c r="G160" s="40"/>
      <c r="H160" s="37"/>
    </row>
    <row r="161" spans="7:8" ht="15" customHeight="1" x14ac:dyDescent="0.2">
      <c r="G161" s="40"/>
      <c r="H161" s="37"/>
    </row>
    <row r="162" spans="7:8" ht="15" customHeight="1" x14ac:dyDescent="0.2">
      <c r="G162" s="40"/>
      <c r="H162" s="37"/>
    </row>
    <row r="163" spans="7:8" ht="15" customHeight="1" x14ac:dyDescent="0.2">
      <c r="G163" s="40"/>
      <c r="H163" s="37"/>
    </row>
    <row r="164" spans="7:8" ht="15" customHeight="1" x14ac:dyDescent="0.2">
      <c r="G164" s="40"/>
      <c r="H164" s="37"/>
    </row>
    <row r="165" spans="7:8" ht="15" customHeight="1" x14ac:dyDescent="0.2">
      <c r="G165" s="40"/>
      <c r="H165" s="37"/>
    </row>
    <row r="166" spans="7:8" ht="15" customHeight="1" x14ac:dyDescent="0.2">
      <c r="G166" s="40"/>
      <c r="H166" s="37"/>
    </row>
    <row r="167" spans="7:8" ht="15" customHeight="1" x14ac:dyDescent="0.2">
      <c r="G167" s="40"/>
      <c r="H167" s="37"/>
    </row>
    <row r="168" spans="7:8" ht="15" customHeight="1" x14ac:dyDescent="0.2">
      <c r="G168" s="40"/>
      <c r="H168" s="37"/>
    </row>
    <row r="169" spans="7:8" ht="15" customHeight="1" x14ac:dyDescent="0.2">
      <c r="G169" s="40"/>
      <c r="H169" s="37"/>
    </row>
    <row r="170" spans="7:8" ht="15" customHeight="1" x14ac:dyDescent="0.2">
      <c r="G170" s="40"/>
      <c r="H170" s="37"/>
    </row>
    <row r="171" spans="7:8" ht="15" customHeight="1" x14ac:dyDescent="0.2">
      <c r="G171" s="40"/>
      <c r="H171" s="37"/>
    </row>
    <row r="172" spans="7:8" ht="15" customHeight="1" x14ac:dyDescent="0.2">
      <c r="G172" s="40"/>
      <c r="H172" s="37"/>
    </row>
    <row r="173" spans="7:8" ht="15" customHeight="1" x14ac:dyDescent="0.2">
      <c r="G173" s="40"/>
      <c r="H173" s="37"/>
    </row>
    <row r="174" spans="7:8" ht="15" customHeight="1" x14ac:dyDescent="0.2">
      <c r="G174" s="40"/>
      <c r="H174" s="37"/>
    </row>
    <row r="175" spans="7:8" ht="15" customHeight="1" x14ac:dyDescent="0.2">
      <c r="G175" s="40"/>
      <c r="H175" s="37"/>
    </row>
    <row r="176" spans="7:8" ht="15" customHeight="1" x14ac:dyDescent="0.2">
      <c r="G176" s="40"/>
      <c r="H176" s="37"/>
    </row>
    <row r="177" spans="7:8" ht="15" customHeight="1" x14ac:dyDescent="0.2">
      <c r="G177" s="40"/>
      <c r="H177" s="37"/>
    </row>
    <row r="178" spans="7:8" ht="15" customHeight="1" x14ac:dyDescent="0.2">
      <c r="G178" s="40"/>
      <c r="H178" s="37"/>
    </row>
    <row r="179" spans="7:8" ht="15" customHeight="1" x14ac:dyDescent="0.2">
      <c r="G179" s="40"/>
      <c r="H179" s="37"/>
    </row>
    <row r="180" spans="7:8" ht="15" customHeight="1" x14ac:dyDescent="0.2">
      <c r="G180" s="40"/>
      <c r="H180" s="37"/>
    </row>
    <row r="181" spans="7:8" ht="15" customHeight="1" x14ac:dyDescent="0.2">
      <c r="G181" s="40"/>
      <c r="H181" s="37"/>
    </row>
    <row r="182" spans="7:8" ht="15" customHeight="1" x14ac:dyDescent="0.2">
      <c r="G182" s="40"/>
      <c r="H182" s="37"/>
    </row>
    <row r="183" spans="7:8" ht="15" customHeight="1" x14ac:dyDescent="0.2">
      <c r="G183" s="40"/>
      <c r="H183" s="37"/>
    </row>
    <row r="184" spans="7:8" ht="15" customHeight="1" x14ac:dyDescent="0.2">
      <c r="G184" s="40"/>
      <c r="H184" s="37"/>
    </row>
    <row r="185" spans="7:8" ht="15" customHeight="1" x14ac:dyDescent="0.2">
      <c r="G185" s="40"/>
      <c r="H185" s="37"/>
    </row>
    <row r="186" spans="7:8" ht="15" customHeight="1" x14ac:dyDescent="0.2"/>
    <row r="187" spans="7:8" ht="15" customHeight="1" x14ac:dyDescent="0.2"/>
    <row r="188" spans="7:8" ht="15" customHeight="1" x14ac:dyDescent="0.2"/>
    <row r="189" spans="7:8" ht="15" customHeight="1" x14ac:dyDescent="0.2"/>
    <row r="190" spans="7:8" ht="15" customHeight="1" x14ac:dyDescent="0.2"/>
    <row r="191" spans="7:8" ht="15" customHeight="1" x14ac:dyDescent="0.2"/>
    <row r="192" spans="7: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row r="5000" ht="15" customHeight="1" x14ac:dyDescent="0.2"/>
    <row r="5001" ht="15" customHeight="1" x14ac:dyDescent="0.2"/>
    <row r="5002" ht="15" customHeight="1" x14ac:dyDescent="0.2"/>
    <row r="5003" ht="15" customHeight="1" x14ac:dyDescent="0.2"/>
    <row r="5004" ht="15" customHeight="1" x14ac:dyDescent="0.2"/>
    <row r="5005" ht="15" customHeight="1" x14ac:dyDescent="0.2"/>
    <row r="5006" ht="15" customHeight="1" x14ac:dyDescent="0.2"/>
    <row r="5007" ht="15" customHeight="1" x14ac:dyDescent="0.2"/>
    <row r="5008" ht="15" customHeight="1" x14ac:dyDescent="0.2"/>
    <row r="5009" ht="15" customHeight="1" x14ac:dyDescent="0.2"/>
    <row r="5010" ht="15" customHeight="1" x14ac:dyDescent="0.2"/>
    <row r="5011" ht="15" customHeight="1" x14ac:dyDescent="0.2"/>
    <row r="5012" ht="15" customHeight="1" x14ac:dyDescent="0.2"/>
    <row r="5013" ht="15" customHeight="1" x14ac:dyDescent="0.2"/>
    <row r="5014" ht="15" customHeight="1" x14ac:dyDescent="0.2"/>
    <row r="5015" ht="15" customHeight="1" x14ac:dyDescent="0.2"/>
    <row r="5016" ht="15" customHeight="1" x14ac:dyDescent="0.2"/>
    <row r="5017" ht="15" customHeight="1" x14ac:dyDescent="0.2"/>
    <row r="5018" ht="15" customHeight="1" x14ac:dyDescent="0.2"/>
    <row r="5019" ht="15" customHeight="1" x14ac:dyDescent="0.2"/>
    <row r="5020" ht="15" customHeight="1" x14ac:dyDescent="0.2"/>
    <row r="5021" ht="15" customHeight="1" x14ac:dyDescent="0.2"/>
    <row r="5022" ht="15" customHeight="1" x14ac:dyDescent="0.2"/>
    <row r="5023" ht="15" customHeight="1" x14ac:dyDescent="0.2"/>
    <row r="5024" ht="15" customHeight="1" x14ac:dyDescent="0.2"/>
    <row r="5025" ht="15" customHeight="1" x14ac:dyDescent="0.2"/>
    <row r="5026" ht="15" customHeight="1" x14ac:dyDescent="0.2"/>
    <row r="5027" ht="15" customHeight="1" x14ac:dyDescent="0.2"/>
    <row r="5028" ht="15" customHeight="1" x14ac:dyDescent="0.2"/>
    <row r="5029" ht="15" customHeight="1" x14ac:dyDescent="0.2"/>
    <row r="5030" ht="15" customHeight="1" x14ac:dyDescent="0.2"/>
    <row r="5031" ht="15" customHeight="1" x14ac:dyDescent="0.2"/>
    <row r="5032" ht="15" customHeight="1" x14ac:dyDescent="0.2"/>
    <row r="5033" ht="15" customHeight="1" x14ac:dyDescent="0.2"/>
    <row r="5034" ht="15" customHeight="1" x14ac:dyDescent="0.2"/>
    <row r="5035" ht="15" customHeight="1" x14ac:dyDescent="0.2"/>
    <row r="5036" ht="15" customHeight="1" x14ac:dyDescent="0.2"/>
    <row r="5037" ht="15" customHeight="1" x14ac:dyDescent="0.2"/>
    <row r="5038" ht="15" customHeight="1" x14ac:dyDescent="0.2"/>
    <row r="5039" ht="15" customHeight="1" x14ac:dyDescent="0.2"/>
    <row r="5040" ht="15" customHeight="1" x14ac:dyDescent="0.2"/>
    <row r="5041" ht="15" customHeight="1" x14ac:dyDescent="0.2"/>
    <row r="5042" ht="15" customHeight="1" x14ac:dyDescent="0.2"/>
    <row r="5043" ht="15" customHeight="1" x14ac:dyDescent="0.2"/>
    <row r="5044" ht="15" customHeight="1" x14ac:dyDescent="0.2"/>
    <row r="5045" ht="15" customHeight="1" x14ac:dyDescent="0.2"/>
    <row r="5046" ht="15" customHeight="1" x14ac:dyDescent="0.2"/>
    <row r="5047" ht="15" customHeight="1" x14ac:dyDescent="0.2"/>
    <row r="5048" ht="15" customHeight="1" x14ac:dyDescent="0.2"/>
    <row r="5049" ht="15" customHeight="1" x14ac:dyDescent="0.2"/>
    <row r="5050" ht="15" customHeight="1" x14ac:dyDescent="0.2"/>
    <row r="5051" ht="15" customHeight="1" x14ac:dyDescent="0.2"/>
    <row r="5052" ht="15" customHeight="1" x14ac:dyDescent="0.2"/>
    <row r="5053" ht="15" customHeight="1" x14ac:dyDescent="0.2"/>
    <row r="5054" ht="15" customHeight="1" x14ac:dyDescent="0.2"/>
    <row r="5055" ht="15" customHeight="1" x14ac:dyDescent="0.2"/>
    <row r="5056" ht="15" customHeight="1" x14ac:dyDescent="0.2"/>
    <row r="5057" ht="15" customHeight="1" x14ac:dyDescent="0.2"/>
    <row r="5058" ht="15" customHeight="1" x14ac:dyDescent="0.2"/>
    <row r="5059" ht="15" customHeight="1" x14ac:dyDescent="0.2"/>
    <row r="5060" ht="15" customHeight="1" x14ac:dyDescent="0.2"/>
    <row r="5061" ht="15" customHeight="1" x14ac:dyDescent="0.2"/>
    <row r="5062" ht="15" customHeight="1" x14ac:dyDescent="0.2"/>
    <row r="5063" ht="15" customHeight="1" x14ac:dyDescent="0.2"/>
    <row r="5064" ht="15" customHeight="1" x14ac:dyDescent="0.2"/>
    <row r="5065" ht="15" customHeight="1" x14ac:dyDescent="0.2"/>
    <row r="5066" ht="15" customHeight="1" x14ac:dyDescent="0.2"/>
    <row r="5067" ht="15" customHeight="1" x14ac:dyDescent="0.2"/>
    <row r="5068" ht="15" customHeight="1" x14ac:dyDescent="0.2"/>
    <row r="5069" ht="15" customHeight="1" x14ac:dyDescent="0.2"/>
    <row r="5070" ht="15" customHeight="1" x14ac:dyDescent="0.2"/>
    <row r="5071" ht="15" customHeight="1" x14ac:dyDescent="0.2"/>
    <row r="5072" ht="15" customHeight="1" x14ac:dyDescent="0.2"/>
    <row r="5073" ht="15" customHeight="1" x14ac:dyDescent="0.2"/>
    <row r="5074" ht="15" customHeight="1" x14ac:dyDescent="0.2"/>
    <row r="5075" ht="15" customHeight="1" x14ac:dyDescent="0.2"/>
    <row r="5076" ht="15" customHeight="1" x14ac:dyDescent="0.2"/>
    <row r="5077" ht="15" customHeight="1" x14ac:dyDescent="0.2"/>
    <row r="5078" ht="15" customHeight="1" x14ac:dyDescent="0.2"/>
    <row r="5079" ht="15" customHeight="1" x14ac:dyDescent="0.2"/>
    <row r="5080" ht="15" customHeight="1" x14ac:dyDescent="0.2"/>
    <row r="5081" ht="15" customHeight="1" x14ac:dyDescent="0.2"/>
    <row r="5082" ht="15" customHeight="1" x14ac:dyDescent="0.2"/>
    <row r="5083" ht="15" customHeight="1" x14ac:dyDescent="0.2"/>
    <row r="5084" ht="15" customHeight="1" x14ac:dyDescent="0.2"/>
    <row r="5085" ht="15" customHeight="1" x14ac:dyDescent="0.2"/>
    <row r="5086" ht="15" customHeight="1" x14ac:dyDescent="0.2"/>
    <row r="5087" ht="15" customHeight="1" x14ac:dyDescent="0.2"/>
    <row r="5088" ht="15" customHeight="1" x14ac:dyDescent="0.2"/>
    <row r="5089" ht="15" customHeight="1" x14ac:dyDescent="0.2"/>
    <row r="5090" ht="15" customHeight="1" x14ac:dyDescent="0.2"/>
    <row r="5091" ht="15" customHeight="1" x14ac:dyDescent="0.2"/>
    <row r="5092" ht="15" customHeight="1" x14ac:dyDescent="0.2"/>
    <row r="5093" ht="15" customHeight="1" x14ac:dyDescent="0.2"/>
    <row r="5094" ht="15" customHeight="1" x14ac:dyDescent="0.2"/>
    <row r="5095" ht="15" customHeight="1" x14ac:dyDescent="0.2"/>
    <row r="5096" ht="15" customHeight="1" x14ac:dyDescent="0.2"/>
    <row r="5097" ht="15" customHeight="1" x14ac:dyDescent="0.2"/>
    <row r="5098" ht="15" customHeight="1" x14ac:dyDescent="0.2"/>
    <row r="5099" ht="15" customHeight="1" x14ac:dyDescent="0.2"/>
    <row r="5100" ht="15" customHeight="1" x14ac:dyDescent="0.2"/>
    <row r="5101" ht="15" customHeight="1" x14ac:dyDescent="0.2"/>
    <row r="5102" ht="15" customHeight="1" x14ac:dyDescent="0.2"/>
    <row r="5103" ht="15" customHeight="1" x14ac:dyDescent="0.2"/>
    <row r="5104" ht="15" customHeight="1" x14ac:dyDescent="0.2"/>
    <row r="5105" ht="15" customHeight="1" x14ac:dyDescent="0.2"/>
    <row r="5106" ht="15" customHeight="1" x14ac:dyDescent="0.2"/>
    <row r="5107" ht="15" customHeight="1" x14ac:dyDescent="0.2"/>
    <row r="5108" ht="15" customHeight="1" x14ac:dyDescent="0.2"/>
    <row r="5109" ht="15" customHeight="1" x14ac:dyDescent="0.2"/>
    <row r="5110" ht="15" customHeight="1" x14ac:dyDescent="0.2"/>
    <row r="5111" ht="15" customHeight="1" x14ac:dyDescent="0.2"/>
    <row r="5112" ht="15" customHeight="1" x14ac:dyDescent="0.2"/>
    <row r="5113" ht="15" customHeight="1" x14ac:dyDescent="0.2"/>
    <row r="5114" ht="15" customHeight="1" x14ac:dyDescent="0.2"/>
    <row r="5115" ht="15" customHeight="1" x14ac:dyDescent="0.2"/>
    <row r="5116" ht="15" customHeight="1" x14ac:dyDescent="0.2"/>
    <row r="5117" ht="15" customHeight="1" x14ac:dyDescent="0.2"/>
    <row r="5118" ht="15" customHeight="1" x14ac:dyDescent="0.2"/>
    <row r="5119" ht="15" customHeight="1" x14ac:dyDescent="0.2"/>
    <row r="5120" ht="15" customHeight="1" x14ac:dyDescent="0.2"/>
    <row r="5121" ht="15" customHeight="1" x14ac:dyDescent="0.2"/>
    <row r="5122" ht="15" customHeight="1" x14ac:dyDescent="0.2"/>
    <row r="5123" ht="15" customHeight="1" x14ac:dyDescent="0.2"/>
    <row r="5124" ht="15" customHeight="1" x14ac:dyDescent="0.2"/>
    <row r="5125" ht="15" customHeight="1" x14ac:dyDescent="0.2"/>
    <row r="5126" ht="15" customHeight="1" x14ac:dyDescent="0.2"/>
    <row r="5127" ht="15" customHeight="1" x14ac:dyDescent="0.2"/>
    <row r="5128" ht="15" customHeight="1" x14ac:dyDescent="0.2"/>
    <row r="5129" ht="15" customHeight="1" x14ac:dyDescent="0.2"/>
    <row r="5130" ht="15" customHeight="1" x14ac:dyDescent="0.2"/>
    <row r="5131" ht="15" customHeight="1" x14ac:dyDescent="0.2"/>
    <row r="5132" ht="15" customHeight="1" x14ac:dyDescent="0.2"/>
    <row r="5133" ht="15" customHeight="1" x14ac:dyDescent="0.2"/>
    <row r="5134" ht="15" customHeight="1" x14ac:dyDescent="0.2"/>
    <row r="5135" ht="15" customHeight="1" x14ac:dyDescent="0.2"/>
    <row r="5136" ht="15" customHeight="1" x14ac:dyDescent="0.2"/>
    <row r="5137" ht="15" customHeight="1" x14ac:dyDescent="0.2"/>
    <row r="5138" ht="15" customHeight="1" x14ac:dyDescent="0.2"/>
    <row r="5139" ht="15" customHeight="1" x14ac:dyDescent="0.2"/>
    <row r="5140" ht="15" customHeight="1" x14ac:dyDescent="0.2"/>
    <row r="5141" ht="15" customHeight="1" x14ac:dyDescent="0.2"/>
    <row r="5142" ht="15" customHeight="1" x14ac:dyDescent="0.2"/>
    <row r="5143" ht="15" customHeight="1" x14ac:dyDescent="0.2"/>
    <row r="5144" ht="15" customHeight="1" x14ac:dyDescent="0.2"/>
    <row r="5145" ht="15" customHeight="1" x14ac:dyDescent="0.2"/>
    <row r="5146" ht="15" customHeight="1" x14ac:dyDescent="0.2"/>
    <row r="5147" ht="15" customHeight="1" x14ac:dyDescent="0.2"/>
    <row r="5148" ht="15" customHeight="1" x14ac:dyDescent="0.2"/>
    <row r="5149" ht="15" customHeight="1" x14ac:dyDescent="0.2"/>
    <row r="5150" ht="15" customHeight="1" x14ac:dyDescent="0.2"/>
    <row r="5151" ht="15" customHeight="1" x14ac:dyDescent="0.2"/>
    <row r="5152" ht="15" customHeight="1" x14ac:dyDescent="0.2"/>
    <row r="5153" ht="15" customHeight="1" x14ac:dyDescent="0.2"/>
    <row r="5154" ht="15" customHeight="1" x14ac:dyDescent="0.2"/>
    <row r="5155" ht="15" customHeight="1" x14ac:dyDescent="0.2"/>
    <row r="5156" ht="15" customHeight="1" x14ac:dyDescent="0.2"/>
    <row r="5157" ht="15" customHeight="1" x14ac:dyDescent="0.2"/>
    <row r="5158" ht="15" customHeight="1" x14ac:dyDescent="0.2"/>
    <row r="5159" ht="15" customHeight="1" x14ac:dyDescent="0.2"/>
    <row r="5160" ht="15" customHeight="1" x14ac:dyDescent="0.2"/>
    <row r="5161" ht="15" customHeight="1" x14ac:dyDescent="0.2"/>
    <row r="5162" ht="15" customHeight="1" x14ac:dyDescent="0.2"/>
    <row r="5163" ht="15" customHeight="1" x14ac:dyDescent="0.2"/>
    <row r="5164" ht="15" customHeight="1" x14ac:dyDescent="0.2"/>
    <row r="5165" ht="15" customHeight="1" x14ac:dyDescent="0.2"/>
    <row r="5166" ht="15" customHeight="1" x14ac:dyDescent="0.2"/>
    <row r="5167" ht="15" customHeight="1" x14ac:dyDescent="0.2"/>
    <row r="5168" ht="15" customHeight="1" x14ac:dyDescent="0.2"/>
    <row r="5169" ht="15" customHeight="1" x14ac:dyDescent="0.2"/>
    <row r="5170" ht="15" customHeight="1" x14ac:dyDescent="0.2"/>
    <row r="5171" ht="15" customHeight="1" x14ac:dyDescent="0.2"/>
    <row r="5172" ht="15" customHeight="1" x14ac:dyDescent="0.2"/>
    <row r="5173" ht="15" customHeight="1" x14ac:dyDescent="0.2"/>
    <row r="5174" ht="15" customHeight="1" x14ac:dyDescent="0.2"/>
    <row r="5175" ht="15" customHeight="1" x14ac:dyDescent="0.2"/>
    <row r="5176" ht="15" customHeight="1" x14ac:dyDescent="0.2"/>
    <row r="5177" ht="15" customHeight="1" x14ac:dyDescent="0.2"/>
    <row r="5178" ht="15" customHeight="1" x14ac:dyDescent="0.2"/>
    <row r="5179" ht="15" customHeight="1" x14ac:dyDescent="0.2"/>
    <row r="5180" ht="15" customHeight="1" x14ac:dyDescent="0.2"/>
    <row r="5181" ht="15" customHeight="1" x14ac:dyDescent="0.2"/>
    <row r="5182" ht="15" customHeight="1" x14ac:dyDescent="0.2"/>
    <row r="5183" ht="15" customHeight="1" x14ac:dyDescent="0.2"/>
    <row r="5184" ht="15" customHeight="1" x14ac:dyDescent="0.2"/>
    <row r="5185" ht="15" customHeight="1" x14ac:dyDescent="0.2"/>
    <row r="5186" ht="15" customHeight="1" x14ac:dyDescent="0.2"/>
    <row r="5187" ht="15" customHeight="1" x14ac:dyDescent="0.2"/>
    <row r="5188" ht="15" customHeight="1" x14ac:dyDescent="0.2"/>
    <row r="5189" ht="15" customHeight="1" x14ac:dyDescent="0.2"/>
    <row r="5190" ht="15" customHeight="1" x14ac:dyDescent="0.2"/>
    <row r="5191" ht="15" customHeight="1" x14ac:dyDescent="0.2"/>
    <row r="5192" ht="15" customHeight="1" x14ac:dyDescent="0.2"/>
    <row r="5193" ht="15" customHeight="1" x14ac:dyDescent="0.2"/>
    <row r="5194" ht="15" customHeight="1" x14ac:dyDescent="0.2"/>
    <row r="5195" ht="15" customHeight="1" x14ac:dyDescent="0.2"/>
    <row r="5196" ht="15" customHeight="1" x14ac:dyDescent="0.2"/>
    <row r="5197" ht="15" customHeight="1" x14ac:dyDescent="0.2"/>
    <row r="5198" ht="15" customHeight="1" x14ac:dyDescent="0.2"/>
    <row r="5199" ht="15" customHeight="1" x14ac:dyDescent="0.2"/>
    <row r="5200" ht="15" customHeight="1" x14ac:dyDescent="0.2"/>
    <row r="5201" ht="15" customHeight="1" x14ac:dyDescent="0.2"/>
    <row r="5202" ht="15" customHeight="1" x14ac:dyDescent="0.2"/>
    <row r="5203" ht="15" customHeight="1" x14ac:dyDescent="0.2"/>
    <row r="5204" ht="15" customHeight="1" x14ac:dyDescent="0.2"/>
    <row r="5205" ht="15" customHeight="1" x14ac:dyDescent="0.2"/>
    <row r="5206" ht="15" customHeight="1" x14ac:dyDescent="0.2"/>
    <row r="5207" ht="15" customHeight="1" x14ac:dyDescent="0.2"/>
    <row r="5208" ht="15" customHeight="1" x14ac:dyDescent="0.2"/>
    <row r="5209" ht="15" customHeight="1" x14ac:dyDescent="0.2"/>
    <row r="5210" ht="15" customHeight="1" x14ac:dyDescent="0.2"/>
    <row r="5211" ht="15" customHeight="1" x14ac:dyDescent="0.2"/>
    <row r="5212" ht="15" customHeight="1" x14ac:dyDescent="0.2"/>
    <row r="5213" ht="15" customHeight="1" x14ac:dyDescent="0.2"/>
    <row r="5214" ht="15" customHeight="1" x14ac:dyDescent="0.2"/>
    <row r="5215" ht="15" customHeight="1" x14ac:dyDescent="0.2"/>
    <row r="5216" ht="15" customHeight="1" x14ac:dyDescent="0.2"/>
    <row r="5217" ht="15" customHeight="1" x14ac:dyDescent="0.2"/>
    <row r="5218" ht="15" customHeight="1" x14ac:dyDescent="0.2"/>
    <row r="5219" ht="15" customHeight="1" x14ac:dyDescent="0.2"/>
    <row r="5220" ht="15" customHeight="1" x14ac:dyDescent="0.2"/>
    <row r="5221" ht="15" customHeight="1" x14ac:dyDescent="0.2"/>
    <row r="5222" ht="15" customHeight="1" x14ac:dyDescent="0.2"/>
    <row r="5223" ht="15" customHeight="1" x14ac:dyDescent="0.2"/>
    <row r="5224" ht="15" customHeight="1" x14ac:dyDescent="0.2"/>
    <row r="5225" ht="15" customHeight="1" x14ac:dyDescent="0.2"/>
    <row r="5226" ht="15" customHeight="1" x14ac:dyDescent="0.2"/>
    <row r="5227" ht="15" customHeight="1" x14ac:dyDescent="0.2"/>
    <row r="5228" ht="15" customHeight="1" x14ac:dyDescent="0.2"/>
    <row r="5229" ht="15" customHeight="1" x14ac:dyDescent="0.2"/>
    <row r="5230" ht="15" customHeight="1" x14ac:dyDescent="0.2"/>
    <row r="5231" ht="15" customHeight="1" x14ac:dyDescent="0.2"/>
    <row r="5232" ht="15" customHeight="1" x14ac:dyDescent="0.2"/>
    <row r="5233" ht="15" customHeight="1" x14ac:dyDescent="0.2"/>
    <row r="5234" ht="15" customHeight="1" x14ac:dyDescent="0.2"/>
    <row r="5235" ht="15" customHeight="1" x14ac:dyDescent="0.2"/>
    <row r="5236" ht="15" customHeight="1" x14ac:dyDescent="0.2"/>
    <row r="5237" ht="15" customHeight="1" x14ac:dyDescent="0.2"/>
    <row r="5238" ht="15" customHeight="1" x14ac:dyDescent="0.2"/>
    <row r="5239" ht="15" customHeight="1" x14ac:dyDescent="0.2"/>
    <row r="5240" ht="15" customHeight="1" x14ac:dyDescent="0.2"/>
    <row r="5241" ht="15" customHeight="1" x14ac:dyDescent="0.2"/>
    <row r="5242" ht="15" customHeight="1" x14ac:dyDescent="0.2"/>
    <row r="5243" ht="15" customHeight="1" x14ac:dyDescent="0.2"/>
    <row r="5244" ht="15" customHeight="1" x14ac:dyDescent="0.2"/>
    <row r="5245" ht="15" customHeight="1" x14ac:dyDescent="0.2"/>
    <row r="5246" ht="15" customHeight="1" x14ac:dyDescent="0.2"/>
    <row r="5247" ht="15" customHeight="1" x14ac:dyDescent="0.2"/>
    <row r="5248" ht="15" customHeight="1" x14ac:dyDescent="0.2"/>
    <row r="5249" ht="15" customHeight="1" x14ac:dyDescent="0.2"/>
    <row r="5250" ht="15" customHeight="1" x14ac:dyDescent="0.2"/>
    <row r="5251" ht="15" customHeight="1" x14ac:dyDescent="0.2"/>
    <row r="5252" ht="15" customHeight="1" x14ac:dyDescent="0.2"/>
    <row r="5253" ht="15" customHeight="1" x14ac:dyDescent="0.2"/>
    <row r="5254" ht="15" customHeight="1" x14ac:dyDescent="0.2"/>
    <row r="5255" ht="15" customHeight="1" x14ac:dyDescent="0.2"/>
    <row r="5256" ht="15" customHeight="1" x14ac:dyDescent="0.2"/>
    <row r="5257" ht="15" customHeight="1" x14ac:dyDescent="0.2"/>
    <row r="5258" ht="15" customHeight="1" x14ac:dyDescent="0.2"/>
    <row r="5259" ht="15" customHeight="1" x14ac:dyDescent="0.2"/>
    <row r="5260" ht="15" customHeight="1" x14ac:dyDescent="0.2"/>
    <row r="5261" ht="15" customHeight="1" x14ac:dyDescent="0.2"/>
    <row r="5262" ht="15" customHeight="1" x14ac:dyDescent="0.2"/>
    <row r="5263" ht="15" customHeight="1" x14ac:dyDescent="0.2"/>
    <row r="5264" ht="15" customHeight="1" x14ac:dyDescent="0.2"/>
    <row r="5265" ht="15" customHeight="1" x14ac:dyDescent="0.2"/>
    <row r="5266" ht="15" customHeight="1" x14ac:dyDescent="0.2"/>
    <row r="5267" ht="15" customHeight="1" x14ac:dyDescent="0.2"/>
    <row r="5268" ht="15" customHeight="1" x14ac:dyDescent="0.2"/>
    <row r="5269" ht="15" customHeight="1" x14ac:dyDescent="0.2"/>
    <row r="5270" ht="15" customHeight="1" x14ac:dyDescent="0.2"/>
    <row r="5271" ht="15" customHeight="1" x14ac:dyDescent="0.2"/>
    <row r="5272" ht="15" customHeight="1" x14ac:dyDescent="0.2"/>
    <row r="5273" ht="15" customHeight="1" x14ac:dyDescent="0.2"/>
    <row r="5274" ht="15" customHeight="1" x14ac:dyDescent="0.2"/>
    <row r="5275" ht="15" customHeight="1" x14ac:dyDescent="0.2"/>
    <row r="5276" ht="15" customHeight="1" x14ac:dyDescent="0.2"/>
    <row r="5277" ht="15" customHeight="1" x14ac:dyDescent="0.2"/>
    <row r="5278" ht="15" customHeight="1" x14ac:dyDescent="0.2"/>
    <row r="5279" ht="15" customHeight="1" x14ac:dyDescent="0.2"/>
    <row r="5280" ht="15" customHeight="1" x14ac:dyDescent="0.2"/>
    <row r="5281" ht="15" customHeight="1" x14ac:dyDescent="0.2"/>
    <row r="5282" ht="15" customHeight="1" x14ac:dyDescent="0.2"/>
    <row r="5283" ht="15" customHeight="1" x14ac:dyDescent="0.2"/>
    <row r="5284" ht="15" customHeight="1" x14ac:dyDescent="0.2"/>
    <row r="5285" ht="15" customHeight="1" x14ac:dyDescent="0.2"/>
    <row r="5286" ht="15" customHeight="1" x14ac:dyDescent="0.2"/>
    <row r="5287" ht="15" customHeight="1" x14ac:dyDescent="0.2"/>
    <row r="5288" ht="15" customHeight="1" x14ac:dyDescent="0.2"/>
    <row r="5289" ht="15" customHeight="1" x14ac:dyDescent="0.2"/>
    <row r="5290" ht="15" customHeight="1" x14ac:dyDescent="0.2"/>
    <row r="5291" ht="15" customHeight="1" x14ac:dyDescent="0.2"/>
    <row r="5292" ht="15" customHeight="1" x14ac:dyDescent="0.2"/>
    <row r="5293" ht="15" customHeight="1" x14ac:dyDescent="0.2"/>
    <row r="5294" ht="15" customHeight="1" x14ac:dyDescent="0.2"/>
    <row r="5295" ht="15" customHeight="1" x14ac:dyDescent="0.2"/>
    <row r="5296" ht="15" customHeight="1" x14ac:dyDescent="0.2"/>
    <row r="5297" ht="15" customHeight="1" x14ac:dyDescent="0.2"/>
    <row r="5298" ht="15" customHeight="1" x14ac:dyDescent="0.2"/>
    <row r="5299" ht="15" customHeight="1" x14ac:dyDescent="0.2"/>
    <row r="5300" ht="15" customHeight="1" x14ac:dyDescent="0.2"/>
    <row r="5301" ht="15" customHeight="1" x14ac:dyDescent="0.2"/>
    <row r="5302" ht="15" customHeight="1" x14ac:dyDescent="0.2"/>
    <row r="5303" ht="15" customHeight="1" x14ac:dyDescent="0.2"/>
    <row r="5304" ht="15" customHeight="1" x14ac:dyDescent="0.2"/>
    <row r="5305" ht="15" customHeight="1" x14ac:dyDescent="0.2"/>
    <row r="5306" ht="15" customHeight="1" x14ac:dyDescent="0.2"/>
    <row r="5307" ht="15" customHeight="1" x14ac:dyDescent="0.2"/>
    <row r="5308" ht="15" customHeight="1" x14ac:dyDescent="0.2"/>
    <row r="5309" ht="15" customHeight="1" x14ac:dyDescent="0.2"/>
    <row r="5310" ht="15" customHeight="1" x14ac:dyDescent="0.2"/>
    <row r="5311" ht="15" customHeight="1" x14ac:dyDescent="0.2"/>
    <row r="5312" ht="15" customHeight="1" x14ac:dyDescent="0.2"/>
    <row r="5313" ht="15" customHeight="1" x14ac:dyDescent="0.2"/>
    <row r="5314" ht="15" customHeight="1" x14ac:dyDescent="0.2"/>
    <row r="5315" ht="15" customHeight="1" x14ac:dyDescent="0.2"/>
    <row r="5316" ht="15" customHeight="1" x14ac:dyDescent="0.2"/>
    <row r="5317" ht="15" customHeight="1" x14ac:dyDescent="0.2"/>
    <row r="5318" ht="15" customHeight="1" x14ac:dyDescent="0.2"/>
    <row r="5319" ht="15" customHeight="1" x14ac:dyDescent="0.2"/>
    <row r="5320" ht="15" customHeight="1" x14ac:dyDescent="0.2"/>
    <row r="5321" ht="15" customHeight="1" x14ac:dyDescent="0.2"/>
    <row r="5322" ht="15" customHeight="1" x14ac:dyDescent="0.2"/>
    <row r="5323" ht="15" customHeight="1" x14ac:dyDescent="0.2"/>
    <row r="5324" ht="15" customHeight="1" x14ac:dyDescent="0.2"/>
    <row r="5325" ht="15" customHeight="1" x14ac:dyDescent="0.2"/>
    <row r="5326" ht="15" customHeight="1" x14ac:dyDescent="0.2"/>
    <row r="5327" ht="15" customHeight="1" x14ac:dyDescent="0.2"/>
    <row r="5328" ht="15" customHeight="1" x14ac:dyDescent="0.2"/>
    <row r="5329" ht="15" customHeight="1" x14ac:dyDescent="0.2"/>
    <row r="5330" ht="15" customHeight="1" x14ac:dyDescent="0.2"/>
    <row r="5331" ht="15" customHeight="1" x14ac:dyDescent="0.2"/>
    <row r="5332" ht="15" customHeight="1" x14ac:dyDescent="0.2"/>
    <row r="5333" ht="15" customHeight="1" x14ac:dyDescent="0.2"/>
    <row r="5334" ht="15" customHeight="1" x14ac:dyDescent="0.2"/>
    <row r="5335" ht="15" customHeight="1" x14ac:dyDescent="0.2"/>
    <row r="5336" ht="15" customHeight="1" x14ac:dyDescent="0.2"/>
    <row r="5337" ht="15" customHeight="1" x14ac:dyDescent="0.2"/>
    <row r="5338" ht="15" customHeight="1" x14ac:dyDescent="0.2"/>
    <row r="5339" ht="15" customHeight="1" x14ac:dyDescent="0.2"/>
    <row r="5340" ht="15" customHeight="1" x14ac:dyDescent="0.2"/>
    <row r="5341" ht="15" customHeight="1" x14ac:dyDescent="0.2"/>
    <row r="5342" ht="15" customHeight="1" x14ac:dyDescent="0.2"/>
    <row r="5343" ht="15" customHeight="1" x14ac:dyDescent="0.2"/>
    <row r="5344" ht="15" customHeight="1" x14ac:dyDescent="0.2"/>
    <row r="5345" ht="15" customHeight="1" x14ac:dyDescent="0.2"/>
    <row r="5346" ht="15" customHeight="1" x14ac:dyDescent="0.2"/>
    <row r="5347" ht="15" customHeight="1" x14ac:dyDescent="0.2"/>
    <row r="5348" ht="15" customHeight="1" x14ac:dyDescent="0.2"/>
    <row r="5349" ht="15" customHeight="1" x14ac:dyDescent="0.2"/>
    <row r="5350" ht="15" customHeight="1" x14ac:dyDescent="0.2"/>
    <row r="5351" ht="15" customHeight="1" x14ac:dyDescent="0.2"/>
    <row r="5352" ht="15" customHeight="1" x14ac:dyDescent="0.2"/>
    <row r="5353" ht="15" customHeight="1" x14ac:dyDescent="0.2"/>
    <row r="5354" ht="15" customHeight="1" x14ac:dyDescent="0.2"/>
    <row r="5355" ht="15" customHeight="1" x14ac:dyDescent="0.2"/>
    <row r="5356" ht="15" customHeight="1" x14ac:dyDescent="0.2"/>
    <row r="5357" ht="15" customHeight="1" x14ac:dyDescent="0.2"/>
    <row r="5358" ht="15" customHeight="1" x14ac:dyDescent="0.2"/>
    <row r="5359" ht="15" customHeight="1" x14ac:dyDescent="0.2"/>
    <row r="5360" ht="15" customHeight="1" x14ac:dyDescent="0.2"/>
    <row r="5361" ht="15" customHeight="1" x14ac:dyDescent="0.2"/>
    <row r="5362" ht="15" customHeight="1" x14ac:dyDescent="0.2"/>
    <row r="5363" ht="15" customHeight="1" x14ac:dyDescent="0.2"/>
    <row r="5364" ht="15" customHeight="1" x14ac:dyDescent="0.2"/>
    <row r="5365" ht="15" customHeight="1" x14ac:dyDescent="0.2"/>
    <row r="5366" ht="15" customHeight="1" x14ac:dyDescent="0.2"/>
    <row r="5367" ht="15" customHeight="1" x14ac:dyDescent="0.2"/>
    <row r="5368" ht="15" customHeight="1" x14ac:dyDescent="0.2"/>
    <row r="5369" ht="15" customHeight="1" x14ac:dyDescent="0.2"/>
    <row r="5370" ht="15" customHeight="1" x14ac:dyDescent="0.2"/>
    <row r="5371" ht="15" customHeight="1" x14ac:dyDescent="0.2"/>
    <row r="5372" ht="15" customHeight="1" x14ac:dyDescent="0.2"/>
    <row r="5373" ht="15" customHeight="1" x14ac:dyDescent="0.2"/>
    <row r="5374" ht="15" customHeight="1" x14ac:dyDescent="0.2"/>
    <row r="5375" ht="15" customHeight="1" x14ac:dyDescent="0.2"/>
    <row r="5376" ht="15" customHeight="1" x14ac:dyDescent="0.2"/>
    <row r="5377" ht="15" customHeight="1" x14ac:dyDescent="0.2"/>
    <row r="5378" ht="15" customHeight="1" x14ac:dyDescent="0.2"/>
    <row r="5379" ht="15" customHeight="1" x14ac:dyDescent="0.2"/>
    <row r="5380" ht="15" customHeight="1" x14ac:dyDescent="0.2"/>
    <row r="5381" ht="15" customHeight="1" x14ac:dyDescent="0.2"/>
    <row r="5382" ht="15" customHeight="1" x14ac:dyDescent="0.2"/>
    <row r="5383" ht="15" customHeight="1" x14ac:dyDescent="0.2"/>
    <row r="5384" ht="15" customHeight="1" x14ac:dyDescent="0.2"/>
    <row r="5385" ht="15" customHeight="1" x14ac:dyDescent="0.2"/>
    <row r="5386" ht="15" customHeight="1" x14ac:dyDescent="0.2"/>
    <row r="5387" ht="15" customHeight="1" x14ac:dyDescent="0.2"/>
    <row r="5388" ht="15" customHeight="1" x14ac:dyDescent="0.2"/>
    <row r="5389" ht="15" customHeight="1" x14ac:dyDescent="0.2"/>
    <row r="5390" ht="15" customHeight="1" x14ac:dyDescent="0.2"/>
    <row r="5391" ht="15" customHeight="1" x14ac:dyDescent="0.2"/>
    <row r="5392" ht="15" customHeight="1" x14ac:dyDescent="0.2"/>
    <row r="5393" ht="15" customHeight="1" x14ac:dyDescent="0.2"/>
    <row r="5394" ht="15" customHeight="1" x14ac:dyDescent="0.2"/>
    <row r="5395" ht="15" customHeight="1" x14ac:dyDescent="0.2"/>
    <row r="5396" ht="15" customHeight="1" x14ac:dyDescent="0.2"/>
    <row r="5397" ht="15" customHeight="1" x14ac:dyDescent="0.2"/>
    <row r="5398" ht="15" customHeight="1" x14ac:dyDescent="0.2"/>
    <row r="5399" ht="15" customHeight="1" x14ac:dyDescent="0.2"/>
    <row r="5400" ht="15" customHeight="1" x14ac:dyDescent="0.2"/>
    <row r="5401" ht="15" customHeight="1" x14ac:dyDescent="0.2"/>
    <row r="5402" ht="15" customHeight="1" x14ac:dyDescent="0.2"/>
    <row r="5403" ht="15" customHeight="1" x14ac:dyDescent="0.2"/>
    <row r="5404" ht="15" customHeight="1" x14ac:dyDescent="0.2"/>
    <row r="5405" ht="15" customHeight="1" x14ac:dyDescent="0.2"/>
    <row r="5406" ht="15" customHeight="1" x14ac:dyDescent="0.2"/>
    <row r="5407" ht="15" customHeight="1" x14ac:dyDescent="0.2"/>
    <row r="5408" ht="15" customHeight="1" x14ac:dyDescent="0.2"/>
    <row r="5409" ht="15" customHeight="1" x14ac:dyDescent="0.2"/>
    <row r="5410" ht="15" customHeight="1" x14ac:dyDescent="0.2"/>
    <row r="5411" ht="15" customHeight="1" x14ac:dyDescent="0.2"/>
    <row r="5412" ht="15" customHeight="1" x14ac:dyDescent="0.2"/>
    <row r="5413" ht="15" customHeight="1" x14ac:dyDescent="0.2"/>
    <row r="5414" ht="15" customHeight="1" x14ac:dyDescent="0.2"/>
    <row r="5415" ht="15" customHeight="1" x14ac:dyDescent="0.2"/>
    <row r="5416" ht="15" customHeight="1" x14ac:dyDescent="0.2"/>
    <row r="5417" ht="15" customHeight="1" x14ac:dyDescent="0.2"/>
    <row r="5418" ht="15" customHeight="1" x14ac:dyDescent="0.2"/>
    <row r="5419" ht="15" customHeight="1" x14ac:dyDescent="0.2"/>
    <row r="5420" ht="15" customHeight="1" x14ac:dyDescent="0.2"/>
    <row r="5421" ht="15" customHeight="1" x14ac:dyDescent="0.2"/>
    <row r="5422" ht="15" customHeight="1" x14ac:dyDescent="0.2"/>
    <row r="5423" ht="15" customHeight="1" x14ac:dyDescent="0.2"/>
    <row r="5424" ht="15" customHeight="1" x14ac:dyDescent="0.2"/>
    <row r="5425" ht="15" customHeight="1" x14ac:dyDescent="0.2"/>
    <row r="5426" ht="15" customHeight="1" x14ac:dyDescent="0.2"/>
    <row r="5427" ht="15" customHeight="1" x14ac:dyDescent="0.2"/>
    <row r="5428" ht="15" customHeight="1" x14ac:dyDescent="0.2"/>
    <row r="5429" ht="15" customHeight="1" x14ac:dyDescent="0.2"/>
    <row r="5430" ht="15" customHeight="1" x14ac:dyDescent="0.2"/>
    <row r="5431" ht="15" customHeight="1" x14ac:dyDescent="0.2"/>
    <row r="5432" ht="15" customHeight="1" x14ac:dyDescent="0.2"/>
    <row r="5433" ht="15" customHeight="1" x14ac:dyDescent="0.2"/>
    <row r="5434" ht="15" customHeight="1" x14ac:dyDescent="0.2"/>
    <row r="5435" ht="15" customHeight="1" x14ac:dyDescent="0.2"/>
    <row r="5436" ht="15" customHeight="1" x14ac:dyDescent="0.2"/>
    <row r="5437" ht="15" customHeight="1" x14ac:dyDescent="0.2"/>
    <row r="5438" ht="15" customHeight="1" x14ac:dyDescent="0.2"/>
    <row r="5439" ht="15" customHeight="1" x14ac:dyDescent="0.2"/>
    <row r="5440" ht="15" customHeight="1" x14ac:dyDescent="0.2"/>
    <row r="5441" ht="15" customHeight="1" x14ac:dyDescent="0.2"/>
    <row r="5442" ht="15" customHeight="1" x14ac:dyDescent="0.2"/>
    <row r="5443" ht="15" customHeight="1" x14ac:dyDescent="0.2"/>
    <row r="5444" ht="15" customHeight="1" x14ac:dyDescent="0.2"/>
    <row r="5445" ht="15" customHeight="1" x14ac:dyDescent="0.2"/>
    <row r="5446" ht="15" customHeight="1" x14ac:dyDescent="0.2"/>
    <row r="5447" ht="15" customHeight="1" x14ac:dyDescent="0.2"/>
    <row r="5448" ht="15" customHeight="1" x14ac:dyDescent="0.2"/>
    <row r="5449" ht="15" customHeight="1" x14ac:dyDescent="0.2"/>
    <row r="5450" ht="15" customHeight="1" x14ac:dyDescent="0.2"/>
    <row r="5451" ht="15" customHeight="1" x14ac:dyDescent="0.2"/>
    <row r="5452" ht="15" customHeight="1" x14ac:dyDescent="0.2"/>
    <row r="5453" ht="15" customHeight="1" x14ac:dyDescent="0.2"/>
    <row r="5454" ht="15" customHeight="1" x14ac:dyDescent="0.2"/>
    <row r="5455" ht="15" customHeight="1" x14ac:dyDescent="0.2"/>
    <row r="5456" ht="15" customHeight="1" x14ac:dyDescent="0.2"/>
    <row r="5457" ht="15" customHeight="1" x14ac:dyDescent="0.2"/>
    <row r="5458" ht="15" customHeight="1" x14ac:dyDescent="0.2"/>
    <row r="5459" ht="15" customHeight="1" x14ac:dyDescent="0.2"/>
    <row r="5460" ht="15" customHeight="1" x14ac:dyDescent="0.2"/>
    <row r="5461" ht="15" customHeight="1" x14ac:dyDescent="0.2"/>
    <row r="5462" ht="15" customHeight="1" x14ac:dyDescent="0.2"/>
    <row r="5463" ht="15" customHeight="1" x14ac:dyDescent="0.2"/>
    <row r="5464" ht="15" customHeight="1" x14ac:dyDescent="0.2"/>
    <row r="5465" ht="15" customHeight="1" x14ac:dyDescent="0.2"/>
    <row r="5466" ht="15" customHeight="1" x14ac:dyDescent="0.2"/>
    <row r="5467" ht="15" customHeight="1" x14ac:dyDescent="0.2"/>
    <row r="5468" ht="15" customHeight="1" x14ac:dyDescent="0.2"/>
    <row r="5469" ht="15" customHeight="1" x14ac:dyDescent="0.2"/>
    <row r="5470" ht="15" customHeight="1" x14ac:dyDescent="0.2"/>
    <row r="5471" ht="15" customHeight="1" x14ac:dyDescent="0.2"/>
    <row r="5472" ht="15" customHeight="1" x14ac:dyDescent="0.2"/>
    <row r="5473" ht="15" customHeight="1" x14ac:dyDescent="0.2"/>
    <row r="5474" ht="15" customHeight="1" x14ac:dyDescent="0.2"/>
    <row r="5475" ht="15" customHeight="1" x14ac:dyDescent="0.2"/>
    <row r="5476" ht="15" customHeight="1" x14ac:dyDescent="0.2"/>
    <row r="5477" ht="15" customHeight="1" x14ac:dyDescent="0.2"/>
    <row r="5478" ht="15" customHeight="1" x14ac:dyDescent="0.2"/>
    <row r="5479" ht="15" customHeight="1" x14ac:dyDescent="0.2"/>
    <row r="5480" ht="15" customHeight="1" x14ac:dyDescent="0.2"/>
    <row r="5481" ht="15" customHeight="1" x14ac:dyDescent="0.2"/>
    <row r="5482" ht="15" customHeight="1" x14ac:dyDescent="0.2"/>
    <row r="5483" ht="15" customHeight="1" x14ac:dyDescent="0.2"/>
    <row r="5484" ht="15" customHeight="1" x14ac:dyDescent="0.2"/>
    <row r="5485" ht="15" customHeight="1" x14ac:dyDescent="0.2"/>
    <row r="5486" ht="15" customHeight="1" x14ac:dyDescent="0.2"/>
    <row r="5487" ht="15" customHeight="1" x14ac:dyDescent="0.2"/>
    <row r="5488" ht="15" customHeight="1" x14ac:dyDescent="0.2"/>
    <row r="5489" ht="15" customHeight="1" x14ac:dyDescent="0.2"/>
    <row r="5490" ht="15" customHeight="1" x14ac:dyDescent="0.2"/>
    <row r="5491" ht="15" customHeight="1" x14ac:dyDescent="0.2"/>
    <row r="5492" ht="15" customHeight="1" x14ac:dyDescent="0.2"/>
    <row r="5493" ht="15" customHeight="1" x14ac:dyDescent="0.2"/>
    <row r="5494" ht="15" customHeight="1" x14ac:dyDescent="0.2"/>
    <row r="5495" ht="15" customHeight="1" x14ac:dyDescent="0.2"/>
    <row r="5496" ht="15" customHeight="1" x14ac:dyDescent="0.2"/>
    <row r="5497" ht="15" customHeight="1" x14ac:dyDescent="0.2"/>
    <row r="5498" ht="15" customHeight="1" x14ac:dyDescent="0.2"/>
    <row r="5499" ht="15" customHeight="1" x14ac:dyDescent="0.2"/>
    <row r="5500" ht="15" customHeight="1" x14ac:dyDescent="0.2"/>
    <row r="5501" ht="15" customHeight="1" x14ac:dyDescent="0.2"/>
    <row r="5502" ht="15" customHeight="1" x14ac:dyDescent="0.2"/>
    <row r="5503" ht="15" customHeight="1" x14ac:dyDescent="0.2"/>
    <row r="5504" ht="15" customHeight="1" x14ac:dyDescent="0.2"/>
    <row r="5505" ht="15" customHeight="1" x14ac:dyDescent="0.2"/>
    <row r="5506" ht="15" customHeight="1" x14ac:dyDescent="0.2"/>
    <row r="5507" ht="15" customHeight="1" x14ac:dyDescent="0.2"/>
    <row r="5508" ht="15" customHeight="1" x14ac:dyDescent="0.2"/>
    <row r="5509" ht="15" customHeight="1" x14ac:dyDescent="0.2"/>
    <row r="5510" ht="15" customHeight="1" x14ac:dyDescent="0.2"/>
    <row r="5511" ht="15" customHeight="1" x14ac:dyDescent="0.2"/>
    <row r="5512" ht="15" customHeight="1" x14ac:dyDescent="0.2"/>
    <row r="5513" ht="15" customHeight="1" x14ac:dyDescent="0.2"/>
    <row r="5514" ht="15" customHeight="1" x14ac:dyDescent="0.2"/>
    <row r="5515" ht="15" customHeight="1" x14ac:dyDescent="0.2"/>
    <row r="5516" ht="15" customHeight="1" x14ac:dyDescent="0.2"/>
    <row r="5517" ht="15" customHeight="1" x14ac:dyDescent="0.2"/>
    <row r="5518" ht="15" customHeight="1" x14ac:dyDescent="0.2"/>
    <row r="5519" ht="15" customHeight="1" x14ac:dyDescent="0.2"/>
    <row r="5520" ht="15" customHeight="1" x14ac:dyDescent="0.2"/>
    <row r="5521" ht="15" customHeight="1" x14ac:dyDescent="0.2"/>
    <row r="5522" ht="15" customHeight="1" x14ac:dyDescent="0.2"/>
    <row r="5523" ht="15" customHeight="1" x14ac:dyDescent="0.2"/>
    <row r="5524" ht="15" customHeight="1" x14ac:dyDescent="0.2"/>
    <row r="5525" ht="15" customHeight="1" x14ac:dyDescent="0.2"/>
    <row r="5526" ht="15" customHeight="1" x14ac:dyDescent="0.2"/>
    <row r="5527" ht="15" customHeight="1" x14ac:dyDescent="0.2"/>
    <row r="5528" ht="15" customHeight="1" x14ac:dyDescent="0.2"/>
    <row r="5529" ht="15" customHeight="1" x14ac:dyDescent="0.2"/>
    <row r="5530" ht="15" customHeight="1" x14ac:dyDescent="0.2"/>
    <row r="5531" ht="15" customHeight="1" x14ac:dyDescent="0.2"/>
    <row r="5532" ht="15" customHeight="1" x14ac:dyDescent="0.2"/>
    <row r="5533" ht="15" customHeight="1" x14ac:dyDescent="0.2"/>
    <row r="5534" ht="15" customHeight="1" x14ac:dyDescent="0.2"/>
    <row r="5535" ht="15" customHeight="1" x14ac:dyDescent="0.2"/>
    <row r="5536" ht="15" customHeight="1" x14ac:dyDescent="0.2"/>
    <row r="5537" ht="15" customHeight="1" x14ac:dyDescent="0.2"/>
    <row r="5538" ht="15" customHeight="1" x14ac:dyDescent="0.2"/>
    <row r="5539" ht="15" customHeight="1" x14ac:dyDescent="0.2"/>
    <row r="5540" ht="15" customHeight="1" x14ac:dyDescent="0.2"/>
    <row r="5541" ht="15" customHeight="1" x14ac:dyDescent="0.2"/>
    <row r="5542" ht="15" customHeight="1" x14ac:dyDescent="0.2"/>
    <row r="5543" ht="15" customHeight="1" x14ac:dyDescent="0.2"/>
    <row r="5544" ht="15" customHeight="1" x14ac:dyDescent="0.2"/>
    <row r="5545" ht="15" customHeight="1" x14ac:dyDescent="0.2"/>
    <row r="5546" ht="15" customHeight="1" x14ac:dyDescent="0.2"/>
    <row r="5547" ht="15" customHeight="1" x14ac:dyDescent="0.2"/>
    <row r="5548" ht="15" customHeight="1" x14ac:dyDescent="0.2"/>
    <row r="5549" ht="15" customHeight="1" x14ac:dyDescent="0.2"/>
    <row r="5550" ht="15" customHeight="1" x14ac:dyDescent="0.2"/>
    <row r="5551" ht="15" customHeight="1" x14ac:dyDescent="0.2"/>
    <row r="5552" ht="15" customHeight="1" x14ac:dyDescent="0.2"/>
    <row r="5553" ht="15" customHeight="1" x14ac:dyDescent="0.2"/>
    <row r="5554" ht="15" customHeight="1" x14ac:dyDescent="0.2"/>
    <row r="5555" ht="15" customHeight="1" x14ac:dyDescent="0.2"/>
    <row r="5556" ht="15" customHeight="1" x14ac:dyDescent="0.2"/>
    <row r="5557" ht="15" customHeight="1" x14ac:dyDescent="0.2"/>
    <row r="5558" ht="15" customHeight="1" x14ac:dyDescent="0.2"/>
    <row r="5559" ht="15" customHeight="1" x14ac:dyDescent="0.2"/>
    <row r="5560" ht="15" customHeight="1" x14ac:dyDescent="0.2"/>
    <row r="5561" ht="15" customHeight="1" x14ac:dyDescent="0.2"/>
    <row r="5562" ht="15" customHeight="1" x14ac:dyDescent="0.2"/>
    <row r="5563" ht="15" customHeight="1" x14ac:dyDescent="0.2"/>
    <row r="5564" ht="15" customHeight="1" x14ac:dyDescent="0.2"/>
    <row r="5565" ht="15" customHeight="1" x14ac:dyDescent="0.2"/>
    <row r="5566" ht="15" customHeight="1" x14ac:dyDescent="0.2"/>
    <row r="5567" ht="15" customHeight="1" x14ac:dyDescent="0.2"/>
    <row r="5568" ht="15" customHeight="1" x14ac:dyDescent="0.2"/>
    <row r="5569" ht="15" customHeight="1" x14ac:dyDescent="0.2"/>
    <row r="5570" ht="15" customHeight="1" x14ac:dyDescent="0.2"/>
    <row r="5571" ht="15" customHeight="1" x14ac:dyDescent="0.2"/>
    <row r="5572" ht="15" customHeight="1" x14ac:dyDescent="0.2"/>
    <row r="5573" ht="15" customHeight="1" x14ac:dyDescent="0.2"/>
    <row r="5574" ht="15" customHeight="1" x14ac:dyDescent="0.2"/>
    <row r="5575" ht="15" customHeight="1" x14ac:dyDescent="0.2"/>
    <row r="5576" ht="15" customHeight="1" x14ac:dyDescent="0.2"/>
    <row r="5577" ht="15" customHeight="1" x14ac:dyDescent="0.2"/>
    <row r="5578" ht="15" customHeight="1" x14ac:dyDescent="0.2"/>
    <row r="5579" ht="15" customHeight="1" x14ac:dyDescent="0.2"/>
    <row r="5580" ht="15" customHeight="1" x14ac:dyDescent="0.2"/>
    <row r="5581" ht="15" customHeight="1" x14ac:dyDescent="0.2"/>
    <row r="5582" ht="15" customHeight="1" x14ac:dyDescent="0.2"/>
    <row r="5583" ht="15" customHeight="1" x14ac:dyDescent="0.2"/>
    <row r="5584" ht="15" customHeight="1" x14ac:dyDescent="0.2"/>
    <row r="5585" ht="15" customHeight="1" x14ac:dyDescent="0.2"/>
    <row r="5586" ht="15" customHeight="1" x14ac:dyDescent="0.2"/>
    <row r="5587" ht="15" customHeight="1" x14ac:dyDescent="0.2"/>
    <row r="5588" ht="15" customHeight="1" x14ac:dyDescent="0.2"/>
    <row r="5589" ht="15" customHeight="1" x14ac:dyDescent="0.2"/>
    <row r="5590" ht="15" customHeight="1" x14ac:dyDescent="0.2"/>
    <row r="5591" ht="15" customHeight="1" x14ac:dyDescent="0.2"/>
    <row r="5592" ht="15" customHeight="1" x14ac:dyDescent="0.2"/>
    <row r="5593" ht="15" customHeight="1" x14ac:dyDescent="0.2"/>
    <row r="5594" ht="15" customHeight="1" x14ac:dyDescent="0.2"/>
    <row r="5595" ht="15" customHeight="1" x14ac:dyDescent="0.2"/>
    <row r="5596" ht="15" customHeight="1" x14ac:dyDescent="0.2"/>
    <row r="5597" ht="15" customHeight="1" x14ac:dyDescent="0.2"/>
    <row r="5598" ht="15" customHeight="1" x14ac:dyDescent="0.2"/>
    <row r="5599" ht="15" customHeight="1" x14ac:dyDescent="0.2"/>
    <row r="5600" ht="15" customHeight="1" x14ac:dyDescent="0.2"/>
    <row r="5601" ht="15" customHeight="1" x14ac:dyDescent="0.2"/>
    <row r="5602" ht="15" customHeight="1" x14ac:dyDescent="0.2"/>
    <row r="5603" ht="15" customHeight="1" x14ac:dyDescent="0.2"/>
    <row r="5604" ht="15" customHeight="1" x14ac:dyDescent="0.2"/>
    <row r="5605" ht="15" customHeight="1" x14ac:dyDescent="0.2"/>
    <row r="5606" ht="15" customHeight="1" x14ac:dyDescent="0.2"/>
    <row r="5607" ht="15" customHeight="1" x14ac:dyDescent="0.2"/>
    <row r="5608" ht="15" customHeight="1" x14ac:dyDescent="0.2"/>
    <row r="5609" ht="15" customHeight="1" x14ac:dyDescent="0.2"/>
    <row r="5610" ht="15" customHeight="1" x14ac:dyDescent="0.2"/>
    <row r="5611" ht="15" customHeight="1" x14ac:dyDescent="0.2"/>
    <row r="5612" ht="15" customHeight="1" x14ac:dyDescent="0.2"/>
    <row r="5613" ht="15" customHeight="1" x14ac:dyDescent="0.2"/>
    <row r="5614" ht="15" customHeight="1" x14ac:dyDescent="0.2"/>
    <row r="5615" ht="15" customHeight="1" x14ac:dyDescent="0.2"/>
    <row r="5616" ht="15" customHeight="1" x14ac:dyDescent="0.2"/>
    <row r="5617" ht="15" customHeight="1" x14ac:dyDescent="0.2"/>
    <row r="5618" ht="15" customHeight="1" x14ac:dyDescent="0.2"/>
    <row r="5619" ht="15" customHeight="1" x14ac:dyDescent="0.2"/>
    <row r="5620" ht="15" customHeight="1" x14ac:dyDescent="0.2"/>
    <row r="5621" ht="15" customHeight="1" x14ac:dyDescent="0.2"/>
    <row r="5622" ht="15" customHeight="1" x14ac:dyDescent="0.2"/>
    <row r="5623" ht="15" customHeight="1" x14ac:dyDescent="0.2"/>
    <row r="5624" ht="15" customHeight="1" x14ac:dyDescent="0.2"/>
    <row r="5625" ht="15" customHeight="1" x14ac:dyDescent="0.2"/>
    <row r="5626" ht="15" customHeight="1" x14ac:dyDescent="0.2"/>
    <row r="5627" ht="15" customHeight="1" x14ac:dyDescent="0.2"/>
    <row r="5628" ht="15" customHeight="1" x14ac:dyDescent="0.2"/>
    <row r="5629" ht="15" customHeight="1" x14ac:dyDescent="0.2"/>
    <row r="5630" ht="15" customHeight="1" x14ac:dyDescent="0.2"/>
    <row r="5631" ht="15" customHeight="1" x14ac:dyDescent="0.2"/>
    <row r="5632" ht="15" customHeight="1" x14ac:dyDescent="0.2"/>
    <row r="5633" ht="15" customHeight="1" x14ac:dyDescent="0.2"/>
    <row r="5634" ht="15" customHeight="1" x14ac:dyDescent="0.2"/>
    <row r="5635" ht="15" customHeight="1" x14ac:dyDescent="0.2"/>
    <row r="5636" ht="15" customHeight="1" x14ac:dyDescent="0.2"/>
    <row r="5637" ht="15" customHeight="1" x14ac:dyDescent="0.2"/>
    <row r="5638" ht="15" customHeight="1" x14ac:dyDescent="0.2"/>
    <row r="5639" ht="15" customHeight="1" x14ac:dyDescent="0.2"/>
    <row r="5640" ht="15" customHeight="1" x14ac:dyDescent="0.2"/>
    <row r="5641" ht="15" customHeight="1" x14ac:dyDescent="0.2"/>
    <row r="5642" ht="15" customHeight="1" x14ac:dyDescent="0.2"/>
    <row r="5643" ht="15" customHeight="1" x14ac:dyDescent="0.2"/>
    <row r="5644" ht="15" customHeight="1" x14ac:dyDescent="0.2"/>
    <row r="5645" ht="15" customHeight="1" x14ac:dyDescent="0.2"/>
    <row r="5646" ht="15" customHeight="1" x14ac:dyDescent="0.2"/>
    <row r="5647" ht="15" customHeight="1" x14ac:dyDescent="0.2"/>
    <row r="5648" ht="15" customHeight="1" x14ac:dyDescent="0.2"/>
    <row r="5649" ht="15" customHeight="1" x14ac:dyDescent="0.2"/>
    <row r="5650" ht="15" customHeight="1" x14ac:dyDescent="0.2"/>
    <row r="5651" ht="15" customHeight="1" x14ac:dyDescent="0.2"/>
    <row r="5652" ht="15" customHeight="1" x14ac:dyDescent="0.2"/>
    <row r="5653" ht="15" customHeight="1" x14ac:dyDescent="0.2"/>
    <row r="5654" ht="15" customHeight="1" x14ac:dyDescent="0.2"/>
    <row r="5655" ht="15" customHeight="1" x14ac:dyDescent="0.2"/>
    <row r="5656" ht="15" customHeight="1" x14ac:dyDescent="0.2"/>
    <row r="5657" ht="15" customHeight="1" x14ac:dyDescent="0.2"/>
    <row r="5658" ht="15" customHeight="1" x14ac:dyDescent="0.2"/>
    <row r="5659" ht="15" customHeight="1" x14ac:dyDescent="0.2"/>
    <row r="5660" ht="15" customHeight="1" x14ac:dyDescent="0.2"/>
    <row r="5661" ht="15" customHeight="1" x14ac:dyDescent="0.2"/>
    <row r="5662" ht="15" customHeight="1" x14ac:dyDescent="0.2"/>
    <row r="5663" ht="15" customHeight="1" x14ac:dyDescent="0.2"/>
    <row r="5664" ht="15" customHeight="1" x14ac:dyDescent="0.2"/>
    <row r="5665" ht="15" customHeight="1" x14ac:dyDescent="0.2"/>
    <row r="5666" ht="15" customHeight="1" x14ac:dyDescent="0.2"/>
    <row r="5667" ht="15" customHeight="1" x14ac:dyDescent="0.2"/>
    <row r="5668" ht="15" customHeight="1" x14ac:dyDescent="0.2"/>
    <row r="5669" ht="15" customHeight="1" x14ac:dyDescent="0.2"/>
    <row r="5670" ht="15" customHeight="1" x14ac:dyDescent="0.2"/>
    <row r="5671" ht="15" customHeight="1" x14ac:dyDescent="0.2"/>
    <row r="5672" ht="15" customHeight="1" x14ac:dyDescent="0.2"/>
    <row r="5673" ht="15" customHeight="1" x14ac:dyDescent="0.2"/>
    <row r="5674" ht="15" customHeight="1" x14ac:dyDescent="0.2"/>
    <row r="5675" ht="15" customHeight="1" x14ac:dyDescent="0.2"/>
    <row r="5676" ht="15" customHeight="1" x14ac:dyDescent="0.2"/>
    <row r="5677" ht="15" customHeight="1" x14ac:dyDescent="0.2"/>
    <row r="5678" ht="15" customHeight="1" x14ac:dyDescent="0.2"/>
    <row r="5679" ht="15" customHeight="1" x14ac:dyDescent="0.2"/>
    <row r="5680" ht="15" customHeight="1" x14ac:dyDescent="0.2"/>
    <row r="5681" ht="15" customHeight="1" x14ac:dyDescent="0.2"/>
    <row r="5682" ht="15" customHeight="1" x14ac:dyDescent="0.2"/>
    <row r="5683" ht="15" customHeight="1" x14ac:dyDescent="0.2"/>
    <row r="5684" ht="15" customHeight="1" x14ac:dyDescent="0.2"/>
    <row r="5685" ht="15" customHeight="1" x14ac:dyDescent="0.2"/>
    <row r="5686" ht="15" customHeight="1" x14ac:dyDescent="0.2"/>
    <row r="5687" ht="15" customHeight="1" x14ac:dyDescent="0.2"/>
    <row r="5688" ht="15" customHeight="1" x14ac:dyDescent="0.2"/>
    <row r="5689" ht="15" customHeight="1" x14ac:dyDescent="0.2"/>
    <row r="5690" ht="15" customHeight="1" x14ac:dyDescent="0.2"/>
    <row r="5691" ht="15" customHeight="1" x14ac:dyDescent="0.2"/>
    <row r="5692" ht="15" customHeight="1" x14ac:dyDescent="0.2"/>
    <row r="5693" ht="15" customHeight="1" x14ac:dyDescent="0.2"/>
    <row r="5694" ht="15" customHeight="1" x14ac:dyDescent="0.2"/>
    <row r="5695" ht="15" customHeight="1" x14ac:dyDescent="0.2"/>
    <row r="5696" ht="15" customHeight="1" x14ac:dyDescent="0.2"/>
    <row r="5697" ht="15" customHeight="1" x14ac:dyDescent="0.2"/>
    <row r="5698" ht="15" customHeight="1" x14ac:dyDescent="0.2"/>
    <row r="5699" ht="15" customHeight="1" x14ac:dyDescent="0.2"/>
    <row r="5700" ht="15" customHeight="1" x14ac:dyDescent="0.2"/>
    <row r="5701" ht="15" customHeight="1" x14ac:dyDescent="0.2"/>
    <row r="5702" ht="15" customHeight="1" x14ac:dyDescent="0.2"/>
    <row r="5703" ht="15" customHeight="1" x14ac:dyDescent="0.2"/>
    <row r="5704" ht="15" customHeight="1" x14ac:dyDescent="0.2"/>
    <row r="5705" ht="15" customHeight="1" x14ac:dyDescent="0.2"/>
    <row r="5706" ht="15" customHeight="1" x14ac:dyDescent="0.2"/>
    <row r="5707" ht="15" customHeight="1" x14ac:dyDescent="0.2"/>
    <row r="5708" ht="15" customHeight="1" x14ac:dyDescent="0.2"/>
    <row r="5709" ht="15" customHeight="1" x14ac:dyDescent="0.2"/>
    <row r="5710" ht="15" customHeight="1" x14ac:dyDescent="0.2"/>
    <row r="5711" ht="15" customHeight="1" x14ac:dyDescent="0.2"/>
    <row r="5712" ht="15" customHeight="1" x14ac:dyDescent="0.2"/>
    <row r="5713" ht="15" customHeight="1" x14ac:dyDescent="0.2"/>
    <row r="5714" ht="15" customHeight="1" x14ac:dyDescent="0.2"/>
    <row r="5715" ht="15" customHeight="1" x14ac:dyDescent="0.2"/>
    <row r="5716" ht="15" customHeight="1" x14ac:dyDescent="0.2"/>
    <row r="5717" ht="15" customHeight="1" x14ac:dyDescent="0.2"/>
    <row r="5718" ht="15" customHeight="1" x14ac:dyDescent="0.2"/>
    <row r="5719" ht="15" customHeight="1" x14ac:dyDescent="0.2"/>
    <row r="5720" ht="15" customHeight="1" x14ac:dyDescent="0.2"/>
    <row r="5721" ht="15" customHeight="1" x14ac:dyDescent="0.2"/>
    <row r="5722" ht="15" customHeight="1" x14ac:dyDescent="0.2"/>
    <row r="5723" ht="15" customHeight="1" x14ac:dyDescent="0.2"/>
    <row r="5724" ht="15" customHeight="1" x14ac:dyDescent="0.2"/>
    <row r="5725" ht="15" customHeight="1" x14ac:dyDescent="0.2"/>
    <row r="5726" ht="15" customHeight="1" x14ac:dyDescent="0.2"/>
    <row r="5727" ht="15" customHeight="1" x14ac:dyDescent="0.2"/>
    <row r="5728" ht="15" customHeight="1" x14ac:dyDescent="0.2"/>
    <row r="5729" ht="15" customHeight="1" x14ac:dyDescent="0.2"/>
    <row r="5730" ht="15" customHeight="1" x14ac:dyDescent="0.2"/>
    <row r="5731" ht="15" customHeight="1" x14ac:dyDescent="0.2"/>
    <row r="5732" ht="15" customHeight="1" x14ac:dyDescent="0.2"/>
    <row r="5733" ht="15" customHeight="1" x14ac:dyDescent="0.2"/>
    <row r="5734" ht="15" customHeight="1" x14ac:dyDescent="0.2"/>
    <row r="5735" ht="15" customHeight="1" x14ac:dyDescent="0.2"/>
    <row r="5736" ht="15" customHeight="1" x14ac:dyDescent="0.2"/>
    <row r="5737" ht="15" customHeight="1" x14ac:dyDescent="0.2"/>
    <row r="5738" ht="15" customHeight="1" x14ac:dyDescent="0.2"/>
    <row r="5739" ht="15" customHeight="1" x14ac:dyDescent="0.2"/>
    <row r="5740" ht="15" customHeight="1" x14ac:dyDescent="0.2"/>
    <row r="5741" ht="15" customHeight="1" x14ac:dyDescent="0.2"/>
    <row r="5742" ht="15" customHeight="1" x14ac:dyDescent="0.2"/>
    <row r="5743" ht="15" customHeight="1" x14ac:dyDescent="0.2"/>
    <row r="5744" ht="15" customHeight="1" x14ac:dyDescent="0.2"/>
    <row r="5745" ht="15" customHeight="1" x14ac:dyDescent="0.2"/>
    <row r="5746" ht="15" customHeight="1" x14ac:dyDescent="0.2"/>
    <row r="5747" ht="15" customHeight="1" x14ac:dyDescent="0.2"/>
    <row r="5748" ht="15" customHeight="1" x14ac:dyDescent="0.2"/>
    <row r="5749" ht="15" customHeight="1" x14ac:dyDescent="0.2"/>
    <row r="5750" ht="15" customHeight="1" x14ac:dyDescent="0.2"/>
    <row r="5751" ht="15" customHeight="1" x14ac:dyDescent="0.2"/>
    <row r="5752" ht="15" customHeight="1" x14ac:dyDescent="0.2"/>
    <row r="5753" ht="15" customHeight="1" x14ac:dyDescent="0.2"/>
    <row r="5754" ht="15" customHeight="1" x14ac:dyDescent="0.2"/>
    <row r="5755" ht="15" customHeight="1" x14ac:dyDescent="0.2"/>
    <row r="5756" ht="15" customHeight="1" x14ac:dyDescent="0.2"/>
    <row r="5757" ht="15" customHeight="1" x14ac:dyDescent="0.2"/>
    <row r="5758" ht="15" customHeight="1" x14ac:dyDescent="0.2"/>
    <row r="5759" ht="15" customHeight="1" x14ac:dyDescent="0.2"/>
    <row r="5760" ht="15" customHeight="1" x14ac:dyDescent="0.2"/>
    <row r="5761" ht="15" customHeight="1" x14ac:dyDescent="0.2"/>
    <row r="5762" ht="15" customHeight="1" x14ac:dyDescent="0.2"/>
    <row r="5763" ht="15" customHeight="1" x14ac:dyDescent="0.2"/>
    <row r="5764" ht="15" customHeight="1" x14ac:dyDescent="0.2"/>
    <row r="5765" ht="15" customHeight="1" x14ac:dyDescent="0.2"/>
    <row r="5766" ht="15" customHeight="1" x14ac:dyDescent="0.2"/>
    <row r="5767" ht="15" customHeight="1" x14ac:dyDescent="0.2"/>
    <row r="5768" ht="15" customHeight="1" x14ac:dyDescent="0.2"/>
    <row r="5769" ht="15" customHeight="1" x14ac:dyDescent="0.2"/>
    <row r="5770" ht="15" customHeight="1" x14ac:dyDescent="0.2"/>
    <row r="5771" ht="15" customHeight="1" x14ac:dyDescent="0.2"/>
    <row r="5772" ht="15" customHeight="1" x14ac:dyDescent="0.2"/>
    <row r="5773" ht="15" customHeight="1" x14ac:dyDescent="0.2"/>
    <row r="5774" ht="15" customHeight="1" x14ac:dyDescent="0.2"/>
    <row r="5775" ht="15" customHeight="1" x14ac:dyDescent="0.2"/>
    <row r="5776" ht="15" customHeight="1" x14ac:dyDescent="0.2"/>
    <row r="5777" ht="15" customHeight="1" x14ac:dyDescent="0.2"/>
    <row r="5778" ht="15" customHeight="1" x14ac:dyDescent="0.2"/>
    <row r="5779" ht="15" customHeight="1" x14ac:dyDescent="0.2"/>
    <row r="5780" ht="15" customHeight="1" x14ac:dyDescent="0.2"/>
    <row r="5781" ht="15" customHeight="1" x14ac:dyDescent="0.2"/>
    <row r="5782" ht="15" customHeight="1" x14ac:dyDescent="0.2"/>
    <row r="5783" ht="15" customHeight="1" x14ac:dyDescent="0.2"/>
    <row r="5784" ht="15" customHeight="1" x14ac:dyDescent="0.2"/>
    <row r="5785" ht="15" customHeight="1" x14ac:dyDescent="0.2"/>
    <row r="5786" ht="15" customHeight="1" x14ac:dyDescent="0.2"/>
    <row r="5787" ht="15" customHeight="1" x14ac:dyDescent="0.2"/>
    <row r="5788" ht="15" customHeight="1" x14ac:dyDescent="0.2"/>
    <row r="5789" ht="15" customHeight="1" x14ac:dyDescent="0.2"/>
    <row r="5790" ht="15" customHeight="1" x14ac:dyDescent="0.2"/>
    <row r="5791" ht="15" customHeight="1" x14ac:dyDescent="0.2"/>
    <row r="5792" ht="15" customHeight="1" x14ac:dyDescent="0.2"/>
    <row r="5793" ht="15" customHeight="1" x14ac:dyDescent="0.2"/>
    <row r="5794" ht="15" customHeight="1" x14ac:dyDescent="0.2"/>
    <row r="5795" ht="15" customHeight="1" x14ac:dyDescent="0.2"/>
    <row r="5796" ht="15" customHeight="1" x14ac:dyDescent="0.2"/>
    <row r="5797" ht="15" customHeight="1" x14ac:dyDescent="0.2"/>
    <row r="5798" ht="15" customHeight="1" x14ac:dyDescent="0.2"/>
    <row r="5799" ht="15" customHeight="1" x14ac:dyDescent="0.2"/>
    <row r="5800" ht="15" customHeight="1" x14ac:dyDescent="0.2"/>
    <row r="5801" ht="15" customHeight="1" x14ac:dyDescent="0.2"/>
    <row r="5802" ht="15" customHeight="1" x14ac:dyDescent="0.2"/>
    <row r="5803" ht="15" customHeight="1" x14ac:dyDescent="0.2"/>
    <row r="5804" ht="15" customHeight="1" x14ac:dyDescent="0.2"/>
    <row r="5805" ht="15" customHeight="1" x14ac:dyDescent="0.2"/>
    <row r="5806" ht="15" customHeight="1" x14ac:dyDescent="0.2"/>
    <row r="5807" ht="15" customHeight="1" x14ac:dyDescent="0.2"/>
    <row r="5808" ht="15" customHeight="1" x14ac:dyDescent="0.2"/>
    <row r="5809" ht="15" customHeight="1" x14ac:dyDescent="0.2"/>
    <row r="5810" ht="15" customHeight="1" x14ac:dyDescent="0.2"/>
    <row r="5811" ht="15" customHeight="1" x14ac:dyDescent="0.2"/>
    <row r="5812" ht="15" customHeight="1" x14ac:dyDescent="0.2"/>
    <row r="5813" ht="15" customHeight="1" x14ac:dyDescent="0.2"/>
    <row r="5814" ht="15" customHeight="1" x14ac:dyDescent="0.2"/>
    <row r="5815" ht="15" customHeight="1" x14ac:dyDescent="0.2"/>
    <row r="5816" ht="15" customHeight="1" x14ac:dyDescent="0.2"/>
    <row r="5817" ht="15" customHeight="1" x14ac:dyDescent="0.2"/>
    <row r="5818" ht="15" customHeight="1" x14ac:dyDescent="0.2"/>
    <row r="5819" ht="15" customHeight="1" x14ac:dyDescent="0.2"/>
    <row r="5820" ht="15" customHeight="1" x14ac:dyDescent="0.2"/>
    <row r="5821" ht="15" customHeight="1" x14ac:dyDescent="0.2"/>
    <row r="5822" ht="15" customHeight="1" x14ac:dyDescent="0.2"/>
    <row r="5823" ht="15" customHeight="1" x14ac:dyDescent="0.2"/>
    <row r="5824" ht="15" customHeight="1" x14ac:dyDescent="0.2"/>
    <row r="5825" ht="15" customHeight="1" x14ac:dyDescent="0.2"/>
    <row r="5826" ht="15" customHeight="1" x14ac:dyDescent="0.2"/>
    <row r="5827" ht="15" customHeight="1" x14ac:dyDescent="0.2"/>
    <row r="5828" ht="15" customHeight="1" x14ac:dyDescent="0.2"/>
    <row r="5829" ht="15" customHeight="1" x14ac:dyDescent="0.2"/>
    <row r="5830" ht="15" customHeight="1" x14ac:dyDescent="0.2"/>
    <row r="5831" ht="15" customHeight="1" x14ac:dyDescent="0.2"/>
    <row r="5832" ht="15" customHeight="1" x14ac:dyDescent="0.2"/>
    <row r="5833" ht="15" customHeight="1" x14ac:dyDescent="0.2"/>
    <row r="5834" ht="15" customHeight="1" x14ac:dyDescent="0.2"/>
    <row r="5835" ht="15" customHeight="1" x14ac:dyDescent="0.2"/>
    <row r="5836" ht="15" customHeight="1" x14ac:dyDescent="0.2"/>
    <row r="5837" ht="15" customHeight="1" x14ac:dyDescent="0.2"/>
    <row r="5838" ht="15" customHeight="1" x14ac:dyDescent="0.2"/>
    <row r="5839" ht="15" customHeight="1" x14ac:dyDescent="0.2"/>
    <row r="5840" ht="15" customHeight="1" x14ac:dyDescent="0.2"/>
    <row r="5841" ht="15" customHeight="1" x14ac:dyDescent="0.2"/>
    <row r="5842" ht="15" customHeight="1" x14ac:dyDescent="0.2"/>
    <row r="5843" ht="15" customHeight="1" x14ac:dyDescent="0.2"/>
    <row r="5844" ht="15" customHeight="1" x14ac:dyDescent="0.2"/>
    <row r="5845" ht="15" customHeight="1" x14ac:dyDescent="0.2"/>
    <row r="5846" ht="15" customHeight="1" x14ac:dyDescent="0.2"/>
    <row r="5847" ht="15" customHeight="1" x14ac:dyDescent="0.2"/>
    <row r="5848" ht="15" customHeight="1" x14ac:dyDescent="0.2"/>
    <row r="5849" ht="15" customHeight="1" x14ac:dyDescent="0.2"/>
    <row r="5850" ht="15" customHeight="1" x14ac:dyDescent="0.2"/>
    <row r="5851" ht="15" customHeight="1" x14ac:dyDescent="0.2"/>
    <row r="5852" ht="15" customHeight="1" x14ac:dyDescent="0.2"/>
    <row r="5853" ht="15" customHeight="1" x14ac:dyDescent="0.2"/>
    <row r="5854" ht="15" customHeight="1" x14ac:dyDescent="0.2"/>
    <row r="5855" ht="15" customHeight="1" x14ac:dyDescent="0.2"/>
    <row r="5856" ht="15" customHeight="1" x14ac:dyDescent="0.2"/>
    <row r="5857" ht="15" customHeight="1" x14ac:dyDescent="0.2"/>
    <row r="5858" ht="15" customHeight="1" x14ac:dyDescent="0.2"/>
    <row r="5859" ht="15" customHeight="1" x14ac:dyDescent="0.2"/>
    <row r="5860" ht="15" customHeight="1" x14ac:dyDescent="0.2"/>
    <row r="5861" ht="15" customHeight="1" x14ac:dyDescent="0.2"/>
    <row r="5862" ht="15" customHeight="1" x14ac:dyDescent="0.2"/>
    <row r="5863" ht="15" customHeight="1" x14ac:dyDescent="0.2"/>
    <row r="5864" ht="15" customHeight="1" x14ac:dyDescent="0.2"/>
    <row r="5865" ht="15" customHeight="1" x14ac:dyDescent="0.2"/>
    <row r="5866" ht="15" customHeight="1" x14ac:dyDescent="0.2"/>
    <row r="5867" ht="15" customHeight="1" x14ac:dyDescent="0.2"/>
    <row r="5868" ht="15" customHeight="1" x14ac:dyDescent="0.2"/>
    <row r="5869" ht="15" customHeight="1" x14ac:dyDescent="0.2"/>
    <row r="5870" ht="15" customHeight="1" x14ac:dyDescent="0.2"/>
    <row r="5871" ht="15" customHeight="1" x14ac:dyDescent="0.2"/>
    <row r="5872" ht="15" customHeight="1" x14ac:dyDescent="0.2"/>
    <row r="5873" ht="15" customHeight="1" x14ac:dyDescent="0.2"/>
    <row r="5874" ht="15" customHeight="1" x14ac:dyDescent="0.2"/>
    <row r="5875" ht="15" customHeight="1" x14ac:dyDescent="0.2"/>
    <row r="5876" ht="15" customHeight="1" x14ac:dyDescent="0.2"/>
    <row r="5877" ht="15" customHeight="1" x14ac:dyDescent="0.2"/>
    <row r="5878" ht="15" customHeight="1" x14ac:dyDescent="0.2"/>
    <row r="5879" ht="15" customHeight="1" x14ac:dyDescent="0.2"/>
    <row r="5880" ht="15" customHeight="1" x14ac:dyDescent="0.2"/>
    <row r="5881" ht="15" customHeight="1" x14ac:dyDescent="0.2"/>
    <row r="5882" ht="15" customHeight="1" x14ac:dyDescent="0.2"/>
    <row r="5883" ht="15" customHeight="1" x14ac:dyDescent="0.2"/>
    <row r="5884" ht="15" customHeight="1" x14ac:dyDescent="0.2"/>
    <row r="5885" ht="15" customHeight="1" x14ac:dyDescent="0.2"/>
    <row r="5886" ht="15" customHeight="1" x14ac:dyDescent="0.2"/>
    <row r="5887" ht="15" customHeight="1" x14ac:dyDescent="0.2"/>
    <row r="5888" ht="15" customHeight="1" x14ac:dyDescent="0.2"/>
    <row r="5889" ht="15" customHeight="1" x14ac:dyDescent="0.2"/>
    <row r="5890" ht="15" customHeight="1" x14ac:dyDescent="0.2"/>
    <row r="5891" ht="15" customHeight="1" x14ac:dyDescent="0.2"/>
    <row r="5892" ht="15" customHeight="1" x14ac:dyDescent="0.2"/>
    <row r="5893" ht="15" customHeight="1" x14ac:dyDescent="0.2"/>
    <row r="5894" ht="15" customHeight="1" x14ac:dyDescent="0.2"/>
    <row r="5895" ht="15" customHeight="1" x14ac:dyDescent="0.2"/>
    <row r="5896" ht="15" customHeight="1" x14ac:dyDescent="0.2"/>
    <row r="5897" ht="15" customHeight="1" x14ac:dyDescent="0.2"/>
    <row r="5898" ht="15" customHeight="1" x14ac:dyDescent="0.2"/>
    <row r="5899" ht="15" customHeight="1" x14ac:dyDescent="0.2"/>
    <row r="5900" ht="15" customHeight="1" x14ac:dyDescent="0.2"/>
    <row r="5901" ht="15" customHeight="1" x14ac:dyDescent="0.2"/>
    <row r="5902" ht="15" customHeight="1" x14ac:dyDescent="0.2"/>
    <row r="5903" ht="15" customHeight="1" x14ac:dyDescent="0.2"/>
    <row r="5904" ht="15" customHeight="1" x14ac:dyDescent="0.2"/>
    <row r="5905" ht="15" customHeight="1" x14ac:dyDescent="0.2"/>
    <row r="5906" ht="15" customHeight="1" x14ac:dyDescent="0.2"/>
    <row r="5907" ht="15" customHeight="1" x14ac:dyDescent="0.2"/>
    <row r="5908" ht="15" customHeight="1" x14ac:dyDescent="0.2"/>
    <row r="5909" ht="15" customHeight="1" x14ac:dyDescent="0.2"/>
    <row r="5910" ht="15" customHeight="1" x14ac:dyDescent="0.2"/>
    <row r="5911" ht="15" customHeight="1" x14ac:dyDescent="0.2"/>
    <row r="5912" ht="15" customHeight="1" x14ac:dyDescent="0.2"/>
    <row r="5913" ht="15" customHeight="1" x14ac:dyDescent="0.2"/>
    <row r="5914" ht="15" customHeight="1" x14ac:dyDescent="0.2"/>
    <row r="5915" ht="15" customHeight="1" x14ac:dyDescent="0.2"/>
    <row r="5916" ht="15" customHeight="1" x14ac:dyDescent="0.2"/>
    <row r="5917" ht="15" customHeight="1" x14ac:dyDescent="0.2"/>
    <row r="5918" ht="15" customHeight="1" x14ac:dyDescent="0.2"/>
    <row r="5919" ht="15" customHeight="1" x14ac:dyDescent="0.2"/>
    <row r="5920" ht="15" customHeight="1" x14ac:dyDescent="0.2"/>
    <row r="5921" ht="15" customHeight="1" x14ac:dyDescent="0.2"/>
    <row r="5922" ht="15" customHeight="1" x14ac:dyDescent="0.2"/>
    <row r="5923" ht="15" customHeight="1" x14ac:dyDescent="0.2"/>
    <row r="5924" ht="15" customHeight="1" x14ac:dyDescent="0.2"/>
    <row r="5925" ht="15" customHeight="1" x14ac:dyDescent="0.2"/>
    <row r="5926" ht="15" customHeight="1" x14ac:dyDescent="0.2"/>
    <row r="5927" ht="15" customHeight="1" x14ac:dyDescent="0.2"/>
    <row r="5928" ht="15" customHeight="1" x14ac:dyDescent="0.2"/>
    <row r="5929" ht="15" customHeight="1" x14ac:dyDescent="0.2"/>
    <row r="5930" ht="15" customHeight="1" x14ac:dyDescent="0.2"/>
    <row r="5931" ht="15" customHeight="1" x14ac:dyDescent="0.2"/>
    <row r="5932" ht="15" customHeight="1" x14ac:dyDescent="0.2"/>
    <row r="5933" ht="15" customHeight="1" x14ac:dyDescent="0.2"/>
    <row r="5934" ht="15" customHeight="1" x14ac:dyDescent="0.2"/>
    <row r="5935" ht="15" customHeight="1" x14ac:dyDescent="0.2"/>
    <row r="5936" ht="15" customHeight="1" x14ac:dyDescent="0.2"/>
    <row r="5937" ht="15" customHeight="1" x14ac:dyDescent="0.2"/>
    <row r="5938" ht="15" customHeight="1" x14ac:dyDescent="0.2"/>
    <row r="5939" ht="15" customHeight="1" x14ac:dyDescent="0.2"/>
    <row r="5940" ht="15" customHeight="1" x14ac:dyDescent="0.2"/>
    <row r="5941" ht="15" customHeight="1" x14ac:dyDescent="0.2"/>
    <row r="5942" ht="15" customHeight="1" x14ac:dyDescent="0.2"/>
    <row r="5943" ht="15" customHeight="1" x14ac:dyDescent="0.2"/>
    <row r="5944" ht="15" customHeight="1" x14ac:dyDescent="0.2"/>
    <row r="5945" ht="15" customHeight="1" x14ac:dyDescent="0.2"/>
    <row r="5946" ht="15" customHeight="1" x14ac:dyDescent="0.2"/>
    <row r="5947" ht="15" customHeight="1" x14ac:dyDescent="0.2"/>
    <row r="5948" ht="15" customHeight="1" x14ac:dyDescent="0.2"/>
    <row r="5949" ht="15" customHeight="1" x14ac:dyDescent="0.2"/>
    <row r="5950" ht="15" customHeight="1" x14ac:dyDescent="0.2"/>
    <row r="5951" ht="15" customHeight="1" x14ac:dyDescent="0.2"/>
    <row r="5952" ht="15" customHeight="1" x14ac:dyDescent="0.2"/>
    <row r="5953" ht="15" customHeight="1" x14ac:dyDescent="0.2"/>
    <row r="5954" ht="15" customHeight="1" x14ac:dyDescent="0.2"/>
    <row r="5955" ht="15" customHeight="1" x14ac:dyDescent="0.2"/>
    <row r="5956" ht="15" customHeight="1" x14ac:dyDescent="0.2"/>
    <row r="5957" ht="15" customHeight="1" x14ac:dyDescent="0.2"/>
    <row r="5958" ht="15" customHeight="1" x14ac:dyDescent="0.2"/>
    <row r="5959" ht="15" customHeight="1" x14ac:dyDescent="0.2"/>
    <row r="5960" ht="15" customHeight="1" x14ac:dyDescent="0.2"/>
    <row r="5961" ht="15" customHeight="1" x14ac:dyDescent="0.2"/>
    <row r="5962" ht="15" customHeight="1" x14ac:dyDescent="0.2"/>
    <row r="5963" ht="15" customHeight="1" x14ac:dyDescent="0.2"/>
    <row r="5964" ht="15" customHeight="1" x14ac:dyDescent="0.2"/>
    <row r="5965" ht="15" customHeight="1" x14ac:dyDescent="0.2"/>
    <row r="5966" ht="15" customHeight="1" x14ac:dyDescent="0.2"/>
    <row r="5967" ht="15" customHeight="1" x14ac:dyDescent="0.2"/>
    <row r="5968" ht="15" customHeight="1" x14ac:dyDescent="0.2"/>
    <row r="5969" ht="15" customHeight="1" x14ac:dyDescent="0.2"/>
    <row r="5970" ht="15" customHeight="1" x14ac:dyDescent="0.2"/>
    <row r="5971" ht="15" customHeight="1" x14ac:dyDescent="0.2"/>
    <row r="5972" ht="15" customHeight="1" x14ac:dyDescent="0.2"/>
    <row r="5973" ht="15" customHeight="1" x14ac:dyDescent="0.2"/>
    <row r="5974" ht="15" customHeight="1" x14ac:dyDescent="0.2"/>
    <row r="5975" ht="15" customHeight="1" x14ac:dyDescent="0.2"/>
    <row r="5976" ht="15" customHeight="1" x14ac:dyDescent="0.2"/>
    <row r="5977" ht="15" customHeight="1" x14ac:dyDescent="0.2"/>
    <row r="5978" ht="15" customHeight="1" x14ac:dyDescent="0.2"/>
    <row r="5979" ht="15" customHeight="1" x14ac:dyDescent="0.2"/>
    <row r="5980" ht="15" customHeight="1" x14ac:dyDescent="0.2"/>
    <row r="5981" ht="15" customHeight="1" x14ac:dyDescent="0.2"/>
    <row r="5982" ht="15" customHeight="1" x14ac:dyDescent="0.2"/>
    <row r="5983" ht="15" customHeight="1" x14ac:dyDescent="0.2"/>
    <row r="5984" ht="15" customHeight="1" x14ac:dyDescent="0.2"/>
    <row r="5985" ht="15" customHeight="1" x14ac:dyDescent="0.2"/>
    <row r="5986" ht="15" customHeight="1" x14ac:dyDescent="0.2"/>
    <row r="5987" ht="15" customHeight="1" x14ac:dyDescent="0.2"/>
    <row r="5988" ht="15" customHeight="1" x14ac:dyDescent="0.2"/>
    <row r="5989" ht="15" customHeight="1" x14ac:dyDescent="0.2"/>
    <row r="5990" ht="15" customHeight="1" x14ac:dyDescent="0.2"/>
    <row r="5991" ht="15" customHeight="1" x14ac:dyDescent="0.2"/>
    <row r="5992" ht="15" customHeight="1" x14ac:dyDescent="0.2"/>
    <row r="5993" ht="15" customHeight="1" x14ac:dyDescent="0.2"/>
    <row r="5994" ht="15" customHeight="1" x14ac:dyDescent="0.2"/>
    <row r="5995" ht="15" customHeight="1" x14ac:dyDescent="0.2"/>
    <row r="5996" ht="15" customHeight="1" x14ac:dyDescent="0.2"/>
    <row r="5997" ht="15" customHeight="1" x14ac:dyDescent="0.2"/>
    <row r="5998" ht="15" customHeight="1" x14ac:dyDescent="0.2"/>
    <row r="5999" ht="15" customHeight="1" x14ac:dyDescent="0.2"/>
    <row r="6000" ht="15" customHeight="1" x14ac:dyDescent="0.2"/>
    <row r="6001" ht="15" customHeight="1" x14ac:dyDescent="0.2"/>
    <row r="6002" ht="15" customHeight="1" x14ac:dyDescent="0.2"/>
    <row r="6003" ht="15" customHeight="1" x14ac:dyDescent="0.2"/>
    <row r="6004" ht="15" customHeight="1" x14ac:dyDescent="0.2"/>
    <row r="6005" ht="15" customHeight="1" x14ac:dyDescent="0.2"/>
    <row r="6006" ht="15" customHeight="1" x14ac:dyDescent="0.2"/>
    <row r="6007" ht="15" customHeight="1" x14ac:dyDescent="0.2"/>
    <row r="6008" ht="15" customHeight="1" x14ac:dyDescent="0.2"/>
    <row r="6009" ht="15" customHeight="1" x14ac:dyDescent="0.2"/>
    <row r="6010" ht="15" customHeight="1" x14ac:dyDescent="0.2"/>
    <row r="6011" ht="15" customHeight="1" x14ac:dyDescent="0.2"/>
    <row r="6012" ht="15" customHeight="1" x14ac:dyDescent="0.2"/>
    <row r="6013" ht="15" customHeight="1" x14ac:dyDescent="0.2"/>
    <row r="6014" ht="15" customHeight="1" x14ac:dyDescent="0.2"/>
    <row r="6015" ht="15" customHeight="1" x14ac:dyDescent="0.2"/>
    <row r="6016" ht="15" customHeight="1" x14ac:dyDescent="0.2"/>
    <row r="6017" ht="15" customHeight="1" x14ac:dyDescent="0.2"/>
    <row r="6018" ht="15" customHeight="1" x14ac:dyDescent="0.2"/>
    <row r="6019" ht="15" customHeight="1" x14ac:dyDescent="0.2"/>
    <row r="6020" ht="15" customHeight="1" x14ac:dyDescent="0.2"/>
    <row r="6021" ht="15" customHeight="1" x14ac:dyDescent="0.2"/>
    <row r="6022" ht="15" customHeight="1" x14ac:dyDescent="0.2"/>
    <row r="6023" ht="15" customHeight="1" x14ac:dyDescent="0.2"/>
    <row r="6024" ht="15" customHeight="1" x14ac:dyDescent="0.2"/>
    <row r="6025" ht="15" customHeight="1" x14ac:dyDescent="0.2"/>
    <row r="6026" ht="15" customHeight="1" x14ac:dyDescent="0.2"/>
    <row r="6027" ht="15" customHeight="1" x14ac:dyDescent="0.2"/>
    <row r="6028" ht="15" customHeight="1" x14ac:dyDescent="0.2"/>
    <row r="6029" ht="15" customHeight="1" x14ac:dyDescent="0.2"/>
    <row r="6030" ht="15" customHeight="1" x14ac:dyDescent="0.2"/>
    <row r="6031" ht="15" customHeight="1" x14ac:dyDescent="0.2"/>
    <row r="6032" ht="15" customHeight="1" x14ac:dyDescent="0.2"/>
    <row r="6033" ht="15" customHeight="1" x14ac:dyDescent="0.2"/>
    <row r="6034" ht="15" customHeight="1" x14ac:dyDescent="0.2"/>
    <row r="6035" ht="15" customHeight="1" x14ac:dyDescent="0.2"/>
    <row r="6036" ht="15" customHeight="1" x14ac:dyDescent="0.2"/>
    <row r="6037" ht="15" customHeight="1" x14ac:dyDescent="0.2"/>
    <row r="6038" ht="15" customHeight="1" x14ac:dyDescent="0.2"/>
    <row r="6039" ht="15" customHeight="1" x14ac:dyDescent="0.2"/>
    <row r="6040" ht="15" customHeight="1" x14ac:dyDescent="0.2"/>
    <row r="6041" ht="15" customHeight="1" x14ac:dyDescent="0.2"/>
    <row r="6042" ht="15" customHeight="1" x14ac:dyDescent="0.2"/>
    <row r="6043" ht="15" customHeight="1" x14ac:dyDescent="0.2"/>
    <row r="6044" ht="15" customHeight="1" x14ac:dyDescent="0.2"/>
    <row r="6045" ht="15" customHeight="1" x14ac:dyDescent="0.2"/>
    <row r="6046" ht="15" customHeight="1" x14ac:dyDescent="0.2"/>
    <row r="6047" ht="15" customHeight="1" x14ac:dyDescent="0.2"/>
    <row r="6048" ht="15" customHeight="1" x14ac:dyDescent="0.2"/>
    <row r="6049" ht="15" customHeight="1" x14ac:dyDescent="0.2"/>
    <row r="6050" ht="15" customHeight="1" x14ac:dyDescent="0.2"/>
    <row r="6051" ht="15" customHeight="1" x14ac:dyDescent="0.2"/>
    <row r="6052" ht="15" customHeight="1" x14ac:dyDescent="0.2"/>
    <row r="6053" ht="15" customHeight="1" x14ac:dyDescent="0.2"/>
    <row r="6054" ht="15" customHeight="1" x14ac:dyDescent="0.2"/>
    <row r="6055" ht="15" customHeight="1" x14ac:dyDescent="0.2"/>
    <row r="6056" ht="15" customHeight="1" x14ac:dyDescent="0.2"/>
    <row r="6057" ht="15" customHeight="1" x14ac:dyDescent="0.2"/>
    <row r="6058" ht="15" customHeight="1" x14ac:dyDescent="0.2"/>
    <row r="6059" ht="15" customHeight="1" x14ac:dyDescent="0.2"/>
    <row r="6060" ht="15" customHeight="1" x14ac:dyDescent="0.2"/>
    <row r="6061" ht="15" customHeight="1" x14ac:dyDescent="0.2"/>
    <row r="6062" ht="15" customHeight="1" x14ac:dyDescent="0.2"/>
    <row r="6063" ht="15" customHeight="1" x14ac:dyDescent="0.2"/>
    <row r="6064" ht="15" customHeight="1" x14ac:dyDescent="0.2"/>
    <row r="6065" ht="15" customHeight="1" x14ac:dyDescent="0.2"/>
    <row r="6066" ht="15" customHeight="1" x14ac:dyDescent="0.2"/>
    <row r="6067" ht="15" customHeight="1" x14ac:dyDescent="0.2"/>
    <row r="6068" ht="15" customHeight="1" x14ac:dyDescent="0.2"/>
    <row r="6069" ht="15" customHeight="1" x14ac:dyDescent="0.2"/>
    <row r="6070" ht="15" customHeight="1" x14ac:dyDescent="0.2"/>
    <row r="6071" ht="15" customHeight="1" x14ac:dyDescent="0.2"/>
    <row r="6072" ht="15" customHeight="1" x14ac:dyDescent="0.2"/>
    <row r="6073" ht="15" customHeight="1" x14ac:dyDescent="0.2"/>
    <row r="6074" ht="15" customHeight="1" x14ac:dyDescent="0.2"/>
    <row r="6075" ht="15" customHeight="1" x14ac:dyDescent="0.2"/>
    <row r="6076" ht="15" customHeight="1" x14ac:dyDescent="0.2"/>
    <row r="6077" ht="15" customHeight="1" x14ac:dyDescent="0.2"/>
    <row r="6078" ht="15" customHeight="1" x14ac:dyDescent="0.2"/>
    <row r="6079" ht="15" customHeight="1" x14ac:dyDescent="0.2"/>
    <row r="6080" ht="15" customHeight="1" x14ac:dyDescent="0.2"/>
    <row r="6081" ht="15" customHeight="1" x14ac:dyDescent="0.2"/>
    <row r="6082" ht="15" customHeight="1" x14ac:dyDescent="0.2"/>
    <row r="6083" ht="15" customHeight="1" x14ac:dyDescent="0.2"/>
    <row r="6084" ht="15" customHeight="1" x14ac:dyDescent="0.2"/>
    <row r="6085" ht="15" customHeight="1" x14ac:dyDescent="0.2"/>
    <row r="6086" ht="15" customHeight="1" x14ac:dyDescent="0.2"/>
    <row r="6087" ht="15" customHeight="1" x14ac:dyDescent="0.2"/>
    <row r="6088" ht="15" customHeight="1" x14ac:dyDescent="0.2"/>
    <row r="6089" ht="15" customHeight="1" x14ac:dyDescent="0.2"/>
    <row r="6090" ht="15" customHeight="1" x14ac:dyDescent="0.2"/>
    <row r="6091" ht="15" customHeight="1" x14ac:dyDescent="0.2"/>
    <row r="6092" ht="15" customHeight="1" x14ac:dyDescent="0.2"/>
    <row r="6093" ht="15" customHeight="1" x14ac:dyDescent="0.2"/>
    <row r="6094" ht="15" customHeight="1" x14ac:dyDescent="0.2"/>
    <row r="6095" ht="15" customHeight="1" x14ac:dyDescent="0.2"/>
    <row r="6096" ht="15" customHeight="1" x14ac:dyDescent="0.2"/>
    <row r="6097" ht="15" customHeight="1" x14ac:dyDescent="0.2"/>
    <row r="6098" ht="15" customHeight="1" x14ac:dyDescent="0.2"/>
    <row r="6099" ht="15" customHeight="1" x14ac:dyDescent="0.2"/>
    <row r="6100" ht="15" customHeight="1" x14ac:dyDescent="0.2"/>
    <row r="6101" ht="15" customHeight="1" x14ac:dyDescent="0.2"/>
    <row r="6102" ht="15" customHeight="1" x14ac:dyDescent="0.2"/>
    <row r="6103" ht="15" customHeight="1" x14ac:dyDescent="0.2"/>
    <row r="6104" ht="15" customHeight="1" x14ac:dyDescent="0.2"/>
    <row r="6105" ht="15" customHeight="1" x14ac:dyDescent="0.2"/>
    <row r="6106" ht="15" customHeight="1" x14ac:dyDescent="0.2"/>
    <row r="6107" ht="15" customHeight="1" x14ac:dyDescent="0.2"/>
    <row r="6108" ht="15" customHeight="1" x14ac:dyDescent="0.2"/>
    <row r="6109" ht="15" customHeight="1" x14ac:dyDescent="0.2"/>
    <row r="6110" ht="15" customHeight="1" x14ac:dyDescent="0.2"/>
    <row r="6111" ht="15" customHeight="1" x14ac:dyDescent="0.2"/>
    <row r="6112" ht="15" customHeight="1" x14ac:dyDescent="0.2"/>
    <row r="6113" ht="15" customHeight="1" x14ac:dyDescent="0.2"/>
    <row r="6114" ht="15" customHeight="1" x14ac:dyDescent="0.2"/>
    <row r="6115" ht="15" customHeight="1" x14ac:dyDescent="0.2"/>
    <row r="6116" ht="15" customHeight="1" x14ac:dyDescent="0.2"/>
    <row r="6117" ht="15" customHeight="1" x14ac:dyDescent="0.2"/>
    <row r="6118" ht="15" customHeight="1" x14ac:dyDescent="0.2"/>
    <row r="6119" ht="15" customHeight="1" x14ac:dyDescent="0.2"/>
    <row r="6120" ht="15" customHeight="1" x14ac:dyDescent="0.2"/>
    <row r="6121" ht="15" customHeight="1" x14ac:dyDescent="0.2"/>
    <row r="6122" ht="15" customHeight="1" x14ac:dyDescent="0.2"/>
    <row r="6123" ht="15" customHeight="1" x14ac:dyDescent="0.2"/>
    <row r="6124" ht="15" customHeight="1" x14ac:dyDescent="0.2"/>
    <row r="6125" ht="15" customHeight="1" x14ac:dyDescent="0.2"/>
    <row r="6126" ht="15" customHeight="1" x14ac:dyDescent="0.2"/>
    <row r="6127" ht="15" customHeight="1" x14ac:dyDescent="0.2"/>
    <row r="6128" ht="15" customHeight="1" x14ac:dyDescent="0.2"/>
    <row r="6129" ht="15" customHeight="1" x14ac:dyDescent="0.2"/>
    <row r="6130" ht="15" customHeight="1" x14ac:dyDescent="0.2"/>
    <row r="6131" ht="15" customHeight="1" x14ac:dyDescent="0.2"/>
    <row r="6132" ht="15" customHeight="1" x14ac:dyDescent="0.2"/>
    <row r="6133" ht="15" customHeight="1" x14ac:dyDescent="0.2"/>
    <row r="6134" ht="15" customHeight="1" x14ac:dyDescent="0.2"/>
    <row r="6135" ht="15" customHeight="1" x14ac:dyDescent="0.2"/>
    <row r="6136" ht="15" customHeight="1" x14ac:dyDescent="0.2"/>
    <row r="6137" ht="15" customHeight="1" x14ac:dyDescent="0.2"/>
    <row r="6138" ht="15" customHeight="1" x14ac:dyDescent="0.2"/>
    <row r="6139" ht="15" customHeight="1" x14ac:dyDescent="0.2"/>
    <row r="6140" ht="15" customHeight="1" x14ac:dyDescent="0.2"/>
    <row r="6141" ht="15" customHeight="1" x14ac:dyDescent="0.2"/>
    <row r="6142" ht="15" customHeight="1" x14ac:dyDescent="0.2"/>
    <row r="6143" ht="15" customHeight="1" x14ac:dyDescent="0.2"/>
    <row r="6144" ht="15" customHeight="1" x14ac:dyDescent="0.2"/>
    <row r="6145" ht="15" customHeight="1" x14ac:dyDescent="0.2"/>
    <row r="6146" ht="15" customHeight="1" x14ac:dyDescent="0.2"/>
    <row r="6147" ht="15" customHeight="1" x14ac:dyDescent="0.2"/>
    <row r="6148" ht="15" customHeight="1" x14ac:dyDescent="0.2"/>
    <row r="6149" ht="15" customHeight="1" x14ac:dyDescent="0.2"/>
    <row r="6150" ht="15" customHeight="1" x14ac:dyDescent="0.2"/>
    <row r="6151" ht="15" customHeight="1" x14ac:dyDescent="0.2"/>
    <row r="6152" ht="15" customHeight="1" x14ac:dyDescent="0.2"/>
    <row r="6153" ht="15" customHeight="1" x14ac:dyDescent="0.2"/>
    <row r="6154" ht="15" customHeight="1" x14ac:dyDescent="0.2"/>
    <row r="6155" ht="15" customHeight="1" x14ac:dyDescent="0.2"/>
    <row r="6156" ht="15" customHeight="1" x14ac:dyDescent="0.2"/>
    <row r="6157" ht="15" customHeight="1" x14ac:dyDescent="0.2"/>
    <row r="6158" ht="15" customHeight="1" x14ac:dyDescent="0.2"/>
    <row r="6159" ht="15" customHeight="1" x14ac:dyDescent="0.2"/>
    <row r="6160" ht="15" customHeight="1" x14ac:dyDescent="0.2"/>
    <row r="6161" ht="15" customHeight="1" x14ac:dyDescent="0.2"/>
    <row r="6162" ht="15" customHeight="1" x14ac:dyDescent="0.2"/>
    <row r="6163" ht="15" customHeight="1" x14ac:dyDescent="0.2"/>
    <row r="6164" ht="15" customHeight="1" x14ac:dyDescent="0.2"/>
    <row r="6165" ht="15" customHeight="1" x14ac:dyDescent="0.2"/>
    <row r="6166" ht="15" customHeight="1" x14ac:dyDescent="0.2"/>
    <row r="6167" ht="15" customHeight="1" x14ac:dyDescent="0.2"/>
    <row r="6168" ht="15" customHeight="1" x14ac:dyDescent="0.2"/>
    <row r="6169" ht="15" customHeight="1" x14ac:dyDescent="0.2"/>
    <row r="6170" ht="15" customHeight="1" x14ac:dyDescent="0.2"/>
    <row r="6171" ht="15" customHeight="1" x14ac:dyDescent="0.2"/>
    <row r="6172" ht="15" customHeight="1" x14ac:dyDescent="0.2"/>
    <row r="6173" ht="15" customHeight="1" x14ac:dyDescent="0.2"/>
    <row r="6174" ht="15" customHeight="1" x14ac:dyDescent="0.2"/>
    <row r="6175" ht="15" customHeight="1" x14ac:dyDescent="0.2"/>
    <row r="6176" ht="15" customHeight="1" x14ac:dyDescent="0.2"/>
    <row r="6177" ht="15" customHeight="1" x14ac:dyDescent="0.2"/>
    <row r="6178" ht="15" customHeight="1" x14ac:dyDescent="0.2"/>
    <row r="6179" ht="15" customHeight="1" x14ac:dyDescent="0.2"/>
    <row r="6180" ht="15" customHeight="1" x14ac:dyDescent="0.2"/>
    <row r="6181" ht="15" customHeight="1" x14ac:dyDescent="0.2"/>
    <row r="6182" ht="15" customHeight="1" x14ac:dyDescent="0.2"/>
    <row r="6183" ht="15" customHeight="1" x14ac:dyDescent="0.2"/>
    <row r="6184" ht="15" customHeight="1" x14ac:dyDescent="0.2"/>
    <row r="6185" ht="15" customHeight="1" x14ac:dyDescent="0.2"/>
    <row r="6186" ht="15" customHeight="1" x14ac:dyDescent="0.2"/>
    <row r="6187" ht="15" customHeight="1" x14ac:dyDescent="0.2"/>
    <row r="6188" ht="15" customHeight="1" x14ac:dyDescent="0.2"/>
    <row r="6189" ht="15" customHeight="1" x14ac:dyDescent="0.2"/>
    <row r="6190" ht="15" customHeight="1" x14ac:dyDescent="0.2"/>
    <row r="6191" ht="15" customHeight="1" x14ac:dyDescent="0.2"/>
    <row r="6192" ht="15" customHeight="1" x14ac:dyDescent="0.2"/>
    <row r="6193" ht="15" customHeight="1" x14ac:dyDescent="0.2"/>
    <row r="6194" ht="15" customHeight="1" x14ac:dyDescent="0.2"/>
    <row r="6195" ht="15" customHeight="1" x14ac:dyDescent="0.2"/>
    <row r="6196" ht="15" customHeight="1" x14ac:dyDescent="0.2"/>
    <row r="6197" ht="15" customHeight="1" x14ac:dyDescent="0.2"/>
    <row r="6198" ht="15" customHeight="1" x14ac:dyDescent="0.2"/>
    <row r="6199" ht="15" customHeight="1" x14ac:dyDescent="0.2"/>
    <row r="6200" ht="15" customHeight="1" x14ac:dyDescent="0.2"/>
    <row r="6201" ht="15" customHeight="1" x14ac:dyDescent="0.2"/>
    <row r="6202" ht="15" customHeight="1" x14ac:dyDescent="0.2"/>
    <row r="6203" ht="15" customHeight="1" x14ac:dyDescent="0.2"/>
    <row r="6204" ht="15" customHeight="1" x14ac:dyDescent="0.2"/>
    <row r="6205" ht="15" customHeight="1" x14ac:dyDescent="0.2"/>
    <row r="6206" ht="15" customHeight="1" x14ac:dyDescent="0.2"/>
    <row r="6207" ht="15" customHeight="1" x14ac:dyDescent="0.2"/>
    <row r="6208" ht="15" customHeight="1" x14ac:dyDescent="0.2"/>
    <row r="6209" ht="15" customHeight="1" x14ac:dyDescent="0.2"/>
    <row r="6210" ht="15" customHeight="1" x14ac:dyDescent="0.2"/>
    <row r="6211" ht="15" customHeight="1" x14ac:dyDescent="0.2"/>
    <row r="6212" ht="15" customHeight="1" x14ac:dyDescent="0.2"/>
    <row r="6213" ht="15" customHeight="1" x14ac:dyDescent="0.2"/>
    <row r="6214" ht="15" customHeight="1" x14ac:dyDescent="0.2"/>
    <row r="6215" ht="15" customHeight="1" x14ac:dyDescent="0.2"/>
    <row r="6216" ht="15" customHeight="1" x14ac:dyDescent="0.2"/>
    <row r="6217" ht="15" customHeight="1" x14ac:dyDescent="0.2"/>
    <row r="6218" ht="15" customHeight="1" x14ac:dyDescent="0.2"/>
    <row r="6219" ht="15" customHeight="1" x14ac:dyDescent="0.2"/>
    <row r="6220" ht="15" customHeight="1" x14ac:dyDescent="0.2"/>
    <row r="6221" ht="15" customHeight="1" x14ac:dyDescent="0.2"/>
    <row r="6222" ht="15" customHeight="1" x14ac:dyDescent="0.2"/>
    <row r="6223" ht="15" customHeight="1" x14ac:dyDescent="0.2"/>
    <row r="6224" ht="15" customHeight="1" x14ac:dyDescent="0.2"/>
    <row r="6225" ht="15" customHeight="1" x14ac:dyDescent="0.2"/>
    <row r="6226" ht="15" customHeight="1" x14ac:dyDescent="0.2"/>
    <row r="6227" ht="15" customHeight="1" x14ac:dyDescent="0.2"/>
    <row r="6228" ht="15" customHeight="1" x14ac:dyDescent="0.2"/>
    <row r="6229" ht="15" customHeight="1" x14ac:dyDescent="0.2"/>
    <row r="6230" ht="15" customHeight="1" x14ac:dyDescent="0.2"/>
    <row r="6231" ht="15" customHeight="1" x14ac:dyDescent="0.2"/>
    <row r="6232" ht="15" customHeight="1" x14ac:dyDescent="0.2"/>
    <row r="6233" ht="15" customHeight="1" x14ac:dyDescent="0.2"/>
    <row r="6234" ht="15" customHeight="1" x14ac:dyDescent="0.2"/>
    <row r="6235" ht="15" customHeight="1" x14ac:dyDescent="0.2"/>
    <row r="6236" ht="15" customHeight="1" x14ac:dyDescent="0.2"/>
    <row r="6237" ht="15" customHeight="1" x14ac:dyDescent="0.2"/>
    <row r="6238" ht="15" customHeight="1" x14ac:dyDescent="0.2"/>
    <row r="6239" ht="15" customHeight="1" x14ac:dyDescent="0.2"/>
    <row r="6240" ht="15" customHeight="1" x14ac:dyDescent="0.2"/>
    <row r="6241" ht="15" customHeight="1" x14ac:dyDescent="0.2"/>
    <row r="6242" ht="15" customHeight="1" x14ac:dyDescent="0.2"/>
    <row r="6243" ht="15" customHeight="1" x14ac:dyDescent="0.2"/>
    <row r="6244" ht="15" customHeight="1" x14ac:dyDescent="0.2"/>
    <row r="6245" ht="15" customHeight="1" x14ac:dyDescent="0.2"/>
    <row r="6246" ht="15" customHeight="1" x14ac:dyDescent="0.2"/>
    <row r="6247" ht="15" customHeight="1" x14ac:dyDescent="0.2"/>
    <row r="6248" ht="15" customHeight="1" x14ac:dyDescent="0.2"/>
    <row r="6249" ht="15" customHeight="1" x14ac:dyDescent="0.2"/>
    <row r="6250" ht="15" customHeight="1" x14ac:dyDescent="0.2"/>
    <row r="6251" ht="15" customHeight="1" x14ac:dyDescent="0.2"/>
    <row r="6252" ht="15" customHeight="1" x14ac:dyDescent="0.2"/>
    <row r="6253" ht="15" customHeight="1" x14ac:dyDescent="0.2"/>
    <row r="6254" ht="15" customHeight="1" x14ac:dyDescent="0.2"/>
    <row r="6255" ht="15" customHeight="1" x14ac:dyDescent="0.2"/>
    <row r="6256" ht="15" customHeight="1" x14ac:dyDescent="0.2"/>
    <row r="6257" ht="15" customHeight="1" x14ac:dyDescent="0.2"/>
    <row r="6258" ht="15" customHeight="1" x14ac:dyDescent="0.2"/>
    <row r="6259" ht="15" customHeight="1" x14ac:dyDescent="0.2"/>
    <row r="6260" ht="15" customHeight="1" x14ac:dyDescent="0.2"/>
    <row r="6261" ht="15" customHeight="1" x14ac:dyDescent="0.2"/>
    <row r="6262" ht="15" customHeight="1" x14ac:dyDescent="0.2"/>
    <row r="6263" ht="15" customHeight="1" x14ac:dyDescent="0.2"/>
    <row r="6264" ht="15" customHeight="1" x14ac:dyDescent="0.2"/>
    <row r="6265" ht="15" customHeight="1" x14ac:dyDescent="0.2"/>
    <row r="6266" ht="15" customHeight="1" x14ac:dyDescent="0.2"/>
    <row r="6267" ht="15" customHeight="1" x14ac:dyDescent="0.2"/>
    <row r="6268" ht="15" customHeight="1" x14ac:dyDescent="0.2"/>
    <row r="6269" ht="15" customHeight="1" x14ac:dyDescent="0.2"/>
    <row r="6270" ht="15" customHeight="1" x14ac:dyDescent="0.2"/>
    <row r="6271" ht="15" customHeight="1" x14ac:dyDescent="0.2"/>
    <row r="6272" ht="15" customHeight="1" x14ac:dyDescent="0.2"/>
    <row r="6273" ht="15" customHeight="1" x14ac:dyDescent="0.2"/>
    <row r="6274" ht="15" customHeight="1" x14ac:dyDescent="0.2"/>
    <row r="6275" ht="15" customHeight="1" x14ac:dyDescent="0.2"/>
    <row r="6276" ht="15" customHeight="1" x14ac:dyDescent="0.2"/>
    <row r="6277" ht="15" customHeight="1" x14ac:dyDescent="0.2"/>
    <row r="6278" ht="15" customHeight="1" x14ac:dyDescent="0.2"/>
    <row r="6279" ht="15" customHeight="1" x14ac:dyDescent="0.2"/>
    <row r="6280" ht="15" customHeight="1" x14ac:dyDescent="0.2"/>
    <row r="6281" ht="15" customHeight="1" x14ac:dyDescent="0.2"/>
    <row r="6282" ht="15" customHeight="1" x14ac:dyDescent="0.2"/>
    <row r="6283" ht="15" customHeight="1" x14ac:dyDescent="0.2"/>
    <row r="6284" ht="15" customHeight="1" x14ac:dyDescent="0.2"/>
    <row r="6285" ht="15" customHeight="1" x14ac:dyDescent="0.2"/>
    <row r="6286" ht="15" customHeight="1" x14ac:dyDescent="0.2"/>
    <row r="6287" ht="15" customHeight="1" x14ac:dyDescent="0.2"/>
    <row r="6288" ht="15" customHeight="1" x14ac:dyDescent="0.2"/>
    <row r="6289" ht="15" customHeight="1" x14ac:dyDescent="0.2"/>
    <row r="6290" ht="15" customHeight="1" x14ac:dyDescent="0.2"/>
    <row r="6291" ht="15" customHeight="1" x14ac:dyDescent="0.2"/>
    <row r="6292" ht="15" customHeight="1" x14ac:dyDescent="0.2"/>
    <row r="6293" ht="15" customHeight="1" x14ac:dyDescent="0.2"/>
    <row r="6294" ht="15" customHeight="1" x14ac:dyDescent="0.2"/>
    <row r="6295" ht="15" customHeight="1" x14ac:dyDescent="0.2"/>
    <row r="6296" ht="15" customHeight="1" x14ac:dyDescent="0.2"/>
    <row r="6297" ht="15" customHeight="1" x14ac:dyDescent="0.2"/>
    <row r="6298" ht="15" customHeight="1" x14ac:dyDescent="0.2"/>
    <row r="6299" ht="15" customHeight="1" x14ac:dyDescent="0.2"/>
    <row r="6300" ht="15" customHeight="1" x14ac:dyDescent="0.2"/>
    <row r="6301" ht="15" customHeight="1" x14ac:dyDescent="0.2"/>
    <row r="6302" ht="15" customHeight="1" x14ac:dyDescent="0.2"/>
    <row r="6303" ht="15" customHeight="1" x14ac:dyDescent="0.2"/>
    <row r="6304" ht="15" customHeight="1" x14ac:dyDescent="0.2"/>
    <row r="6305" ht="15" customHeight="1" x14ac:dyDescent="0.2"/>
    <row r="6306" ht="15" customHeight="1" x14ac:dyDescent="0.2"/>
    <row r="6307" ht="15" customHeight="1" x14ac:dyDescent="0.2"/>
    <row r="6308" ht="15" customHeight="1" x14ac:dyDescent="0.2"/>
    <row r="6309" ht="15" customHeight="1" x14ac:dyDescent="0.2"/>
    <row r="6310" ht="15" customHeight="1" x14ac:dyDescent="0.2"/>
    <row r="6311" ht="15" customHeight="1" x14ac:dyDescent="0.2"/>
    <row r="6312" ht="15" customHeight="1" x14ac:dyDescent="0.2"/>
    <row r="6313" ht="15" customHeight="1" x14ac:dyDescent="0.2"/>
    <row r="6314" ht="15" customHeight="1" x14ac:dyDescent="0.2"/>
    <row r="6315" ht="15" customHeight="1" x14ac:dyDescent="0.2"/>
    <row r="6316" ht="15" customHeight="1" x14ac:dyDescent="0.2"/>
    <row r="6317" ht="15" customHeight="1" x14ac:dyDescent="0.2"/>
    <row r="6318" ht="15" customHeight="1" x14ac:dyDescent="0.2"/>
    <row r="6319" ht="15" customHeight="1" x14ac:dyDescent="0.2"/>
    <row r="6320" ht="15" customHeight="1" x14ac:dyDescent="0.2"/>
    <row r="6321" ht="15" customHeight="1" x14ac:dyDescent="0.2"/>
    <row r="6322" ht="15" customHeight="1" x14ac:dyDescent="0.2"/>
    <row r="6323" ht="15" customHeight="1" x14ac:dyDescent="0.2"/>
    <row r="6324" ht="15" customHeight="1" x14ac:dyDescent="0.2"/>
    <row r="6325" ht="15" customHeight="1" x14ac:dyDescent="0.2"/>
    <row r="6326" ht="15" customHeight="1" x14ac:dyDescent="0.2"/>
    <row r="6327" ht="15" customHeight="1" x14ac:dyDescent="0.2"/>
    <row r="6328" ht="15" customHeight="1" x14ac:dyDescent="0.2"/>
    <row r="6329" ht="15" customHeight="1" x14ac:dyDescent="0.2"/>
    <row r="6330" ht="15" customHeight="1" x14ac:dyDescent="0.2"/>
    <row r="6331" ht="15" customHeight="1" x14ac:dyDescent="0.2"/>
    <row r="6332" ht="15" customHeight="1" x14ac:dyDescent="0.2"/>
    <row r="6333" ht="15" customHeight="1" x14ac:dyDescent="0.2"/>
    <row r="6334" ht="15" customHeight="1" x14ac:dyDescent="0.2"/>
    <row r="6335" ht="15" customHeight="1" x14ac:dyDescent="0.2"/>
    <row r="6336" ht="15" customHeight="1" x14ac:dyDescent="0.2"/>
    <row r="6337" ht="15" customHeight="1" x14ac:dyDescent="0.2"/>
    <row r="6338" ht="15" customHeight="1" x14ac:dyDescent="0.2"/>
    <row r="6339" ht="15" customHeight="1" x14ac:dyDescent="0.2"/>
    <row r="6340" ht="15" customHeight="1" x14ac:dyDescent="0.2"/>
    <row r="6341" ht="15" customHeight="1" x14ac:dyDescent="0.2"/>
    <row r="6342" ht="15" customHeight="1" x14ac:dyDescent="0.2"/>
    <row r="6343" ht="15" customHeight="1" x14ac:dyDescent="0.2"/>
    <row r="6344" ht="15" customHeight="1" x14ac:dyDescent="0.2"/>
    <row r="6345" ht="15" customHeight="1" x14ac:dyDescent="0.2"/>
    <row r="6346" ht="15" customHeight="1" x14ac:dyDescent="0.2"/>
    <row r="6347" ht="15" customHeight="1" x14ac:dyDescent="0.2"/>
    <row r="6348" ht="15" customHeight="1" x14ac:dyDescent="0.2"/>
    <row r="6349" ht="15" customHeight="1" x14ac:dyDescent="0.2"/>
    <row r="6350" ht="15" customHeight="1" x14ac:dyDescent="0.2"/>
    <row r="6351" ht="15" customHeight="1" x14ac:dyDescent="0.2"/>
    <row r="6352" ht="15" customHeight="1" x14ac:dyDescent="0.2"/>
    <row r="6353" ht="15" customHeight="1" x14ac:dyDescent="0.2"/>
    <row r="6354" ht="15" customHeight="1" x14ac:dyDescent="0.2"/>
    <row r="6355" ht="15" customHeight="1" x14ac:dyDescent="0.2"/>
    <row r="6356" ht="15" customHeight="1" x14ac:dyDescent="0.2"/>
    <row r="6357" ht="15" customHeight="1" x14ac:dyDescent="0.2"/>
    <row r="6358" ht="15" customHeight="1" x14ac:dyDescent="0.2"/>
    <row r="6359" ht="15" customHeight="1" x14ac:dyDescent="0.2"/>
    <row r="6360" ht="15" customHeight="1" x14ac:dyDescent="0.2"/>
    <row r="6361" ht="15" customHeight="1" x14ac:dyDescent="0.2"/>
    <row r="6362" ht="15" customHeight="1" x14ac:dyDescent="0.2"/>
    <row r="6363" ht="15" customHeight="1" x14ac:dyDescent="0.2"/>
    <row r="6364" ht="15" customHeight="1" x14ac:dyDescent="0.2"/>
    <row r="6365" ht="15" customHeight="1" x14ac:dyDescent="0.2"/>
    <row r="6366" ht="15" customHeight="1" x14ac:dyDescent="0.2"/>
    <row r="6367" ht="15" customHeight="1" x14ac:dyDescent="0.2"/>
    <row r="6368" ht="15" customHeight="1" x14ac:dyDescent="0.2"/>
    <row r="6369" ht="15" customHeight="1" x14ac:dyDescent="0.2"/>
    <row r="6370" ht="15" customHeight="1" x14ac:dyDescent="0.2"/>
    <row r="6371" ht="15" customHeight="1" x14ac:dyDescent="0.2"/>
    <row r="6372" ht="15" customHeight="1" x14ac:dyDescent="0.2"/>
    <row r="6373" ht="15" customHeight="1" x14ac:dyDescent="0.2"/>
    <row r="6374" ht="15" customHeight="1" x14ac:dyDescent="0.2"/>
    <row r="6375" ht="15" customHeight="1" x14ac:dyDescent="0.2"/>
    <row r="6376" ht="15" customHeight="1" x14ac:dyDescent="0.2"/>
    <row r="6377" ht="15" customHeight="1" x14ac:dyDescent="0.2"/>
    <row r="6378" ht="15" customHeight="1" x14ac:dyDescent="0.2"/>
    <row r="6379" ht="15" customHeight="1" x14ac:dyDescent="0.2"/>
    <row r="6380" ht="15" customHeight="1" x14ac:dyDescent="0.2"/>
    <row r="6381" ht="15" customHeight="1" x14ac:dyDescent="0.2"/>
    <row r="6382" ht="15" customHeight="1" x14ac:dyDescent="0.2"/>
    <row r="6383" ht="15" customHeight="1" x14ac:dyDescent="0.2"/>
    <row r="6384" ht="15" customHeight="1" x14ac:dyDescent="0.2"/>
    <row r="6385" ht="15" customHeight="1" x14ac:dyDescent="0.2"/>
    <row r="6386" ht="15" customHeight="1" x14ac:dyDescent="0.2"/>
    <row r="6387" ht="15" customHeight="1" x14ac:dyDescent="0.2"/>
    <row r="6388" ht="15" customHeight="1" x14ac:dyDescent="0.2"/>
    <row r="6389" ht="15" customHeight="1" x14ac:dyDescent="0.2"/>
    <row r="6390" ht="15" customHeight="1" x14ac:dyDescent="0.2"/>
    <row r="6391" ht="15" customHeight="1" x14ac:dyDescent="0.2"/>
    <row r="6392" ht="15" customHeight="1" x14ac:dyDescent="0.2"/>
    <row r="6393" ht="15" customHeight="1" x14ac:dyDescent="0.2"/>
    <row r="6394" ht="15" customHeight="1" x14ac:dyDescent="0.2"/>
    <row r="6395" ht="15" customHeight="1" x14ac:dyDescent="0.2"/>
    <row r="6396" ht="15" customHeight="1" x14ac:dyDescent="0.2"/>
    <row r="6397" ht="15" customHeight="1" x14ac:dyDescent="0.2"/>
    <row r="6398" ht="15" customHeight="1" x14ac:dyDescent="0.2"/>
    <row r="6399" ht="15" customHeight="1" x14ac:dyDescent="0.2"/>
    <row r="6400" ht="15" customHeight="1" x14ac:dyDescent="0.2"/>
    <row r="6401" ht="15" customHeight="1" x14ac:dyDescent="0.2"/>
    <row r="6402" ht="15" customHeight="1" x14ac:dyDescent="0.2"/>
    <row r="6403" ht="15" customHeight="1" x14ac:dyDescent="0.2"/>
    <row r="6404" ht="15" customHeight="1" x14ac:dyDescent="0.2"/>
    <row r="6405" ht="15" customHeight="1" x14ac:dyDescent="0.2"/>
    <row r="6406" ht="15" customHeight="1" x14ac:dyDescent="0.2"/>
    <row r="6407" ht="15" customHeight="1" x14ac:dyDescent="0.2"/>
    <row r="6408" ht="15" customHeight="1" x14ac:dyDescent="0.2"/>
    <row r="6409" ht="15" customHeight="1" x14ac:dyDescent="0.2"/>
    <row r="6410" ht="15" customHeight="1" x14ac:dyDescent="0.2"/>
    <row r="6411" ht="15" customHeight="1" x14ac:dyDescent="0.2"/>
    <row r="6412" ht="15" customHeight="1" x14ac:dyDescent="0.2"/>
    <row r="6413" ht="15" customHeight="1" x14ac:dyDescent="0.2"/>
    <row r="6414" ht="15" customHeight="1" x14ac:dyDescent="0.2"/>
    <row r="6415" ht="15" customHeight="1" x14ac:dyDescent="0.2"/>
    <row r="6416" ht="15" customHeight="1" x14ac:dyDescent="0.2"/>
    <row r="6417" ht="15" customHeight="1" x14ac:dyDescent="0.2"/>
    <row r="6418" ht="15" customHeight="1" x14ac:dyDescent="0.2"/>
    <row r="6419" ht="15" customHeight="1" x14ac:dyDescent="0.2"/>
    <row r="6420" ht="15" customHeight="1" x14ac:dyDescent="0.2"/>
    <row r="6421" ht="15" customHeight="1" x14ac:dyDescent="0.2"/>
    <row r="6422" ht="15" customHeight="1" x14ac:dyDescent="0.2"/>
    <row r="6423" ht="15" customHeight="1" x14ac:dyDescent="0.2"/>
    <row r="6424" ht="15" customHeight="1" x14ac:dyDescent="0.2"/>
    <row r="6425" ht="15" customHeight="1" x14ac:dyDescent="0.2"/>
    <row r="6426" ht="15" customHeight="1" x14ac:dyDescent="0.2"/>
    <row r="6427" ht="15" customHeight="1" x14ac:dyDescent="0.2"/>
    <row r="6428" ht="15" customHeight="1" x14ac:dyDescent="0.2"/>
    <row r="6429" ht="15" customHeight="1" x14ac:dyDescent="0.2"/>
    <row r="6430" ht="15" customHeight="1" x14ac:dyDescent="0.2"/>
    <row r="6431" ht="15" customHeight="1" x14ac:dyDescent="0.2"/>
    <row r="6432" ht="15" customHeight="1" x14ac:dyDescent="0.2"/>
    <row r="6433" ht="15" customHeight="1" x14ac:dyDescent="0.2"/>
    <row r="6434" ht="15" customHeight="1" x14ac:dyDescent="0.2"/>
    <row r="6435" ht="15" customHeight="1" x14ac:dyDescent="0.2"/>
    <row r="6436" ht="15" customHeight="1" x14ac:dyDescent="0.2"/>
    <row r="6437" ht="15" customHeight="1" x14ac:dyDescent="0.2"/>
    <row r="6438" ht="15" customHeight="1" x14ac:dyDescent="0.2"/>
    <row r="6439" ht="15" customHeight="1" x14ac:dyDescent="0.2"/>
    <row r="6440" ht="15" customHeight="1" x14ac:dyDescent="0.2"/>
    <row r="6441" ht="15" customHeight="1" x14ac:dyDescent="0.2"/>
    <row r="6442" ht="15" customHeight="1" x14ac:dyDescent="0.2"/>
    <row r="6443" ht="15" customHeight="1" x14ac:dyDescent="0.2"/>
    <row r="6444" ht="15" customHeight="1" x14ac:dyDescent="0.2"/>
    <row r="6445" ht="15" customHeight="1" x14ac:dyDescent="0.2"/>
    <row r="6446" ht="15" customHeight="1" x14ac:dyDescent="0.2"/>
    <row r="6447" ht="15" customHeight="1" x14ac:dyDescent="0.2"/>
    <row r="6448" ht="15" customHeight="1" x14ac:dyDescent="0.2"/>
    <row r="6449" ht="15" customHeight="1" x14ac:dyDescent="0.2"/>
    <row r="6450" ht="15" customHeight="1" x14ac:dyDescent="0.2"/>
    <row r="6451" ht="15" customHeight="1" x14ac:dyDescent="0.2"/>
    <row r="6452" ht="15" customHeight="1" x14ac:dyDescent="0.2"/>
    <row r="6453" ht="15" customHeight="1" x14ac:dyDescent="0.2"/>
    <row r="6454" ht="15" customHeight="1" x14ac:dyDescent="0.2"/>
    <row r="6455" ht="15" customHeight="1" x14ac:dyDescent="0.2"/>
    <row r="6456" ht="15" customHeight="1" x14ac:dyDescent="0.2"/>
    <row r="6457" ht="15" customHeight="1" x14ac:dyDescent="0.2"/>
    <row r="6458" ht="15" customHeight="1" x14ac:dyDescent="0.2"/>
    <row r="6459" ht="15" customHeight="1" x14ac:dyDescent="0.2"/>
    <row r="6460" ht="15" customHeight="1" x14ac:dyDescent="0.2"/>
    <row r="6461" ht="15" customHeight="1" x14ac:dyDescent="0.2"/>
    <row r="6462" ht="15" customHeight="1" x14ac:dyDescent="0.2"/>
    <row r="6463" ht="15" customHeight="1" x14ac:dyDescent="0.2"/>
    <row r="6464" ht="15" customHeight="1" x14ac:dyDescent="0.2"/>
    <row r="6465" ht="15" customHeight="1" x14ac:dyDescent="0.2"/>
    <row r="6466" ht="15" customHeight="1" x14ac:dyDescent="0.2"/>
    <row r="6467" ht="15" customHeight="1" x14ac:dyDescent="0.2"/>
    <row r="6468" ht="15" customHeight="1" x14ac:dyDescent="0.2"/>
    <row r="6469" ht="15" customHeight="1" x14ac:dyDescent="0.2"/>
    <row r="6470" ht="15" customHeight="1" x14ac:dyDescent="0.2"/>
    <row r="6471" ht="15" customHeight="1" x14ac:dyDescent="0.2"/>
    <row r="6472" ht="15" customHeight="1" x14ac:dyDescent="0.2"/>
    <row r="6473" ht="15" customHeight="1" x14ac:dyDescent="0.2"/>
    <row r="6474" ht="15" customHeight="1" x14ac:dyDescent="0.2"/>
    <row r="6475" ht="15" customHeight="1" x14ac:dyDescent="0.2"/>
    <row r="6476" ht="15" customHeight="1" x14ac:dyDescent="0.2"/>
    <row r="6477" ht="15" customHeight="1" x14ac:dyDescent="0.2"/>
    <row r="6478" ht="15" customHeight="1" x14ac:dyDescent="0.2"/>
    <row r="6479" ht="15" customHeight="1" x14ac:dyDescent="0.2"/>
    <row r="6480" ht="15" customHeight="1" x14ac:dyDescent="0.2"/>
    <row r="6481" ht="15" customHeight="1" x14ac:dyDescent="0.2"/>
    <row r="6482" ht="15" customHeight="1" x14ac:dyDescent="0.2"/>
    <row r="6483" ht="15" customHeight="1" x14ac:dyDescent="0.2"/>
    <row r="6484" ht="15" customHeight="1" x14ac:dyDescent="0.2"/>
    <row r="6485" ht="15" customHeight="1" x14ac:dyDescent="0.2"/>
    <row r="6486" ht="15" customHeight="1" x14ac:dyDescent="0.2"/>
    <row r="6487" ht="15" customHeight="1" x14ac:dyDescent="0.2"/>
    <row r="6488" ht="15" customHeight="1" x14ac:dyDescent="0.2"/>
    <row r="6489" ht="15" customHeight="1" x14ac:dyDescent="0.2"/>
    <row r="6490" ht="15" customHeight="1" x14ac:dyDescent="0.2"/>
    <row r="6491" ht="15" customHeight="1" x14ac:dyDescent="0.2"/>
    <row r="6492" ht="15" customHeight="1" x14ac:dyDescent="0.2"/>
    <row r="6493" ht="15" customHeight="1" x14ac:dyDescent="0.2"/>
    <row r="6494" ht="15" customHeight="1" x14ac:dyDescent="0.2"/>
    <row r="6495" ht="15" customHeight="1" x14ac:dyDescent="0.2"/>
    <row r="6496" ht="15" customHeight="1" x14ac:dyDescent="0.2"/>
    <row r="6497" ht="15" customHeight="1" x14ac:dyDescent="0.2"/>
    <row r="6498" ht="15" customHeight="1" x14ac:dyDescent="0.2"/>
    <row r="6499" ht="15" customHeight="1" x14ac:dyDescent="0.2"/>
    <row r="6500" ht="15" customHeight="1" x14ac:dyDescent="0.2"/>
    <row r="6501" ht="15" customHeight="1" x14ac:dyDescent="0.2"/>
    <row r="6502" ht="15" customHeight="1" x14ac:dyDescent="0.2"/>
    <row r="6503" ht="15" customHeight="1" x14ac:dyDescent="0.2"/>
    <row r="6504" ht="15" customHeight="1" x14ac:dyDescent="0.2"/>
    <row r="6505" ht="15" customHeight="1" x14ac:dyDescent="0.2"/>
    <row r="6506" ht="15" customHeight="1" x14ac:dyDescent="0.2"/>
    <row r="6507" ht="15" customHeight="1" x14ac:dyDescent="0.2"/>
    <row r="6508" ht="15" customHeight="1" x14ac:dyDescent="0.2"/>
    <row r="6509" ht="15" customHeight="1" x14ac:dyDescent="0.2"/>
    <row r="6510" ht="15" customHeight="1" x14ac:dyDescent="0.2"/>
    <row r="6511" ht="15" customHeight="1" x14ac:dyDescent="0.2"/>
    <row r="6512" ht="15" customHeight="1" x14ac:dyDescent="0.2"/>
    <row r="6513" ht="15" customHeight="1" x14ac:dyDescent="0.2"/>
    <row r="6514" ht="15" customHeight="1" x14ac:dyDescent="0.2"/>
    <row r="6515" ht="15" customHeight="1" x14ac:dyDescent="0.2"/>
    <row r="6516" ht="15" customHeight="1" x14ac:dyDescent="0.2"/>
    <row r="6517" ht="15" customHeight="1" x14ac:dyDescent="0.2"/>
    <row r="6518" ht="15" customHeight="1" x14ac:dyDescent="0.2"/>
    <row r="6519" ht="15" customHeight="1" x14ac:dyDescent="0.2"/>
    <row r="6520" ht="15" customHeight="1" x14ac:dyDescent="0.2"/>
    <row r="6521" ht="15" customHeight="1" x14ac:dyDescent="0.2"/>
    <row r="6522" ht="15" customHeight="1" x14ac:dyDescent="0.2"/>
    <row r="6523" ht="15" customHeight="1" x14ac:dyDescent="0.2"/>
    <row r="6524" ht="15" customHeight="1" x14ac:dyDescent="0.2"/>
    <row r="6525" ht="15" customHeight="1" x14ac:dyDescent="0.2"/>
    <row r="6526" ht="15" customHeight="1" x14ac:dyDescent="0.2"/>
    <row r="6527" ht="15" customHeight="1" x14ac:dyDescent="0.2"/>
    <row r="6528" ht="15" customHeight="1" x14ac:dyDescent="0.2"/>
    <row r="6529" ht="15" customHeight="1" x14ac:dyDescent="0.2"/>
    <row r="6530" ht="15" customHeight="1" x14ac:dyDescent="0.2"/>
    <row r="6531" ht="15" customHeight="1" x14ac:dyDescent="0.2"/>
    <row r="6532" ht="15" customHeight="1" x14ac:dyDescent="0.2"/>
    <row r="6533" ht="15" customHeight="1" x14ac:dyDescent="0.2"/>
    <row r="6534" ht="15" customHeight="1" x14ac:dyDescent="0.2"/>
    <row r="6535" ht="15" customHeight="1" x14ac:dyDescent="0.2"/>
    <row r="6536" ht="15" customHeight="1" x14ac:dyDescent="0.2"/>
    <row r="6537" ht="15" customHeight="1" x14ac:dyDescent="0.2"/>
    <row r="6538" ht="15" customHeight="1" x14ac:dyDescent="0.2"/>
    <row r="6539" ht="15" customHeight="1" x14ac:dyDescent="0.2"/>
    <row r="6540" ht="15" customHeight="1" x14ac:dyDescent="0.2"/>
    <row r="6541" ht="15" customHeight="1" x14ac:dyDescent="0.2"/>
    <row r="6542" ht="15" customHeight="1" x14ac:dyDescent="0.2"/>
    <row r="6543" ht="15" customHeight="1" x14ac:dyDescent="0.2"/>
    <row r="6544" ht="15" customHeight="1" x14ac:dyDescent="0.2"/>
    <row r="6545" ht="15" customHeight="1" x14ac:dyDescent="0.2"/>
    <row r="6546" ht="15" customHeight="1" x14ac:dyDescent="0.2"/>
    <row r="6547" ht="15" customHeight="1" x14ac:dyDescent="0.2"/>
    <row r="6548" ht="15" customHeight="1" x14ac:dyDescent="0.2"/>
    <row r="6549" ht="15" customHeight="1" x14ac:dyDescent="0.2"/>
    <row r="6550" ht="15" customHeight="1" x14ac:dyDescent="0.2"/>
    <row r="6551" ht="15" customHeight="1" x14ac:dyDescent="0.2"/>
    <row r="6552" ht="15" customHeight="1" x14ac:dyDescent="0.2"/>
    <row r="6553" ht="15" customHeight="1" x14ac:dyDescent="0.2"/>
    <row r="6554" ht="15" customHeight="1" x14ac:dyDescent="0.2"/>
    <row r="6555" ht="15" customHeight="1" x14ac:dyDescent="0.2"/>
    <row r="6556" ht="15" customHeight="1" x14ac:dyDescent="0.2"/>
    <row r="6557" ht="15" customHeight="1" x14ac:dyDescent="0.2"/>
    <row r="6558" ht="15" customHeight="1" x14ac:dyDescent="0.2"/>
    <row r="6559" ht="15" customHeight="1" x14ac:dyDescent="0.2"/>
    <row r="6560" ht="15" customHeight="1" x14ac:dyDescent="0.2"/>
    <row r="6561" ht="15" customHeight="1" x14ac:dyDescent="0.2"/>
    <row r="6562" ht="15" customHeight="1" x14ac:dyDescent="0.2"/>
    <row r="6563" ht="15" customHeight="1" x14ac:dyDescent="0.2"/>
    <row r="6564" ht="15" customHeight="1" x14ac:dyDescent="0.2"/>
    <row r="6565" ht="15" customHeight="1" x14ac:dyDescent="0.2"/>
    <row r="6566" ht="15" customHeight="1" x14ac:dyDescent="0.2"/>
    <row r="6567" ht="15" customHeight="1" x14ac:dyDescent="0.2"/>
    <row r="6568" ht="15" customHeight="1" x14ac:dyDescent="0.2"/>
    <row r="6569" ht="15" customHeight="1" x14ac:dyDescent="0.2"/>
    <row r="6570" ht="15" customHeight="1" x14ac:dyDescent="0.2"/>
    <row r="6571" ht="15" customHeight="1" x14ac:dyDescent="0.2"/>
    <row r="6572" ht="15" customHeight="1" x14ac:dyDescent="0.2"/>
    <row r="6573" ht="15" customHeight="1" x14ac:dyDescent="0.2"/>
    <row r="6574" ht="15" customHeight="1" x14ac:dyDescent="0.2"/>
    <row r="6575" ht="15" customHeight="1" x14ac:dyDescent="0.2"/>
    <row r="6576" ht="15" customHeight="1" x14ac:dyDescent="0.2"/>
    <row r="6577" ht="15" customHeight="1" x14ac:dyDescent="0.2"/>
    <row r="6578" ht="15" customHeight="1" x14ac:dyDescent="0.2"/>
    <row r="6579" ht="15" customHeight="1" x14ac:dyDescent="0.2"/>
    <row r="6580" ht="15" customHeight="1" x14ac:dyDescent="0.2"/>
    <row r="6581" ht="15" customHeight="1" x14ac:dyDescent="0.2"/>
    <row r="6582" ht="15" customHeight="1" x14ac:dyDescent="0.2"/>
    <row r="6583" ht="15" customHeight="1" x14ac:dyDescent="0.2"/>
    <row r="6584" ht="15" customHeight="1" x14ac:dyDescent="0.2"/>
    <row r="6585" ht="15" customHeight="1" x14ac:dyDescent="0.2"/>
    <row r="6586" ht="15" customHeight="1" x14ac:dyDescent="0.2"/>
    <row r="6587" ht="15" customHeight="1" x14ac:dyDescent="0.2"/>
    <row r="6588" ht="15" customHeight="1" x14ac:dyDescent="0.2"/>
    <row r="6589" ht="15" customHeight="1" x14ac:dyDescent="0.2"/>
    <row r="6590" ht="15" customHeight="1" x14ac:dyDescent="0.2"/>
    <row r="6591" ht="15" customHeight="1" x14ac:dyDescent="0.2"/>
    <row r="6592" ht="15" customHeight="1" x14ac:dyDescent="0.2"/>
    <row r="6593" ht="15" customHeight="1" x14ac:dyDescent="0.2"/>
    <row r="6594" ht="15" customHeight="1" x14ac:dyDescent="0.2"/>
    <row r="6595" ht="15" customHeight="1" x14ac:dyDescent="0.2"/>
    <row r="6596" ht="15" customHeight="1" x14ac:dyDescent="0.2"/>
    <row r="6597" ht="15" customHeight="1" x14ac:dyDescent="0.2"/>
    <row r="6598" ht="15" customHeight="1" x14ac:dyDescent="0.2"/>
    <row r="6599" ht="15" customHeight="1" x14ac:dyDescent="0.2"/>
    <row r="6600" ht="15" customHeight="1" x14ac:dyDescent="0.2"/>
    <row r="6601" ht="15" customHeight="1" x14ac:dyDescent="0.2"/>
    <row r="6602" ht="15" customHeight="1" x14ac:dyDescent="0.2"/>
    <row r="6603" ht="15" customHeight="1" x14ac:dyDescent="0.2"/>
    <row r="6604" ht="15" customHeight="1" x14ac:dyDescent="0.2"/>
    <row r="6605" ht="15" customHeight="1" x14ac:dyDescent="0.2"/>
    <row r="6606" ht="15" customHeight="1" x14ac:dyDescent="0.2"/>
    <row r="6607" ht="15" customHeight="1" x14ac:dyDescent="0.2"/>
    <row r="6608" ht="15" customHeight="1" x14ac:dyDescent="0.2"/>
    <row r="6609" ht="15" customHeight="1" x14ac:dyDescent="0.2"/>
    <row r="6610" ht="15" customHeight="1" x14ac:dyDescent="0.2"/>
    <row r="6611" ht="15" customHeight="1" x14ac:dyDescent="0.2"/>
    <row r="6612" ht="15" customHeight="1" x14ac:dyDescent="0.2"/>
    <row r="6613" ht="15" customHeight="1" x14ac:dyDescent="0.2"/>
    <row r="6614" ht="15" customHeight="1" x14ac:dyDescent="0.2"/>
    <row r="6615" ht="15" customHeight="1" x14ac:dyDescent="0.2"/>
    <row r="6616" ht="15" customHeight="1" x14ac:dyDescent="0.2"/>
    <row r="6617" ht="15" customHeight="1" x14ac:dyDescent="0.2"/>
    <row r="6618" ht="15" customHeight="1" x14ac:dyDescent="0.2"/>
    <row r="6619" ht="15" customHeight="1" x14ac:dyDescent="0.2"/>
    <row r="6620" ht="15" customHeight="1" x14ac:dyDescent="0.2"/>
    <row r="6621" ht="15" customHeight="1" x14ac:dyDescent="0.2"/>
    <row r="6622" ht="15" customHeight="1" x14ac:dyDescent="0.2"/>
    <row r="6623" ht="15" customHeight="1" x14ac:dyDescent="0.2"/>
    <row r="6624" ht="15" customHeight="1" x14ac:dyDescent="0.2"/>
    <row r="6625" ht="15" customHeight="1" x14ac:dyDescent="0.2"/>
    <row r="6626" ht="15" customHeight="1" x14ac:dyDescent="0.2"/>
    <row r="6627" ht="15" customHeight="1" x14ac:dyDescent="0.2"/>
    <row r="6628" ht="15" customHeight="1" x14ac:dyDescent="0.2"/>
    <row r="6629" ht="15" customHeight="1" x14ac:dyDescent="0.2"/>
    <row r="6630" ht="15" customHeight="1" x14ac:dyDescent="0.2"/>
    <row r="6631" ht="15" customHeight="1" x14ac:dyDescent="0.2"/>
    <row r="6632" ht="15" customHeight="1" x14ac:dyDescent="0.2"/>
    <row r="6633" ht="15" customHeight="1" x14ac:dyDescent="0.2"/>
    <row r="6634" ht="15" customHeight="1" x14ac:dyDescent="0.2"/>
    <row r="6635" ht="15" customHeight="1" x14ac:dyDescent="0.2"/>
    <row r="6636" ht="15" customHeight="1" x14ac:dyDescent="0.2"/>
    <row r="6637" ht="15" customHeight="1" x14ac:dyDescent="0.2"/>
    <row r="6638" ht="15" customHeight="1" x14ac:dyDescent="0.2"/>
    <row r="6639" ht="15" customHeight="1" x14ac:dyDescent="0.2"/>
    <row r="6640" ht="15" customHeight="1" x14ac:dyDescent="0.2"/>
    <row r="6641" ht="15" customHeight="1" x14ac:dyDescent="0.2"/>
    <row r="6642" ht="15" customHeight="1" x14ac:dyDescent="0.2"/>
    <row r="6643" ht="15" customHeight="1" x14ac:dyDescent="0.2"/>
    <row r="6644" ht="15" customHeight="1" x14ac:dyDescent="0.2"/>
    <row r="6645" ht="15" customHeight="1" x14ac:dyDescent="0.2"/>
    <row r="6646" ht="15" customHeight="1" x14ac:dyDescent="0.2"/>
    <row r="6647" ht="15" customHeight="1" x14ac:dyDescent="0.2"/>
    <row r="6648" ht="15" customHeight="1" x14ac:dyDescent="0.2"/>
    <row r="6649" ht="15" customHeight="1" x14ac:dyDescent="0.2"/>
    <row r="6650" ht="15" customHeight="1" x14ac:dyDescent="0.2"/>
    <row r="6651" ht="15" customHeight="1" x14ac:dyDescent="0.2"/>
    <row r="6652" ht="15" customHeight="1" x14ac:dyDescent="0.2"/>
    <row r="6653" ht="15" customHeight="1" x14ac:dyDescent="0.2"/>
    <row r="6654" ht="15" customHeight="1" x14ac:dyDescent="0.2"/>
    <row r="6655" ht="15" customHeight="1" x14ac:dyDescent="0.2"/>
    <row r="6656" ht="15" customHeight="1" x14ac:dyDescent="0.2"/>
    <row r="6657" ht="15" customHeight="1" x14ac:dyDescent="0.2"/>
    <row r="6658" ht="15" customHeight="1" x14ac:dyDescent="0.2"/>
    <row r="6659" ht="15" customHeight="1" x14ac:dyDescent="0.2"/>
    <row r="6660" ht="15" customHeight="1" x14ac:dyDescent="0.2"/>
    <row r="6661" ht="15" customHeight="1" x14ac:dyDescent="0.2"/>
    <row r="6662" ht="15" customHeight="1" x14ac:dyDescent="0.2"/>
    <row r="6663" ht="15" customHeight="1" x14ac:dyDescent="0.2"/>
    <row r="6664" ht="15" customHeight="1" x14ac:dyDescent="0.2"/>
    <row r="6665" ht="15" customHeight="1" x14ac:dyDescent="0.2"/>
    <row r="6666" ht="15" customHeight="1" x14ac:dyDescent="0.2"/>
    <row r="6667" ht="15" customHeight="1" x14ac:dyDescent="0.2"/>
    <row r="6668" ht="15" customHeight="1" x14ac:dyDescent="0.2"/>
    <row r="6669" ht="15" customHeight="1" x14ac:dyDescent="0.2"/>
    <row r="6670" ht="15" customHeight="1" x14ac:dyDescent="0.2"/>
    <row r="6671" ht="15" customHeight="1" x14ac:dyDescent="0.2"/>
    <row r="6672" ht="15" customHeight="1" x14ac:dyDescent="0.2"/>
    <row r="6673" ht="15" customHeight="1" x14ac:dyDescent="0.2"/>
    <row r="6674" ht="15" customHeight="1" x14ac:dyDescent="0.2"/>
    <row r="6675" ht="15" customHeight="1" x14ac:dyDescent="0.2"/>
    <row r="6676" ht="15" customHeight="1" x14ac:dyDescent="0.2"/>
    <row r="6677" ht="15" customHeight="1" x14ac:dyDescent="0.2"/>
    <row r="6678" ht="15" customHeight="1" x14ac:dyDescent="0.2"/>
    <row r="6679" ht="15" customHeight="1" x14ac:dyDescent="0.2"/>
    <row r="6680" ht="15" customHeight="1" x14ac:dyDescent="0.2"/>
    <row r="6681" ht="15" customHeight="1" x14ac:dyDescent="0.2"/>
    <row r="6682" ht="15" customHeight="1" x14ac:dyDescent="0.2"/>
    <row r="6683" ht="15" customHeight="1" x14ac:dyDescent="0.2"/>
    <row r="6684" ht="15" customHeight="1" x14ac:dyDescent="0.2"/>
    <row r="6685" ht="15" customHeight="1" x14ac:dyDescent="0.2"/>
    <row r="6686" ht="15" customHeight="1" x14ac:dyDescent="0.2"/>
    <row r="6687" ht="15" customHeight="1" x14ac:dyDescent="0.2"/>
    <row r="6688" ht="15" customHeight="1" x14ac:dyDescent="0.2"/>
    <row r="6689" ht="15" customHeight="1" x14ac:dyDescent="0.2"/>
    <row r="6690" ht="15" customHeight="1" x14ac:dyDescent="0.2"/>
    <row r="6691" ht="15" customHeight="1" x14ac:dyDescent="0.2"/>
    <row r="6692" ht="15" customHeight="1" x14ac:dyDescent="0.2"/>
    <row r="6693" ht="15" customHeight="1" x14ac:dyDescent="0.2"/>
    <row r="6694" ht="15" customHeight="1" x14ac:dyDescent="0.2"/>
    <row r="6695" ht="15" customHeight="1" x14ac:dyDescent="0.2"/>
    <row r="6696" ht="15" customHeight="1" x14ac:dyDescent="0.2"/>
    <row r="6697" ht="15" customHeight="1" x14ac:dyDescent="0.2"/>
    <row r="6698" ht="15" customHeight="1" x14ac:dyDescent="0.2"/>
    <row r="6699" ht="15" customHeight="1" x14ac:dyDescent="0.2"/>
    <row r="6700" ht="15" customHeight="1" x14ac:dyDescent="0.2"/>
    <row r="6701" ht="15" customHeight="1" x14ac:dyDescent="0.2"/>
    <row r="6702" ht="15" customHeight="1" x14ac:dyDescent="0.2"/>
    <row r="6703" ht="15" customHeight="1" x14ac:dyDescent="0.2"/>
    <row r="6704" ht="15" customHeight="1" x14ac:dyDescent="0.2"/>
    <row r="6705" ht="15" customHeight="1" x14ac:dyDescent="0.2"/>
    <row r="6706" ht="15" customHeight="1" x14ac:dyDescent="0.2"/>
    <row r="6707" ht="15" customHeight="1" x14ac:dyDescent="0.2"/>
    <row r="6708" ht="15" customHeight="1" x14ac:dyDescent="0.2"/>
    <row r="6709" ht="15" customHeight="1" x14ac:dyDescent="0.2"/>
    <row r="6710" ht="15" customHeight="1" x14ac:dyDescent="0.2"/>
    <row r="6711" ht="15" customHeight="1" x14ac:dyDescent="0.2"/>
    <row r="6712" ht="15" customHeight="1" x14ac:dyDescent="0.2"/>
    <row r="6713" ht="15" customHeight="1" x14ac:dyDescent="0.2"/>
    <row r="6714" ht="15" customHeight="1" x14ac:dyDescent="0.2"/>
    <row r="6715" ht="15" customHeight="1" x14ac:dyDescent="0.2"/>
    <row r="6716" ht="15" customHeight="1" x14ac:dyDescent="0.2"/>
    <row r="6717" ht="15" customHeight="1" x14ac:dyDescent="0.2"/>
    <row r="6718" ht="15" customHeight="1" x14ac:dyDescent="0.2"/>
    <row r="6719" ht="15" customHeight="1" x14ac:dyDescent="0.2"/>
    <row r="6720" ht="15" customHeight="1" x14ac:dyDescent="0.2"/>
    <row r="6721" ht="15" customHeight="1" x14ac:dyDescent="0.2"/>
    <row r="6722" ht="15" customHeight="1" x14ac:dyDescent="0.2"/>
    <row r="6723" ht="15" customHeight="1" x14ac:dyDescent="0.2"/>
    <row r="6724" ht="15" customHeight="1" x14ac:dyDescent="0.2"/>
    <row r="6725" ht="15" customHeight="1" x14ac:dyDescent="0.2"/>
    <row r="6726" ht="15" customHeight="1" x14ac:dyDescent="0.2"/>
    <row r="6727" ht="15" customHeight="1" x14ac:dyDescent="0.2"/>
    <row r="6728" ht="15" customHeight="1" x14ac:dyDescent="0.2"/>
    <row r="6729" ht="15" customHeight="1" x14ac:dyDescent="0.2"/>
    <row r="6730" ht="15" customHeight="1" x14ac:dyDescent="0.2"/>
    <row r="6731" ht="15" customHeight="1" x14ac:dyDescent="0.2"/>
    <row r="6732" ht="15" customHeight="1" x14ac:dyDescent="0.2"/>
    <row r="6733" ht="15" customHeight="1" x14ac:dyDescent="0.2"/>
    <row r="6734" ht="15" customHeight="1" x14ac:dyDescent="0.2"/>
    <row r="6735" ht="15" customHeight="1" x14ac:dyDescent="0.2"/>
    <row r="6736" ht="15" customHeight="1" x14ac:dyDescent="0.2"/>
    <row r="6737" ht="15" customHeight="1" x14ac:dyDescent="0.2"/>
    <row r="6738" ht="15" customHeight="1" x14ac:dyDescent="0.2"/>
    <row r="6739" ht="15" customHeight="1" x14ac:dyDescent="0.2"/>
    <row r="6740" ht="15" customHeight="1" x14ac:dyDescent="0.2"/>
    <row r="6741" ht="15" customHeight="1" x14ac:dyDescent="0.2"/>
    <row r="6742" ht="15" customHeight="1" x14ac:dyDescent="0.2"/>
    <row r="6743" ht="15" customHeight="1" x14ac:dyDescent="0.2"/>
    <row r="6744" ht="15" customHeight="1" x14ac:dyDescent="0.2"/>
    <row r="6745" ht="15" customHeight="1" x14ac:dyDescent="0.2"/>
    <row r="6746" ht="15" customHeight="1" x14ac:dyDescent="0.2"/>
    <row r="6747" ht="15" customHeight="1" x14ac:dyDescent="0.2"/>
    <row r="6748" ht="15" customHeight="1" x14ac:dyDescent="0.2"/>
    <row r="6749" ht="15" customHeight="1" x14ac:dyDescent="0.2"/>
    <row r="6750" ht="15" customHeight="1" x14ac:dyDescent="0.2"/>
    <row r="6751" ht="15" customHeight="1" x14ac:dyDescent="0.2"/>
    <row r="6752" ht="15" customHeight="1" x14ac:dyDescent="0.2"/>
    <row r="6753" ht="15" customHeight="1" x14ac:dyDescent="0.2"/>
    <row r="6754" ht="15" customHeight="1" x14ac:dyDescent="0.2"/>
    <row r="6755" ht="15" customHeight="1" x14ac:dyDescent="0.2"/>
    <row r="6756" ht="15" customHeight="1" x14ac:dyDescent="0.2"/>
    <row r="6757" ht="15" customHeight="1" x14ac:dyDescent="0.2"/>
    <row r="6758" ht="15" customHeight="1" x14ac:dyDescent="0.2"/>
    <row r="6759" ht="15" customHeight="1" x14ac:dyDescent="0.2"/>
    <row r="6760" ht="15" customHeight="1" x14ac:dyDescent="0.2"/>
    <row r="6761" ht="15" customHeight="1" x14ac:dyDescent="0.2"/>
    <row r="6762" ht="15" customHeight="1" x14ac:dyDescent="0.2"/>
    <row r="6763" ht="15" customHeight="1" x14ac:dyDescent="0.2"/>
    <row r="6764" ht="15" customHeight="1" x14ac:dyDescent="0.2"/>
    <row r="6765" ht="15" customHeight="1" x14ac:dyDescent="0.2"/>
    <row r="6766" ht="15" customHeight="1" x14ac:dyDescent="0.2"/>
    <row r="6767" ht="15" customHeight="1" x14ac:dyDescent="0.2"/>
    <row r="6768" ht="15" customHeight="1" x14ac:dyDescent="0.2"/>
    <row r="6769" ht="15" customHeight="1" x14ac:dyDescent="0.2"/>
    <row r="6770" ht="15" customHeight="1" x14ac:dyDescent="0.2"/>
    <row r="6771" ht="15" customHeight="1" x14ac:dyDescent="0.2"/>
    <row r="6772" ht="15" customHeight="1" x14ac:dyDescent="0.2"/>
    <row r="6773" ht="15" customHeight="1" x14ac:dyDescent="0.2"/>
    <row r="6774" ht="15" customHeight="1" x14ac:dyDescent="0.2"/>
    <row r="6775" ht="15" customHeight="1" x14ac:dyDescent="0.2"/>
    <row r="6776" ht="15" customHeight="1" x14ac:dyDescent="0.2"/>
    <row r="6777" ht="15" customHeight="1" x14ac:dyDescent="0.2"/>
    <row r="6778" ht="15" customHeight="1" x14ac:dyDescent="0.2"/>
    <row r="6779" ht="15" customHeight="1" x14ac:dyDescent="0.2"/>
    <row r="6780" ht="15" customHeight="1" x14ac:dyDescent="0.2"/>
    <row r="6781" ht="15" customHeight="1" x14ac:dyDescent="0.2"/>
    <row r="6782" ht="15" customHeight="1" x14ac:dyDescent="0.2"/>
    <row r="6783" ht="15" customHeight="1" x14ac:dyDescent="0.2"/>
    <row r="6784" ht="15" customHeight="1" x14ac:dyDescent="0.2"/>
    <row r="6785" ht="15" customHeight="1" x14ac:dyDescent="0.2"/>
    <row r="6786" ht="15" customHeight="1" x14ac:dyDescent="0.2"/>
    <row r="6787" ht="15" customHeight="1" x14ac:dyDescent="0.2"/>
    <row r="6788" ht="15" customHeight="1" x14ac:dyDescent="0.2"/>
    <row r="6789" ht="15" customHeight="1" x14ac:dyDescent="0.2"/>
    <row r="6790" ht="15" customHeight="1" x14ac:dyDescent="0.2"/>
    <row r="6791" ht="15" customHeight="1" x14ac:dyDescent="0.2"/>
    <row r="6792" ht="15" customHeight="1" x14ac:dyDescent="0.2"/>
    <row r="6793" ht="15" customHeight="1" x14ac:dyDescent="0.2"/>
    <row r="6794" ht="15" customHeight="1" x14ac:dyDescent="0.2"/>
    <row r="6795" ht="15" customHeight="1" x14ac:dyDescent="0.2"/>
    <row r="6796" ht="15" customHeight="1" x14ac:dyDescent="0.2"/>
    <row r="6797" ht="15" customHeight="1" x14ac:dyDescent="0.2"/>
    <row r="6798" ht="15" customHeight="1" x14ac:dyDescent="0.2"/>
    <row r="6799" ht="15" customHeight="1" x14ac:dyDescent="0.2"/>
    <row r="6800" ht="15" customHeight="1" x14ac:dyDescent="0.2"/>
    <row r="6801" ht="15" customHeight="1" x14ac:dyDescent="0.2"/>
    <row r="6802" ht="15" customHeight="1" x14ac:dyDescent="0.2"/>
    <row r="6803" ht="15" customHeight="1" x14ac:dyDescent="0.2"/>
    <row r="6804" ht="15" customHeight="1" x14ac:dyDescent="0.2"/>
    <row r="6805" ht="15" customHeight="1" x14ac:dyDescent="0.2"/>
    <row r="6806" ht="15" customHeight="1" x14ac:dyDescent="0.2"/>
    <row r="6807" ht="15" customHeight="1" x14ac:dyDescent="0.2"/>
    <row r="6808" ht="15" customHeight="1" x14ac:dyDescent="0.2"/>
    <row r="6809" ht="15" customHeight="1" x14ac:dyDescent="0.2"/>
    <row r="6810" ht="15" customHeight="1" x14ac:dyDescent="0.2"/>
    <row r="6811" ht="15" customHeight="1" x14ac:dyDescent="0.2"/>
    <row r="6812" ht="15" customHeight="1" x14ac:dyDescent="0.2"/>
    <row r="6813" ht="15" customHeight="1" x14ac:dyDescent="0.2"/>
    <row r="6814" ht="15" customHeight="1" x14ac:dyDescent="0.2"/>
    <row r="6815" ht="15" customHeight="1" x14ac:dyDescent="0.2"/>
    <row r="6816" ht="15" customHeight="1" x14ac:dyDescent="0.2"/>
    <row r="6817" ht="15" customHeight="1" x14ac:dyDescent="0.2"/>
    <row r="6818" ht="15" customHeight="1" x14ac:dyDescent="0.2"/>
    <row r="6819" ht="15" customHeight="1" x14ac:dyDescent="0.2"/>
    <row r="6820" ht="15" customHeight="1" x14ac:dyDescent="0.2"/>
    <row r="6821" ht="15" customHeight="1" x14ac:dyDescent="0.2"/>
    <row r="6822" ht="15" customHeight="1" x14ac:dyDescent="0.2"/>
    <row r="6823" ht="15" customHeight="1" x14ac:dyDescent="0.2"/>
    <row r="6824" ht="15" customHeight="1" x14ac:dyDescent="0.2"/>
    <row r="6825" ht="15" customHeight="1" x14ac:dyDescent="0.2"/>
    <row r="6826" ht="15" customHeight="1" x14ac:dyDescent="0.2"/>
    <row r="6827" ht="15" customHeight="1" x14ac:dyDescent="0.2"/>
    <row r="6828" ht="15" customHeight="1" x14ac:dyDescent="0.2"/>
    <row r="6829" ht="15" customHeight="1" x14ac:dyDescent="0.2"/>
    <row r="6830" ht="15" customHeight="1" x14ac:dyDescent="0.2"/>
    <row r="6831" ht="15" customHeight="1" x14ac:dyDescent="0.2"/>
    <row r="6832" ht="15" customHeight="1" x14ac:dyDescent="0.2"/>
    <row r="6833" ht="15" customHeight="1" x14ac:dyDescent="0.2"/>
    <row r="6834" ht="15" customHeight="1" x14ac:dyDescent="0.2"/>
    <row r="6835" ht="15" customHeight="1" x14ac:dyDescent="0.2"/>
    <row r="6836" ht="15" customHeight="1" x14ac:dyDescent="0.2"/>
    <row r="6837" ht="15" customHeight="1" x14ac:dyDescent="0.2"/>
    <row r="6838" ht="15" customHeight="1" x14ac:dyDescent="0.2"/>
    <row r="6839" ht="15" customHeight="1" x14ac:dyDescent="0.2"/>
    <row r="6840" ht="15" customHeight="1" x14ac:dyDescent="0.2"/>
    <row r="6841" ht="15" customHeight="1" x14ac:dyDescent="0.2"/>
    <row r="6842" ht="15" customHeight="1" x14ac:dyDescent="0.2"/>
    <row r="6843" ht="15" customHeight="1" x14ac:dyDescent="0.2"/>
    <row r="6844" ht="15" customHeight="1" x14ac:dyDescent="0.2"/>
    <row r="6845" ht="15" customHeight="1" x14ac:dyDescent="0.2"/>
    <row r="6846" ht="15" customHeight="1" x14ac:dyDescent="0.2"/>
    <row r="6847" ht="15" customHeight="1" x14ac:dyDescent="0.2"/>
    <row r="6848" ht="15" customHeight="1" x14ac:dyDescent="0.2"/>
    <row r="6849" ht="15" customHeight="1" x14ac:dyDescent="0.2"/>
    <row r="6850" ht="15" customHeight="1" x14ac:dyDescent="0.2"/>
    <row r="6851" ht="15" customHeight="1" x14ac:dyDescent="0.2"/>
    <row r="6852" ht="15" customHeight="1" x14ac:dyDescent="0.2"/>
    <row r="6853" ht="15" customHeight="1" x14ac:dyDescent="0.2"/>
    <row r="6854" ht="15" customHeight="1" x14ac:dyDescent="0.2"/>
    <row r="6855" ht="15" customHeight="1" x14ac:dyDescent="0.2"/>
    <row r="6856" ht="15" customHeight="1" x14ac:dyDescent="0.2"/>
    <row r="6857" ht="15" customHeight="1" x14ac:dyDescent="0.2"/>
    <row r="6858" ht="15" customHeight="1" x14ac:dyDescent="0.2"/>
    <row r="6859" ht="15" customHeight="1" x14ac:dyDescent="0.2"/>
    <row r="6860" ht="15" customHeight="1" x14ac:dyDescent="0.2"/>
    <row r="6861" ht="15" customHeight="1" x14ac:dyDescent="0.2"/>
    <row r="6862" ht="15" customHeight="1" x14ac:dyDescent="0.2"/>
    <row r="6863" ht="15" customHeight="1" x14ac:dyDescent="0.2"/>
    <row r="6864" ht="15" customHeight="1" x14ac:dyDescent="0.2"/>
    <row r="6865" ht="15" customHeight="1" x14ac:dyDescent="0.2"/>
    <row r="6866" ht="15" customHeight="1" x14ac:dyDescent="0.2"/>
    <row r="6867" ht="15" customHeight="1" x14ac:dyDescent="0.2"/>
    <row r="6868" ht="15" customHeight="1" x14ac:dyDescent="0.2"/>
    <row r="6869" ht="15" customHeight="1" x14ac:dyDescent="0.2"/>
    <row r="6870" ht="15" customHeight="1" x14ac:dyDescent="0.2"/>
    <row r="6871" ht="15" customHeight="1" x14ac:dyDescent="0.2"/>
    <row r="6872" ht="15" customHeight="1" x14ac:dyDescent="0.2"/>
    <row r="6873" ht="15" customHeight="1" x14ac:dyDescent="0.2"/>
    <row r="6874" ht="15" customHeight="1" x14ac:dyDescent="0.2"/>
    <row r="6875" ht="15" customHeight="1" x14ac:dyDescent="0.2"/>
    <row r="6876" ht="15" customHeight="1" x14ac:dyDescent="0.2"/>
    <row r="6877" ht="15" customHeight="1" x14ac:dyDescent="0.2"/>
    <row r="6878" ht="15" customHeight="1" x14ac:dyDescent="0.2"/>
    <row r="6879" ht="15" customHeight="1" x14ac:dyDescent="0.2"/>
    <row r="6880" ht="15" customHeight="1" x14ac:dyDescent="0.2"/>
    <row r="6881" ht="15" customHeight="1" x14ac:dyDescent="0.2"/>
    <row r="6882" ht="15" customHeight="1" x14ac:dyDescent="0.2"/>
    <row r="6883" ht="15" customHeight="1" x14ac:dyDescent="0.2"/>
    <row r="6884" ht="15" customHeight="1" x14ac:dyDescent="0.2"/>
    <row r="6885" ht="15" customHeight="1" x14ac:dyDescent="0.2"/>
    <row r="6886" ht="15" customHeight="1" x14ac:dyDescent="0.2"/>
    <row r="6887" ht="15" customHeight="1" x14ac:dyDescent="0.2"/>
    <row r="6888" ht="15" customHeight="1" x14ac:dyDescent="0.2"/>
    <row r="6889" ht="15" customHeight="1" x14ac:dyDescent="0.2"/>
    <row r="6890" ht="15" customHeight="1" x14ac:dyDescent="0.2"/>
    <row r="6891" ht="15" customHeight="1" x14ac:dyDescent="0.2"/>
    <row r="6892" ht="15" customHeight="1" x14ac:dyDescent="0.2"/>
    <row r="6893" ht="15" customHeight="1" x14ac:dyDescent="0.2"/>
    <row r="6894" ht="15" customHeight="1" x14ac:dyDescent="0.2"/>
    <row r="6895" ht="15" customHeight="1" x14ac:dyDescent="0.2"/>
    <row r="6896" ht="15" customHeight="1" x14ac:dyDescent="0.2"/>
    <row r="6897" ht="15" customHeight="1" x14ac:dyDescent="0.2"/>
    <row r="6898" ht="15" customHeight="1" x14ac:dyDescent="0.2"/>
    <row r="6899" ht="15" customHeight="1" x14ac:dyDescent="0.2"/>
    <row r="6900" ht="15" customHeight="1" x14ac:dyDescent="0.2"/>
    <row r="6901" ht="15" customHeight="1" x14ac:dyDescent="0.2"/>
    <row r="6902" ht="15" customHeight="1" x14ac:dyDescent="0.2"/>
    <row r="6903" ht="15" customHeight="1" x14ac:dyDescent="0.2"/>
    <row r="6904" ht="15" customHeight="1" x14ac:dyDescent="0.2"/>
    <row r="6905" ht="15" customHeight="1" x14ac:dyDescent="0.2"/>
    <row r="6906" ht="15" customHeight="1" x14ac:dyDescent="0.2"/>
    <row r="6907" ht="15" customHeight="1" x14ac:dyDescent="0.2"/>
    <row r="6908" ht="15" customHeight="1" x14ac:dyDescent="0.2"/>
    <row r="6909" ht="15" customHeight="1" x14ac:dyDescent="0.2"/>
    <row r="6910" ht="15" customHeight="1" x14ac:dyDescent="0.2"/>
    <row r="6911" ht="15" customHeight="1" x14ac:dyDescent="0.2"/>
    <row r="6912" ht="15" customHeight="1" x14ac:dyDescent="0.2"/>
    <row r="6913" ht="15" customHeight="1" x14ac:dyDescent="0.2"/>
    <row r="6914" ht="15" customHeight="1" x14ac:dyDescent="0.2"/>
    <row r="6915" ht="15" customHeight="1" x14ac:dyDescent="0.2"/>
    <row r="6916" ht="15" customHeight="1" x14ac:dyDescent="0.2"/>
    <row r="6917" ht="15" customHeight="1" x14ac:dyDescent="0.2"/>
    <row r="6918" ht="15" customHeight="1" x14ac:dyDescent="0.2"/>
    <row r="6919" ht="15" customHeight="1" x14ac:dyDescent="0.2"/>
    <row r="6920" ht="15" customHeight="1" x14ac:dyDescent="0.2"/>
    <row r="6921" ht="15" customHeight="1" x14ac:dyDescent="0.2"/>
    <row r="6922" ht="15" customHeight="1" x14ac:dyDescent="0.2"/>
    <row r="6923" ht="15" customHeight="1" x14ac:dyDescent="0.2"/>
    <row r="6924" ht="15" customHeight="1" x14ac:dyDescent="0.2"/>
    <row r="6925" ht="15" customHeight="1" x14ac:dyDescent="0.2"/>
    <row r="6926" ht="15" customHeight="1" x14ac:dyDescent="0.2"/>
    <row r="6927" ht="15" customHeight="1" x14ac:dyDescent="0.2"/>
    <row r="6928" ht="15" customHeight="1" x14ac:dyDescent="0.2"/>
    <row r="6929" ht="15" customHeight="1" x14ac:dyDescent="0.2"/>
    <row r="6930" ht="15" customHeight="1" x14ac:dyDescent="0.2"/>
    <row r="6931" ht="15" customHeight="1" x14ac:dyDescent="0.2"/>
    <row r="6932" ht="15" customHeight="1" x14ac:dyDescent="0.2"/>
    <row r="6933" ht="15" customHeight="1" x14ac:dyDescent="0.2"/>
    <row r="6934" ht="15" customHeight="1" x14ac:dyDescent="0.2"/>
    <row r="6935" ht="15" customHeight="1" x14ac:dyDescent="0.2"/>
    <row r="6936" ht="15" customHeight="1" x14ac:dyDescent="0.2"/>
    <row r="6937" ht="15" customHeight="1" x14ac:dyDescent="0.2"/>
    <row r="6938" ht="15" customHeight="1" x14ac:dyDescent="0.2"/>
    <row r="6939" ht="15" customHeight="1" x14ac:dyDescent="0.2"/>
    <row r="6940" ht="15" customHeight="1" x14ac:dyDescent="0.2"/>
    <row r="6941" ht="15" customHeight="1" x14ac:dyDescent="0.2"/>
    <row r="6942" ht="15" customHeight="1" x14ac:dyDescent="0.2"/>
    <row r="6943" ht="15" customHeight="1" x14ac:dyDescent="0.2"/>
    <row r="6944" ht="15" customHeight="1" x14ac:dyDescent="0.2"/>
    <row r="6945" ht="15" customHeight="1" x14ac:dyDescent="0.2"/>
    <row r="6946" ht="15" customHeight="1" x14ac:dyDescent="0.2"/>
    <row r="6947" ht="15" customHeight="1" x14ac:dyDescent="0.2"/>
    <row r="6948" ht="15" customHeight="1" x14ac:dyDescent="0.2"/>
    <row r="6949" ht="15" customHeight="1" x14ac:dyDescent="0.2"/>
    <row r="6950" ht="15" customHeight="1" x14ac:dyDescent="0.2"/>
    <row r="6951" ht="15" customHeight="1" x14ac:dyDescent="0.2"/>
    <row r="6952" ht="15" customHeight="1" x14ac:dyDescent="0.2"/>
    <row r="6953" ht="15" customHeight="1" x14ac:dyDescent="0.2"/>
    <row r="6954" ht="15" customHeight="1" x14ac:dyDescent="0.2"/>
    <row r="6955" ht="15" customHeight="1" x14ac:dyDescent="0.2"/>
    <row r="6956" ht="15" customHeight="1" x14ac:dyDescent="0.2"/>
    <row r="6957" ht="15" customHeight="1" x14ac:dyDescent="0.2"/>
    <row r="6958" ht="15" customHeight="1" x14ac:dyDescent="0.2"/>
    <row r="6959" ht="15" customHeight="1" x14ac:dyDescent="0.2"/>
    <row r="6960" ht="15" customHeight="1" x14ac:dyDescent="0.2"/>
    <row r="6961" ht="15" customHeight="1" x14ac:dyDescent="0.2"/>
    <row r="6962" ht="15" customHeight="1" x14ac:dyDescent="0.2"/>
    <row r="6963" ht="15" customHeight="1" x14ac:dyDescent="0.2"/>
    <row r="6964" ht="15" customHeight="1" x14ac:dyDescent="0.2"/>
    <row r="6965" ht="15" customHeight="1" x14ac:dyDescent="0.2"/>
    <row r="6966" ht="15" customHeight="1" x14ac:dyDescent="0.2"/>
    <row r="6967" ht="15" customHeight="1" x14ac:dyDescent="0.2"/>
    <row r="6968" ht="15" customHeight="1" x14ac:dyDescent="0.2"/>
    <row r="6969" ht="15" customHeight="1" x14ac:dyDescent="0.2"/>
    <row r="6970" ht="15" customHeight="1" x14ac:dyDescent="0.2"/>
    <row r="6971" ht="15" customHeight="1" x14ac:dyDescent="0.2"/>
    <row r="6972" ht="15" customHeight="1" x14ac:dyDescent="0.2"/>
    <row r="6973" ht="15" customHeight="1" x14ac:dyDescent="0.2"/>
    <row r="6974" ht="15" customHeight="1" x14ac:dyDescent="0.2"/>
    <row r="6975" ht="15" customHeight="1" x14ac:dyDescent="0.2"/>
    <row r="6976" ht="15" customHeight="1" x14ac:dyDescent="0.2"/>
    <row r="6977" ht="15" customHeight="1" x14ac:dyDescent="0.2"/>
    <row r="6978" ht="15" customHeight="1" x14ac:dyDescent="0.2"/>
    <row r="6979" ht="15" customHeight="1" x14ac:dyDescent="0.2"/>
    <row r="6980" ht="15" customHeight="1" x14ac:dyDescent="0.2"/>
    <row r="6981" ht="15" customHeight="1" x14ac:dyDescent="0.2"/>
    <row r="6982" ht="15" customHeight="1" x14ac:dyDescent="0.2"/>
    <row r="6983" ht="15" customHeight="1" x14ac:dyDescent="0.2"/>
    <row r="6984" ht="15" customHeight="1" x14ac:dyDescent="0.2"/>
    <row r="6985" ht="15" customHeight="1" x14ac:dyDescent="0.2"/>
    <row r="6986" ht="15" customHeight="1" x14ac:dyDescent="0.2"/>
    <row r="6987" ht="15" customHeight="1" x14ac:dyDescent="0.2"/>
    <row r="6988" ht="15" customHeight="1" x14ac:dyDescent="0.2"/>
    <row r="6989" ht="15" customHeight="1" x14ac:dyDescent="0.2"/>
    <row r="6990" ht="15" customHeight="1" x14ac:dyDescent="0.2"/>
    <row r="6991" ht="15" customHeight="1" x14ac:dyDescent="0.2"/>
    <row r="6992" ht="15" customHeight="1" x14ac:dyDescent="0.2"/>
    <row r="6993" ht="15" customHeight="1" x14ac:dyDescent="0.2"/>
    <row r="6994" ht="15" customHeight="1" x14ac:dyDescent="0.2"/>
    <row r="6995" ht="15" customHeight="1" x14ac:dyDescent="0.2"/>
    <row r="6996" ht="15" customHeight="1" x14ac:dyDescent="0.2"/>
    <row r="6997" ht="15" customHeight="1" x14ac:dyDescent="0.2"/>
    <row r="6998" ht="15" customHeight="1" x14ac:dyDescent="0.2"/>
    <row r="6999" ht="15" customHeight="1" x14ac:dyDescent="0.2"/>
    <row r="7000" ht="15" customHeight="1" x14ac:dyDescent="0.2"/>
    <row r="7001" ht="15" customHeight="1" x14ac:dyDescent="0.2"/>
    <row r="7002" ht="15" customHeight="1" x14ac:dyDescent="0.2"/>
    <row r="7003" ht="15" customHeight="1" x14ac:dyDescent="0.2"/>
    <row r="7004" ht="15" customHeight="1" x14ac:dyDescent="0.2"/>
    <row r="7005" ht="15" customHeight="1" x14ac:dyDescent="0.2"/>
    <row r="7006" ht="15" customHeight="1" x14ac:dyDescent="0.2"/>
    <row r="7007" ht="15" customHeight="1" x14ac:dyDescent="0.2"/>
    <row r="7008" ht="15" customHeight="1" x14ac:dyDescent="0.2"/>
    <row r="7009" ht="15" customHeight="1" x14ac:dyDescent="0.2"/>
    <row r="7010" ht="15" customHeight="1" x14ac:dyDescent="0.2"/>
    <row r="7011" ht="15" customHeight="1" x14ac:dyDescent="0.2"/>
    <row r="7012" ht="15" customHeight="1" x14ac:dyDescent="0.2"/>
    <row r="7013" ht="15" customHeight="1" x14ac:dyDescent="0.2"/>
    <row r="7014" ht="15" customHeight="1" x14ac:dyDescent="0.2"/>
    <row r="7015" ht="15" customHeight="1" x14ac:dyDescent="0.2"/>
    <row r="7016" ht="15" customHeight="1" x14ac:dyDescent="0.2"/>
    <row r="7017" ht="15" customHeight="1" x14ac:dyDescent="0.2"/>
    <row r="7018" ht="15" customHeight="1" x14ac:dyDescent="0.2"/>
    <row r="7019" ht="15" customHeight="1" x14ac:dyDescent="0.2"/>
    <row r="7020" ht="15" customHeight="1" x14ac:dyDescent="0.2"/>
    <row r="7021" ht="15" customHeight="1" x14ac:dyDescent="0.2"/>
    <row r="7022" ht="15" customHeight="1" x14ac:dyDescent="0.2"/>
    <row r="7023" ht="15" customHeight="1" x14ac:dyDescent="0.2"/>
    <row r="7024" ht="15" customHeight="1" x14ac:dyDescent="0.2"/>
    <row r="7025" ht="15" customHeight="1" x14ac:dyDescent="0.2"/>
    <row r="7026" ht="15" customHeight="1" x14ac:dyDescent="0.2"/>
    <row r="7027" ht="15" customHeight="1" x14ac:dyDescent="0.2"/>
    <row r="7028" ht="15" customHeight="1" x14ac:dyDescent="0.2"/>
    <row r="7029" ht="15" customHeight="1" x14ac:dyDescent="0.2"/>
    <row r="7030" ht="15" customHeight="1" x14ac:dyDescent="0.2"/>
    <row r="7031" ht="15" customHeight="1" x14ac:dyDescent="0.2"/>
    <row r="7032" ht="15" customHeight="1" x14ac:dyDescent="0.2"/>
    <row r="7033" ht="15" customHeight="1" x14ac:dyDescent="0.2"/>
    <row r="7034" ht="15" customHeight="1" x14ac:dyDescent="0.2"/>
    <row r="7035" ht="15" customHeight="1" x14ac:dyDescent="0.2"/>
    <row r="7036" ht="15" customHeight="1" x14ac:dyDescent="0.2"/>
    <row r="7037" ht="15" customHeight="1" x14ac:dyDescent="0.2"/>
    <row r="7038" ht="15" customHeight="1" x14ac:dyDescent="0.2"/>
    <row r="7039" ht="15" customHeight="1" x14ac:dyDescent="0.2"/>
    <row r="7040" ht="15" customHeight="1" x14ac:dyDescent="0.2"/>
    <row r="7041" ht="15" customHeight="1" x14ac:dyDescent="0.2"/>
    <row r="7042" ht="15" customHeight="1" x14ac:dyDescent="0.2"/>
    <row r="7043" ht="15" customHeight="1" x14ac:dyDescent="0.2"/>
    <row r="7044" ht="15" customHeight="1" x14ac:dyDescent="0.2"/>
    <row r="7045" ht="15" customHeight="1" x14ac:dyDescent="0.2"/>
    <row r="7046" ht="15" customHeight="1" x14ac:dyDescent="0.2"/>
    <row r="7047" ht="15" customHeight="1" x14ac:dyDescent="0.2"/>
    <row r="7048" ht="15" customHeight="1" x14ac:dyDescent="0.2"/>
    <row r="7049" ht="15" customHeight="1" x14ac:dyDescent="0.2"/>
    <row r="7050" ht="15" customHeight="1" x14ac:dyDescent="0.2"/>
    <row r="7051" ht="15" customHeight="1" x14ac:dyDescent="0.2"/>
    <row r="7052" ht="15" customHeight="1" x14ac:dyDescent="0.2"/>
    <row r="7053" ht="15" customHeight="1" x14ac:dyDescent="0.2"/>
    <row r="7054" ht="15" customHeight="1" x14ac:dyDescent="0.2"/>
    <row r="7055" ht="15" customHeight="1" x14ac:dyDescent="0.2"/>
    <row r="7056" ht="15" customHeight="1" x14ac:dyDescent="0.2"/>
    <row r="7057" ht="15" customHeight="1" x14ac:dyDescent="0.2"/>
    <row r="7058" ht="15" customHeight="1" x14ac:dyDescent="0.2"/>
    <row r="7059" ht="15" customHeight="1" x14ac:dyDescent="0.2"/>
    <row r="7060" ht="15" customHeight="1" x14ac:dyDescent="0.2"/>
    <row r="7061" ht="15" customHeight="1" x14ac:dyDescent="0.2"/>
    <row r="7062" ht="15" customHeight="1" x14ac:dyDescent="0.2"/>
    <row r="7063" ht="15" customHeight="1" x14ac:dyDescent="0.2"/>
    <row r="7064" ht="15" customHeight="1" x14ac:dyDescent="0.2"/>
    <row r="7065" ht="15" customHeight="1" x14ac:dyDescent="0.2"/>
    <row r="7066" ht="15" customHeight="1" x14ac:dyDescent="0.2"/>
    <row r="7067" ht="15" customHeight="1" x14ac:dyDescent="0.2"/>
    <row r="7068" ht="15" customHeight="1" x14ac:dyDescent="0.2"/>
    <row r="7069" ht="15" customHeight="1" x14ac:dyDescent="0.2"/>
    <row r="7070" ht="15" customHeight="1" x14ac:dyDescent="0.2"/>
    <row r="7071" ht="15" customHeight="1" x14ac:dyDescent="0.2"/>
    <row r="7072" ht="15" customHeight="1" x14ac:dyDescent="0.2"/>
    <row r="7073" ht="15" customHeight="1" x14ac:dyDescent="0.2"/>
    <row r="7074" ht="15" customHeight="1" x14ac:dyDescent="0.2"/>
    <row r="7075" ht="15" customHeight="1" x14ac:dyDescent="0.2"/>
    <row r="7076" ht="15" customHeight="1" x14ac:dyDescent="0.2"/>
    <row r="7077" ht="15" customHeight="1" x14ac:dyDescent="0.2"/>
    <row r="7078" ht="15" customHeight="1" x14ac:dyDescent="0.2"/>
    <row r="7079" ht="15" customHeight="1" x14ac:dyDescent="0.2"/>
    <row r="7080" ht="15" customHeight="1" x14ac:dyDescent="0.2"/>
    <row r="7081" ht="15" customHeight="1" x14ac:dyDescent="0.2"/>
    <row r="7082" ht="15" customHeight="1" x14ac:dyDescent="0.2"/>
    <row r="7083" ht="15" customHeight="1" x14ac:dyDescent="0.2"/>
    <row r="7084" ht="15" customHeight="1" x14ac:dyDescent="0.2"/>
    <row r="7085" ht="15" customHeight="1" x14ac:dyDescent="0.2"/>
    <row r="7086" ht="15" customHeight="1" x14ac:dyDescent="0.2"/>
    <row r="7087" ht="15" customHeight="1" x14ac:dyDescent="0.2"/>
    <row r="7088" ht="15" customHeight="1" x14ac:dyDescent="0.2"/>
    <row r="7089" ht="15" customHeight="1" x14ac:dyDescent="0.2"/>
    <row r="7090" ht="15" customHeight="1" x14ac:dyDescent="0.2"/>
    <row r="7091" ht="15" customHeight="1" x14ac:dyDescent="0.2"/>
    <row r="7092" ht="15" customHeight="1" x14ac:dyDescent="0.2"/>
    <row r="7093" ht="15" customHeight="1" x14ac:dyDescent="0.2"/>
    <row r="7094" ht="15" customHeight="1" x14ac:dyDescent="0.2"/>
    <row r="7095" ht="15" customHeight="1" x14ac:dyDescent="0.2"/>
    <row r="7096" ht="15" customHeight="1" x14ac:dyDescent="0.2"/>
    <row r="7097" ht="15" customHeight="1" x14ac:dyDescent="0.2"/>
    <row r="7098" ht="15" customHeight="1" x14ac:dyDescent="0.2"/>
    <row r="7099" ht="15" customHeight="1" x14ac:dyDescent="0.2"/>
    <row r="7100" ht="15" customHeight="1" x14ac:dyDescent="0.2"/>
    <row r="7101" ht="15" customHeight="1" x14ac:dyDescent="0.2"/>
    <row r="7102" ht="15" customHeight="1" x14ac:dyDescent="0.2"/>
    <row r="7103" ht="15" customHeight="1" x14ac:dyDescent="0.2"/>
    <row r="7104" ht="15" customHeight="1" x14ac:dyDescent="0.2"/>
    <row r="7105" ht="15" customHeight="1" x14ac:dyDescent="0.2"/>
    <row r="7106" ht="15" customHeight="1" x14ac:dyDescent="0.2"/>
    <row r="7107" ht="15" customHeight="1" x14ac:dyDescent="0.2"/>
    <row r="7108" ht="15" customHeight="1" x14ac:dyDescent="0.2"/>
    <row r="7109" ht="15" customHeight="1" x14ac:dyDescent="0.2"/>
    <row r="7110" ht="15" customHeight="1" x14ac:dyDescent="0.2"/>
    <row r="7111" ht="15" customHeight="1" x14ac:dyDescent="0.2"/>
    <row r="7112" ht="15" customHeight="1" x14ac:dyDescent="0.2"/>
    <row r="7113" ht="15" customHeight="1" x14ac:dyDescent="0.2"/>
    <row r="7114" ht="15" customHeight="1" x14ac:dyDescent="0.2"/>
    <row r="7115" ht="15" customHeight="1" x14ac:dyDescent="0.2"/>
    <row r="7116" ht="15" customHeight="1" x14ac:dyDescent="0.2"/>
    <row r="7117" ht="15" customHeight="1" x14ac:dyDescent="0.2"/>
    <row r="7118" ht="15" customHeight="1" x14ac:dyDescent="0.2"/>
    <row r="7119" ht="15" customHeight="1" x14ac:dyDescent="0.2"/>
    <row r="7120" ht="15" customHeight="1" x14ac:dyDescent="0.2"/>
    <row r="7121" ht="15" customHeight="1" x14ac:dyDescent="0.2"/>
    <row r="7122" ht="15" customHeight="1" x14ac:dyDescent="0.2"/>
    <row r="7123" ht="15" customHeight="1" x14ac:dyDescent="0.2"/>
    <row r="7124" ht="15" customHeight="1" x14ac:dyDescent="0.2"/>
    <row r="7125" ht="15" customHeight="1" x14ac:dyDescent="0.2"/>
    <row r="7126" ht="15" customHeight="1" x14ac:dyDescent="0.2"/>
    <row r="7127" ht="15" customHeight="1" x14ac:dyDescent="0.2"/>
    <row r="7128" ht="15" customHeight="1" x14ac:dyDescent="0.2"/>
    <row r="7129" ht="15" customHeight="1" x14ac:dyDescent="0.2"/>
    <row r="7130" ht="15" customHeight="1" x14ac:dyDescent="0.2"/>
    <row r="7131" ht="15" customHeight="1" x14ac:dyDescent="0.2"/>
    <row r="7132" ht="15" customHeight="1" x14ac:dyDescent="0.2"/>
    <row r="7133" ht="15" customHeight="1" x14ac:dyDescent="0.2"/>
    <row r="7134" ht="15" customHeight="1" x14ac:dyDescent="0.2"/>
    <row r="7135" ht="15" customHeight="1" x14ac:dyDescent="0.2"/>
    <row r="7136" ht="15" customHeight="1" x14ac:dyDescent="0.2"/>
    <row r="7137" ht="15" customHeight="1" x14ac:dyDescent="0.2"/>
    <row r="7138" ht="15" customHeight="1" x14ac:dyDescent="0.2"/>
    <row r="7139" ht="15" customHeight="1" x14ac:dyDescent="0.2"/>
    <row r="7140" ht="15" customHeight="1" x14ac:dyDescent="0.2"/>
    <row r="7141" ht="15" customHeight="1" x14ac:dyDescent="0.2"/>
    <row r="7142" ht="15" customHeight="1" x14ac:dyDescent="0.2"/>
    <row r="7143" ht="15" customHeight="1" x14ac:dyDescent="0.2"/>
    <row r="7144" ht="15" customHeight="1" x14ac:dyDescent="0.2"/>
    <row r="7145" ht="15" customHeight="1" x14ac:dyDescent="0.2"/>
    <row r="7146" ht="15" customHeight="1" x14ac:dyDescent="0.2"/>
    <row r="7147" ht="15" customHeight="1" x14ac:dyDescent="0.2"/>
    <row r="7148" ht="15" customHeight="1" x14ac:dyDescent="0.2"/>
    <row r="7149" ht="15" customHeight="1" x14ac:dyDescent="0.2"/>
    <row r="7150" ht="15" customHeight="1" x14ac:dyDescent="0.2"/>
    <row r="7151" ht="15" customHeight="1" x14ac:dyDescent="0.2"/>
    <row r="7152" ht="15" customHeight="1" x14ac:dyDescent="0.2"/>
    <row r="7153" ht="15" customHeight="1" x14ac:dyDescent="0.2"/>
    <row r="7154" ht="15" customHeight="1" x14ac:dyDescent="0.2"/>
    <row r="7155" ht="15" customHeight="1" x14ac:dyDescent="0.2"/>
    <row r="7156" ht="15" customHeight="1" x14ac:dyDescent="0.2"/>
    <row r="7157" ht="15" customHeight="1" x14ac:dyDescent="0.2"/>
    <row r="7158" ht="15" customHeight="1" x14ac:dyDescent="0.2"/>
    <row r="7159" ht="15" customHeight="1" x14ac:dyDescent="0.2"/>
    <row r="7160" ht="15" customHeight="1" x14ac:dyDescent="0.2"/>
    <row r="7161" ht="15" customHeight="1" x14ac:dyDescent="0.2"/>
    <row r="7162" ht="15" customHeight="1" x14ac:dyDescent="0.2"/>
    <row r="7163" ht="15" customHeight="1" x14ac:dyDescent="0.2"/>
    <row r="7164" ht="15" customHeight="1" x14ac:dyDescent="0.2"/>
    <row r="7165" ht="15" customHeight="1" x14ac:dyDescent="0.2"/>
    <row r="7166" ht="15" customHeight="1" x14ac:dyDescent="0.2"/>
    <row r="7167" ht="15" customHeight="1" x14ac:dyDescent="0.2"/>
    <row r="7168" ht="15" customHeight="1" x14ac:dyDescent="0.2"/>
    <row r="7169" ht="15" customHeight="1" x14ac:dyDescent="0.2"/>
    <row r="7170" ht="15" customHeight="1" x14ac:dyDescent="0.2"/>
    <row r="7171" ht="15" customHeight="1" x14ac:dyDescent="0.2"/>
    <row r="7172" ht="15" customHeight="1" x14ac:dyDescent="0.2"/>
    <row r="7173" ht="15" customHeight="1" x14ac:dyDescent="0.2"/>
    <row r="7174" ht="15" customHeight="1" x14ac:dyDescent="0.2"/>
    <row r="7175" ht="15" customHeight="1" x14ac:dyDescent="0.2"/>
    <row r="7176" ht="15" customHeight="1" x14ac:dyDescent="0.2"/>
    <row r="7177" ht="15" customHeight="1" x14ac:dyDescent="0.2"/>
    <row r="7178" ht="15" customHeight="1" x14ac:dyDescent="0.2"/>
    <row r="7179" ht="15" customHeight="1" x14ac:dyDescent="0.2"/>
    <row r="7180" ht="15" customHeight="1" x14ac:dyDescent="0.2"/>
    <row r="7181" ht="15" customHeight="1" x14ac:dyDescent="0.2"/>
    <row r="7182" ht="15" customHeight="1" x14ac:dyDescent="0.2"/>
    <row r="7183" ht="15" customHeight="1" x14ac:dyDescent="0.2"/>
    <row r="7184" ht="15" customHeight="1" x14ac:dyDescent="0.2"/>
    <row r="7185" ht="15" customHeight="1" x14ac:dyDescent="0.2"/>
    <row r="7186" ht="15" customHeight="1" x14ac:dyDescent="0.2"/>
    <row r="7187" ht="15" customHeight="1" x14ac:dyDescent="0.2"/>
    <row r="7188" ht="15" customHeight="1" x14ac:dyDescent="0.2"/>
    <row r="7189" ht="15" customHeight="1" x14ac:dyDescent="0.2"/>
    <row r="7190" ht="15" customHeight="1" x14ac:dyDescent="0.2"/>
    <row r="7191" ht="15" customHeight="1" x14ac:dyDescent="0.2"/>
    <row r="7192" ht="15" customHeight="1" x14ac:dyDescent="0.2"/>
    <row r="7193" ht="15" customHeight="1" x14ac:dyDescent="0.2"/>
    <row r="7194" ht="15" customHeight="1" x14ac:dyDescent="0.2"/>
    <row r="7195" ht="15" customHeight="1" x14ac:dyDescent="0.2"/>
    <row r="7196" ht="15" customHeight="1" x14ac:dyDescent="0.2"/>
    <row r="7197" ht="15" customHeight="1" x14ac:dyDescent="0.2"/>
    <row r="7198" ht="15" customHeight="1" x14ac:dyDescent="0.2"/>
    <row r="7199" ht="15" customHeight="1" x14ac:dyDescent="0.2"/>
    <row r="7200" ht="15" customHeight="1" x14ac:dyDescent="0.2"/>
    <row r="7201" ht="15" customHeight="1" x14ac:dyDescent="0.2"/>
    <row r="7202" ht="15" customHeight="1" x14ac:dyDescent="0.2"/>
    <row r="7203" ht="15" customHeight="1" x14ac:dyDescent="0.2"/>
    <row r="7204" ht="15" customHeight="1" x14ac:dyDescent="0.2"/>
    <row r="7205" ht="15" customHeight="1" x14ac:dyDescent="0.2"/>
    <row r="7206" ht="15" customHeight="1" x14ac:dyDescent="0.2"/>
    <row r="7207" ht="15" customHeight="1" x14ac:dyDescent="0.2"/>
    <row r="7208" ht="15" customHeight="1" x14ac:dyDescent="0.2"/>
    <row r="7209" ht="15" customHeight="1" x14ac:dyDescent="0.2"/>
    <row r="7210" ht="15" customHeight="1" x14ac:dyDescent="0.2"/>
    <row r="7211" ht="15" customHeight="1" x14ac:dyDescent="0.2"/>
    <row r="7212" ht="15" customHeight="1" x14ac:dyDescent="0.2"/>
    <row r="7213" ht="15" customHeight="1" x14ac:dyDescent="0.2"/>
    <row r="7214" ht="15" customHeight="1" x14ac:dyDescent="0.2"/>
    <row r="7215" ht="15" customHeight="1" x14ac:dyDescent="0.2"/>
    <row r="7216" ht="15" customHeight="1" x14ac:dyDescent="0.2"/>
    <row r="7217" ht="15" customHeight="1" x14ac:dyDescent="0.2"/>
    <row r="7218" ht="15" customHeight="1" x14ac:dyDescent="0.2"/>
    <row r="7219" ht="15" customHeight="1" x14ac:dyDescent="0.2"/>
    <row r="7220" ht="15" customHeight="1" x14ac:dyDescent="0.2"/>
    <row r="7221" ht="15" customHeight="1" x14ac:dyDescent="0.2"/>
    <row r="7222" ht="15" customHeight="1" x14ac:dyDescent="0.2"/>
    <row r="7223" ht="15" customHeight="1" x14ac:dyDescent="0.2"/>
    <row r="7224" ht="15" customHeight="1" x14ac:dyDescent="0.2"/>
    <row r="7225" ht="15" customHeight="1" x14ac:dyDescent="0.2"/>
    <row r="7226" ht="15" customHeight="1" x14ac:dyDescent="0.2"/>
    <row r="7227" ht="15" customHeight="1" x14ac:dyDescent="0.2"/>
    <row r="7228" ht="15" customHeight="1" x14ac:dyDescent="0.2"/>
    <row r="7229" ht="15" customHeight="1" x14ac:dyDescent="0.2"/>
    <row r="7230" ht="15" customHeight="1" x14ac:dyDescent="0.2"/>
    <row r="7231" ht="15" customHeight="1" x14ac:dyDescent="0.2"/>
    <row r="7232" ht="15" customHeight="1" x14ac:dyDescent="0.2"/>
    <row r="7233" ht="15" customHeight="1" x14ac:dyDescent="0.2"/>
    <row r="7234" ht="15" customHeight="1" x14ac:dyDescent="0.2"/>
    <row r="7235" ht="15" customHeight="1" x14ac:dyDescent="0.2"/>
    <row r="7236" ht="15" customHeight="1" x14ac:dyDescent="0.2"/>
    <row r="7237" ht="15" customHeight="1" x14ac:dyDescent="0.2"/>
    <row r="7238" ht="15" customHeight="1" x14ac:dyDescent="0.2"/>
    <row r="7239" ht="15" customHeight="1" x14ac:dyDescent="0.2"/>
    <row r="7240" ht="15" customHeight="1" x14ac:dyDescent="0.2"/>
    <row r="7241" ht="15" customHeight="1" x14ac:dyDescent="0.2"/>
    <row r="7242" ht="15" customHeight="1" x14ac:dyDescent="0.2"/>
    <row r="7243" ht="15" customHeight="1" x14ac:dyDescent="0.2"/>
    <row r="7244" ht="15" customHeight="1" x14ac:dyDescent="0.2"/>
    <row r="7245" ht="15" customHeight="1" x14ac:dyDescent="0.2"/>
    <row r="7246" ht="15" customHeight="1" x14ac:dyDescent="0.2"/>
    <row r="7247" ht="15" customHeight="1" x14ac:dyDescent="0.2"/>
    <row r="7248" ht="15" customHeight="1" x14ac:dyDescent="0.2"/>
    <row r="7249" ht="15" customHeight="1" x14ac:dyDescent="0.2"/>
    <row r="7250" ht="15" customHeight="1" x14ac:dyDescent="0.2"/>
    <row r="7251" ht="15" customHeight="1" x14ac:dyDescent="0.2"/>
    <row r="7252" ht="15" customHeight="1" x14ac:dyDescent="0.2"/>
    <row r="7253" ht="15" customHeight="1" x14ac:dyDescent="0.2"/>
    <row r="7254" ht="15" customHeight="1" x14ac:dyDescent="0.2"/>
    <row r="7255" ht="15" customHeight="1" x14ac:dyDescent="0.2"/>
    <row r="7256" ht="15" customHeight="1" x14ac:dyDescent="0.2"/>
    <row r="7257" ht="15" customHeight="1" x14ac:dyDescent="0.2"/>
    <row r="7258" ht="15" customHeight="1" x14ac:dyDescent="0.2"/>
    <row r="7259" ht="15" customHeight="1" x14ac:dyDescent="0.2"/>
    <row r="7260" ht="15" customHeight="1" x14ac:dyDescent="0.2"/>
    <row r="7261" ht="15" customHeight="1" x14ac:dyDescent="0.2"/>
    <row r="7262" ht="15" customHeight="1" x14ac:dyDescent="0.2"/>
    <row r="7263" ht="15" customHeight="1" x14ac:dyDescent="0.2"/>
    <row r="7264" ht="15" customHeight="1" x14ac:dyDescent="0.2"/>
    <row r="7265" ht="15" customHeight="1" x14ac:dyDescent="0.2"/>
    <row r="7266" ht="15" customHeight="1" x14ac:dyDescent="0.2"/>
    <row r="7267" ht="15" customHeight="1" x14ac:dyDescent="0.2"/>
    <row r="7268" ht="15" customHeight="1" x14ac:dyDescent="0.2"/>
    <row r="7269" ht="15" customHeight="1" x14ac:dyDescent="0.2"/>
    <row r="7270" ht="15" customHeight="1" x14ac:dyDescent="0.2"/>
    <row r="7271" ht="15" customHeight="1" x14ac:dyDescent="0.2"/>
    <row r="7272" ht="15" customHeight="1" x14ac:dyDescent="0.2"/>
    <row r="7273" ht="15" customHeight="1" x14ac:dyDescent="0.2"/>
    <row r="7274" ht="15" customHeight="1" x14ac:dyDescent="0.2"/>
    <row r="7275" ht="15" customHeight="1" x14ac:dyDescent="0.2"/>
    <row r="7276" ht="15" customHeight="1" x14ac:dyDescent="0.2"/>
    <row r="7277" ht="15" customHeight="1" x14ac:dyDescent="0.2"/>
    <row r="7278" ht="15" customHeight="1" x14ac:dyDescent="0.2"/>
    <row r="7279" ht="15" customHeight="1" x14ac:dyDescent="0.2"/>
    <row r="7280" ht="15" customHeight="1" x14ac:dyDescent="0.2"/>
    <row r="7281" ht="15" customHeight="1" x14ac:dyDescent="0.2"/>
    <row r="7282" ht="15" customHeight="1" x14ac:dyDescent="0.2"/>
    <row r="7283" ht="15" customHeight="1" x14ac:dyDescent="0.2"/>
    <row r="7284" ht="15" customHeight="1" x14ac:dyDescent="0.2"/>
    <row r="7285" ht="15" customHeight="1" x14ac:dyDescent="0.2"/>
    <row r="7286" ht="15" customHeight="1" x14ac:dyDescent="0.2"/>
    <row r="7287" ht="15" customHeight="1" x14ac:dyDescent="0.2"/>
    <row r="7288" ht="15" customHeight="1" x14ac:dyDescent="0.2"/>
    <row r="7289" ht="15" customHeight="1" x14ac:dyDescent="0.2"/>
    <row r="7290" ht="15" customHeight="1" x14ac:dyDescent="0.2"/>
    <row r="7291" ht="15" customHeight="1" x14ac:dyDescent="0.2"/>
    <row r="7292" ht="15" customHeight="1" x14ac:dyDescent="0.2"/>
    <row r="7293" ht="15" customHeight="1" x14ac:dyDescent="0.2"/>
    <row r="7294" ht="15" customHeight="1" x14ac:dyDescent="0.2"/>
    <row r="7295" ht="15" customHeight="1" x14ac:dyDescent="0.2"/>
    <row r="7296" ht="15" customHeight="1" x14ac:dyDescent="0.2"/>
    <row r="7297" ht="15" customHeight="1" x14ac:dyDescent="0.2"/>
    <row r="7298" ht="15" customHeight="1" x14ac:dyDescent="0.2"/>
    <row r="7299" ht="15" customHeight="1" x14ac:dyDescent="0.2"/>
    <row r="7300" ht="15" customHeight="1" x14ac:dyDescent="0.2"/>
    <row r="7301" ht="15" customHeight="1" x14ac:dyDescent="0.2"/>
    <row r="7302" ht="15" customHeight="1" x14ac:dyDescent="0.2"/>
    <row r="7303" ht="15" customHeight="1" x14ac:dyDescent="0.2"/>
    <row r="7304" ht="15" customHeight="1" x14ac:dyDescent="0.2"/>
    <row r="7305" ht="15" customHeight="1" x14ac:dyDescent="0.2"/>
    <row r="7306" ht="15" customHeight="1" x14ac:dyDescent="0.2"/>
    <row r="7307" ht="15" customHeight="1" x14ac:dyDescent="0.2"/>
    <row r="7308" ht="15" customHeight="1" x14ac:dyDescent="0.2"/>
    <row r="7309" ht="15" customHeight="1" x14ac:dyDescent="0.2"/>
    <row r="7310" ht="15" customHeight="1" x14ac:dyDescent="0.2"/>
    <row r="7311" ht="15" customHeight="1" x14ac:dyDescent="0.2"/>
    <row r="7312" ht="15" customHeight="1" x14ac:dyDescent="0.2"/>
    <row r="7313" ht="15" customHeight="1" x14ac:dyDescent="0.2"/>
    <row r="7314" ht="15" customHeight="1" x14ac:dyDescent="0.2"/>
    <row r="7315" ht="15" customHeight="1" x14ac:dyDescent="0.2"/>
    <row r="7316" ht="15" customHeight="1" x14ac:dyDescent="0.2"/>
    <row r="7317" ht="15" customHeight="1" x14ac:dyDescent="0.2"/>
    <row r="7318" ht="15" customHeight="1" x14ac:dyDescent="0.2"/>
    <row r="7319" ht="15" customHeight="1" x14ac:dyDescent="0.2"/>
    <row r="7320" ht="15" customHeight="1" x14ac:dyDescent="0.2"/>
    <row r="7321" ht="15" customHeight="1" x14ac:dyDescent="0.2"/>
    <row r="7322" ht="15" customHeight="1" x14ac:dyDescent="0.2"/>
    <row r="7323" ht="15" customHeight="1" x14ac:dyDescent="0.2"/>
    <row r="7324" ht="15" customHeight="1" x14ac:dyDescent="0.2"/>
    <row r="7325" ht="15" customHeight="1" x14ac:dyDescent="0.2"/>
    <row r="7326" ht="15" customHeight="1" x14ac:dyDescent="0.2"/>
    <row r="7327" ht="15" customHeight="1" x14ac:dyDescent="0.2"/>
    <row r="7328" ht="15" customHeight="1" x14ac:dyDescent="0.2"/>
    <row r="7329" ht="15" customHeight="1" x14ac:dyDescent="0.2"/>
    <row r="7330" ht="15" customHeight="1" x14ac:dyDescent="0.2"/>
    <row r="7331" ht="15" customHeight="1" x14ac:dyDescent="0.2"/>
    <row r="7332" ht="15" customHeight="1" x14ac:dyDescent="0.2"/>
    <row r="7333" ht="15" customHeight="1" x14ac:dyDescent="0.2"/>
    <row r="7334" ht="15" customHeight="1" x14ac:dyDescent="0.2"/>
    <row r="7335" ht="15" customHeight="1" x14ac:dyDescent="0.2"/>
    <row r="7336" ht="15" customHeight="1" x14ac:dyDescent="0.2"/>
    <row r="7337" ht="15" customHeight="1" x14ac:dyDescent="0.2"/>
    <row r="7338" ht="15" customHeight="1" x14ac:dyDescent="0.2"/>
    <row r="7339" ht="15" customHeight="1" x14ac:dyDescent="0.2"/>
    <row r="7340" ht="15" customHeight="1" x14ac:dyDescent="0.2"/>
    <row r="7341" ht="15" customHeight="1" x14ac:dyDescent="0.2"/>
    <row r="7342" ht="15" customHeight="1" x14ac:dyDescent="0.2"/>
    <row r="7343" ht="15" customHeight="1" x14ac:dyDescent="0.2"/>
    <row r="7344" ht="15" customHeight="1" x14ac:dyDescent="0.2"/>
    <row r="7345" ht="15" customHeight="1" x14ac:dyDescent="0.2"/>
    <row r="7346" ht="15" customHeight="1" x14ac:dyDescent="0.2"/>
    <row r="7347" ht="15" customHeight="1" x14ac:dyDescent="0.2"/>
    <row r="7348" ht="15" customHeight="1" x14ac:dyDescent="0.2"/>
    <row r="7349" ht="15" customHeight="1" x14ac:dyDescent="0.2"/>
    <row r="7350" ht="15" customHeight="1" x14ac:dyDescent="0.2"/>
    <row r="7351" ht="15" customHeight="1" x14ac:dyDescent="0.2"/>
    <row r="7352" ht="15" customHeight="1" x14ac:dyDescent="0.2"/>
    <row r="7353" ht="15" customHeight="1" x14ac:dyDescent="0.2"/>
    <row r="7354" ht="15" customHeight="1" x14ac:dyDescent="0.2"/>
    <row r="7355" ht="15" customHeight="1" x14ac:dyDescent="0.2"/>
    <row r="7356" ht="15" customHeight="1" x14ac:dyDescent="0.2"/>
    <row r="7357" ht="15" customHeight="1" x14ac:dyDescent="0.2"/>
    <row r="7358" ht="15" customHeight="1" x14ac:dyDescent="0.2"/>
    <row r="7359" ht="15" customHeight="1" x14ac:dyDescent="0.2"/>
    <row r="7360" ht="15" customHeight="1" x14ac:dyDescent="0.2"/>
    <row r="7361" ht="15" customHeight="1" x14ac:dyDescent="0.2"/>
    <row r="7362" ht="15" customHeight="1" x14ac:dyDescent="0.2"/>
    <row r="7363" ht="15" customHeight="1" x14ac:dyDescent="0.2"/>
    <row r="7364" ht="15" customHeight="1" x14ac:dyDescent="0.2"/>
    <row r="7365" ht="15" customHeight="1" x14ac:dyDescent="0.2"/>
    <row r="7366" ht="15" customHeight="1" x14ac:dyDescent="0.2"/>
    <row r="7367" ht="15" customHeight="1" x14ac:dyDescent="0.2"/>
    <row r="7368" ht="15" customHeight="1" x14ac:dyDescent="0.2"/>
    <row r="7369" ht="15" customHeight="1" x14ac:dyDescent="0.2"/>
    <row r="7370" ht="15" customHeight="1" x14ac:dyDescent="0.2"/>
    <row r="7371" ht="15" customHeight="1" x14ac:dyDescent="0.2"/>
    <row r="7372" ht="15" customHeight="1" x14ac:dyDescent="0.2"/>
    <row r="7373" ht="15" customHeight="1" x14ac:dyDescent="0.2"/>
    <row r="7374" ht="15" customHeight="1" x14ac:dyDescent="0.2"/>
    <row r="7375" ht="15" customHeight="1" x14ac:dyDescent="0.2"/>
    <row r="7376" ht="15" customHeight="1" x14ac:dyDescent="0.2"/>
    <row r="7377" ht="15" customHeight="1" x14ac:dyDescent="0.2"/>
    <row r="7378" ht="15" customHeight="1" x14ac:dyDescent="0.2"/>
    <row r="7379" ht="15" customHeight="1" x14ac:dyDescent="0.2"/>
    <row r="7380" ht="15" customHeight="1" x14ac:dyDescent="0.2"/>
    <row r="7381" ht="15" customHeight="1" x14ac:dyDescent="0.2"/>
    <row r="7382" ht="15" customHeight="1" x14ac:dyDescent="0.2"/>
    <row r="7383" ht="15" customHeight="1" x14ac:dyDescent="0.2"/>
    <row r="7384" ht="15" customHeight="1" x14ac:dyDescent="0.2"/>
    <row r="7385" ht="15" customHeight="1" x14ac:dyDescent="0.2"/>
    <row r="7386" ht="15" customHeight="1" x14ac:dyDescent="0.2"/>
    <row r="7387" ht="15" customHeight="1" x14ac:dyDescent="0.2"/>
    <row r="7388" ht="15" customHeight="1" x14ac:dyDescent="0.2"/>
    <row r="7389" ht="15" customHeight="1" x14ac:dyDescent="0.2"/>
    <row r="7390" ht="15" customHeight="1" x14ac:dyDescent="0.2"/>
    <row r="7391" ht="15" customHeight="1" x14ac:dyDescent="0.2"/>
    <row r="7392" ht="15" customHeight="1" x14ac:dyDescent="0.2"/>
    <row r="7393" ht="15" customHeight="1" x14ac:dyDescent="0.2"/>
    <row r="7394" ht="15" customHeight="1" x14ac:dyDescent="0.2"/>
    <row r="7395" ht="15" customHeight="1" x14ac:dyDescent="0.2"/>
    <row r="7396" ht="15" customHeight="1" x14ac:dyDescent="0.2"/>
    <row r="7397" ht="15" customHeight="1" x14ac:dyDescent="0.2"/>
    <row r="7398" ht="15" customHeight="1" x14ac:dyDescent="0.2"/>
    <row r="7399" ht="15" customHeight="1" x14ac:dyDescent="0.2"/>
    <row r="7400" ht="15" customHeight="1" x14ac:dyDescent="0.2"/>
    <row r="7401" ht="15" customHeight="1" x14ac:dyDescent="0.2"/>
    <row r="7402" ht="15" customHeight="1" x14ac:dyDescent="0.2"/>
    <row r="7403" ht="15" customHeight="1" x14ac:dyDescent="0.2"/>
    <row r="7404" ht="15" customHeight="1" x14ac:dyDescent="0.2"/>
    <row r="7405" ht="15" customHeight="1" x14ac:dyDescent="0.2"/>
    <row r="7406" ht="15" customHeight="1" x14ac:dyDescent="0.2"/>
    <row r="7407" ht="15" customHeight="1" x14ac:dyDescent="0.2"/>
    <row r="7408" ht="15" customHeight="1" x14ac:dyDescent="0.2"/>
    <row r="7409" ht="15" customHeight="1" x14ac:dyDescent="0.2"/>
    <row r="7410" ht="15" customHeight="1" x14ac:dyDescent="0.2"/>
    <row r="7411" ht="15" customHeight="1" x14ac:dyDescent="0.2"/>
    <row r="7412" ht="15" customHeight="1" x14ac:dyDescent="0.2"/>
    <row r="7413" ht="15" customHeight="1" x14ac:dyDescent="0.2"/>
    <row r="7414" ht="15" customHeight="1" x14ac:dyDescent="0.2"/>
    <row r="7415" ht="15" customHeight="1" x14ac:dyDescent="0.2"/>
    <row r="7416" ht="15" customHeight="1" x14ac:dyDescent="0.2"/>
    <row r="7417" ht="15" customHeight="1" x14ac:dyDescent="0.2"/>
    <row r="7418" ht="15" customHeight="1" x14ac:dyDescent="0.2"/>
    <row r="7419" ht="15" customHeight="1" x14ac:dyDescent="0.2"/>
    <row r="7420" ht="15" customHeight="1" x14ac:dyDescent="0.2"/>
    <row r="7421" ht="15" customHeight="1" x14ac:dyDescent="0.2"/>
    <row r="7422" ht="15" customHeight="1" x14ac:dyDescent="0.2"/>
    <row r="7423" ht="15" customHeight="1" x14ac:dyDescent="0.2"/>
    <row r="7424" ht="15" customHeight="1" x14ac:dyDescent="0.2"/>
    <row r="7425" ht="15" customHeight="1" x14ac:dyDescent="0.2"/>
    <row r="7426" ht="15" customHeight="1" x14ac:dyDescent="0.2"/>
    <row r="7427" ht="15" customHeight="1" x14ac:dyDescent="0.2"/>
    <row r="7428" ht="15" customHeight="1" x14ac:dyDescent="0.2"/>
    <row r="7429" ht="15" customHeight="1" x14ac:dyDescent="0.2"/>
    <row r="7430" ht="15" customHeight="1" x14ac:dyDescent="0.2"/>
    <row r="7431" ht="15" customHeight="1" x14ac:dyDescent="0.2"/>
    <row r="7432" ht="15" customHeight="1" x14ac:dyDescent="0.2"/>
    <row r="7433" ht="15" customHeight="1" x14ac:dyDescent="0.2"/>
    <row r="7434" ht="15" customHeight="1" x14ac:dyDescent="0.2"/>
    <row r="7435" ht="15" customHeight="1" x14ac:dyDescent="0.2"/>
    <row r="7436" ht="15" customHeight="1" x14ac:dyDescent="0.2"/>
    <row r="7437" ht="15" customHeight="1" x14ac:dyDescent="0.2"/>
    <row r="7438" ht="15" customHeight="1" x14ac:dyDescent="0.2"/>
    <row r="7439" ht="15" customHeight="1" x14ac:dyDescent="0.2"/>
    <row r="7440" ht="15" customHeight="1" x14ac:dyDescent="0.2"/>
    <row r="7441" ht="15" customHeight="1" x14ac:dyDescent="0.2"/>
    <row r="7442" ht="15" customHeight="1" x14ac:dyDescent="0.2"/>
    <row r="7443" ht="15" customHeight="1" x14ac:dyDescent="0.2"/>
    <row r="7444" ht="15" customHeight="1" x14ac:dyDescent="0.2"/>
    <row r="7445" ht="15" customHeight="1" x14ac:dyDescent="0.2"/>
    <row r="7446" ht="15" customHeight="1" x14ac:dyDescent="0.2"/>
    <row r="7447" ht="15" customHeight="1" x14ac:dyDescent="0.2"/>
    <row r="7448" ht="15" customHeight="1" x14ac:dyDescent="0.2"/>
    <row r="7449" ht="15" customHeight="1" x14ac:dyDescent="0.2"/>
    <row r="7450" ht="15" customHeight="1" x14ac:dyDescent="0.2"/>
    <row r="7451" ht="15" customHeight="1" x14ac:dyDescent="0.2"/>
    <row r="7452" ht="15" customHeight="1" x14ac:dyDescent="0.2"/>
    <row r="7453" ht="15" customHeight="1" x14ac:dyDescent="0.2"/>
    <row r="7454" ht="15" customHeight="1" x14ac:dyDescent="0.2"/>
    <row r="7455" ht="15" customHeight="1" x14ac:dyDescent="0.2"/>
    <row r="7456" ht="15" customHeight="1" x14ac:dyDescent="0.2"/>
    <row r="7457" ht="15" customHeight="1" x14ac:dyDescent="0.2"/>
    <row r="7458" ht="15" customHeight="1" x14ac:dyDescent="0.2"/>
    <row r="7459" ht="15" customHeight="1" x14ac:dyDescent="0.2"/>
    <row r="7460" ht="15" customHeight="1" x14ac:dyDescent="0.2"/>
    <row r="7461" ht="15" customHeight="1" x14ac:dyDescent="0.2"/>
    <row r="7462" ht="15" customHeight="1" x14ac:dyDescent="0.2"/>
    <row r="7463" ht="15" customHeight="1" x14ac:dyDescent="0.2"/>
    <row r="7464" ht="15" customHeight="1" x14ac:dyDescent="0.2"/>
    <row r="7465" ht="15" customHeight="1" x14ac:dyDescent="0.2"/>
    <row r="7466" ht="15" customHeight="1" x14ac:dyDescent="0.2"/>
    <row r="7467" ht="15" customHeight="1" x14ac:dyDescent="0.2"/>
    <row r="7468" ht="15" customHeight="1" x14ac:dyDescent="0.2"/>
    <row r="7469" ht="15" customHeight="1" x14ac:dyDescent="0.2"/>
    <row r="7470" ht="15" customHeight="1" x14ac:dyDescent="0.2"/>
    <row r="7471" ht="15" customHeight="1" x14ac:dyDescent="0.2"/>
    <row r="7472" ht="15" customHeight="1" x14ac:dyDescent="0.2"/>
    <row r="7473" ht="15" customHeight="1" x14ac:dyDescent="0.2"/>
    <row r="7474" ht="15" customHeight="1" x14ac:dyDescent="0.2"/>
    <row r="7475" ht="15" customHeight="1" x14ac:dyDescent="0.2"/>
    <row r="7476" ht="15" customHeight="1" x14ac:dyDescent="0.2"/>
    <row r="7477" ht="15" customHeight="1" x14ac:dyDescent="0.2"/>
    <row r="7478" ht="15" customHeight="1" x14ac:dyDescent="0.2"/>
    <row r="7479" ht="15" customHeight="1" x14ac:dyDescent="0.2"/>
    <row r="7480" ht="15" customHeight="1" x14ac:dyDescent="0.2"/>
    <row r="7481" ht="15" customHeight="1" x14ac:dyDescent="0.2"/>
    <row r="7482" ht="15" customHeight="1" x14ac:dyDescent="0.2"/>
    <row r="7483" ht="15" customHeight="1" x14ac:dyDescent="0.2"/>
    <row r="7484" ht="15" customHeight="1" x14ac:dyDescent="0.2"/>
    <row r="7485" ht="15" customHeight="1" x14ac:dyDescent="0.2"/>
    <row r="7486" ht="15" customHeight="1" x14ac:dyDescent="0.2"/>
    <row r="7487" ht="15" customHeight="1" x14ac:dyDescent="0.2"/>
    <row r="7488" ht="15" customHeight="1" x14ac:dyDescent="0.2"/>
    <row r="7489" ht="15" customHeight="1" x14ac:dyDescent="0.2"/>
    <row r="7490" ht="15" customHeight="1" x14ac:dyDescent="0.2"/>
    <row r="7491" ht="15" customHeight="1" x14ac:dyDescent="0.2"/>
    <row r="7492" ht="15" customHeight="1" x14ac:dyDescent="0.2"/>
    <row r="7493" ht="15" customHeight="1" x14ac:dyDescent="0.2"/>
    <row r="7494" ht="15" customHeight="1" x14ac:dyDescent="0.2"/>
    <row r="7495" ht="15" customHeight="1" x14ac:dyDescent="0.2"/>
    <row r="7496" ht="15" customHeight="1" x14ac:dyDescent="0.2"/>
    <row r="7497" ht="15" customHeight="1" x14ac:dyDescent="0.2"/>
    <row r="7498" ht="15" customHeight="1" x14ac:dyDescent="0.2"/>
    <row r="7499" ht="15" customHeight="1" x14ac:dyDescent="0.2"/>
    <row r="7500" ht="15" customHeight="1" x14ac:dyDescent="0.2"/>
    <row r="7501" ht="15" customHeight="1" x14ac:dyDescent="0.2"/>
    <row r="7502" ht="15" customHeight="1" x14ac:dyDescent="0.2"/>
    <row r="7503" ht="15" customHeight="1" x14ac:dyDescent="0.2"/>
    <row r="7504" ht="15" customHeight="1" x14ac:dyDescent="0.2"/>
    <row r="7505" ht="15" customHeight="1" x14ac:dyDescent="0.2"/>
    <row r="7506" ht="15" customHeight="1" x14ac:dyDescent="0.2"/>
    <row r="7507" ht="15" customHeight="1" x14ac:dyDescent="0.2"/>
    <row r="7508" ht="15" customHeight="1" x14ac:dyDescent="0.2"/>
    <row r="7509" ht="15" customHeight="1" x14ac:dyDescent="0.2"/>
    <row r="7510" ht="15" customHeight="1" x14ac:dyDescent="0.2"/>
    <row r="7511" ht="15" customHeight="1" x14ac:dyDescent="0.2"/>
    <row r="7512" ht="15" customHeight="1" x14ac:dyDescent="0.2"/>
    <row r="7513" ht="15" customHeight="1" x14ac:dyDescent="0.2"/>
    <row r="7514" ht="15" customHeight="1" x14ac:dyDescent="0.2"/>
    <row r="7515" ht="15" customHeight="1" x14ac:dyDescent="0.2"/>
    <row r="7516" ht="15" customHeight="1" x14ac:dyDescent="0.2"/>
    <row r="7517" ht="15" customHeight="1" x14ac:dyDescent="0.2"/>
    <row r="7518" ht="15" customHeight="1" x14ac:dyDescent="0.2"/>
    <row r="7519" ht="15" customHeight="1" x14ac:dyDescent="0.2"/>
    <row r="7520" ht="15" customHeight="1" x14ac:dyDescent="0.2"/>
    <row r="7521" ht="15" customHeight="1" x14ac:dyDescent="0.2"/>
    <row r="7522" ht="15" customHeight="1" x14ac:dyDescent="0.2"/>
    <row r="7523" ht="15" customHeight="1" x14ac:dyDescent="0.2"/>
    <row r="7524" ht="15" customHeight="1" x14ac:dyDescent="0.2"/>
    <row r="7525" ht="15" customHeight="1" x14ac:dyDescent="0.2"/>
    <row r="7526" ht="15" customHeight="1" x14ac:dyDescent="0.2"/>
    <row r="7527" ht="15" customHeight="1" x14ac:dyDescent="0.2"/>
    <row r="7528" ht="15" customHeight="1" x14ac:dyDescent="0.2"/>
    <row r="7529" ht="15" customHeight="1" x14ac:dyDescent="0.2"/>
    <row r="7530" ht="15" customHeight="1" x14ac:dyDescent="0.2"/>
    <row r="7531" ht="15" customHeight="1" x14ac:dyDescent="0.2"/>
    <row r="7532" ht="15" customHeight="1" x14ac:dyDescent="0.2"/>
    <row r="7533" ht="15" customHeight="1" x14ac:dyDescent="0.2"/>
    <row r="7534" ht="15" customHeight="1" x14ac:dyDescent="0.2"/>
    <row r="7535" ht="15" customHeight="1" x14ac:dyDescent="0.2"/>
    <row r="7536" ht="15" customHeight="1" x14ac:dyDescent="0.2"/>
    <row r="7537" ht="15" customHeight="1" x14ac:dyDescent="0.2"/>
    <row r="7538" ht="15" customHeight="1" x14ac:dyDescent="0.2"/>
    <row r="7539" ht="15" customHeight="1" x14ac:dyDescent="0.2"/>
    <row r="7540" ht="15" customHeight="1" x14ac:dyDescent="0.2"/>
    <row r="7541" ht="15" customHeight="1" x14ac:dyDescent="0.2"/>
    <row r="7542" ht="15" customHeight="1" x14ac:dyDescent="0.2"/>
    <row r="7543" ht="15" customHeight="1" x14ac:dyDescent="0.2"/>
    <row r="7544" ht="15" customHeight="1" x14ac:dyDescent="0.2"/>
    <row r="7545" ht="15" customHeight="1" x14ac:dyDescent="0.2"/>
    <row r="7546" ht="15" customHeight="1" x14ac:dyDescent="0.2"/>
    <row r="7547" ht="15" customHeight="1" x14ac:dyDescent="0.2"/>
    <row r="7548" ht="15" customHeight="1" x14ac:dyDescent="0.2"/>
    <row r="7549" ht="15" customHeight="1" x14ac:dyDescent="0.2"/>
    <row r="7550" ht="15" customHeight="1" x14ac:dyDescent="0.2"/>
    <row r="7551" ht="15" customHeight="1" x14ac:dyDescent="0.2"/>
    <row r="7552" ht="15" customHeight="1" x14ac:dyDescent="0.2"/>
    <row r="7553" ht="15" customHeight="1" x14ac:dyDescent="0.2"/>
    <row r="7554" ht="15" customHeight="1" x14ac:dyDescent="0.2"/>
    <row r="7555" ht="15" customHeight="1" x14ac:dyDescent="0.2"/>
    <row r="7556" ht="15" customHeight="1" x14ac:dyDescent="0.2"/>
    <row r="7557" ht="15" customHeight="1" x14ac:dyDescent="0.2"/>
    <row r="7558" ht="15" customHeight="1" x14ac:dyDescent="0.2"/>
    <row r="7559" ht="15" customHeight="1" x14ac:dyDescent="0.2"/>
    <row r="7560" ht="15" customHeight="1" x14ac:dyDescent="0.2"/>
    <row r="7561" ht="15" customHeight="1" x14ac:dyDescent="0.2"/>
    <row r="7562" ht="15" customHeight="1" x14ac:dyDescent="0.2"/>
    <row r="7563" ht="15" customHeight="1" x14ac:dyDescent="0.2"/>
    <row r="7564" ht="15" customHeight="1" x14ac:dyDescent="0.2"/>
    <row r="7565" ht="15" customHeight="1" x14ac:dyDescent="0.2"/>
    <row r="7566" ht="15" customHeight="1" x14ac:dyDescent="0.2"/>
    <row r="7567" ht="15" customHeight="1" x14ac:dyDescent="0.2"/>
    <row r="7568" ht="15" customHeight="1" x14ac:dyDescent="0.2"/>
    <row r="7569" ht="15" customHeight="1" x14ac:dyDescent="0.2"/>
    <row r="7570" ht="15" customHeight="1" x14ac:dyDescent="0.2"/>
    <row r="7571" ht="15" customHeight="1" x14ac:dyDescent="0.2"/>
    <row r="7572" ht="15" customHeight="1" x14ac:dyDescent="0.2"/>
    <row r="7573" ht="15" customHeight="1" x14ac:dyDescent="0.2"/>
    <row r="7574" ht="15" customHeight="1" x14ac:dyDescent="0.2"/>
    <row r="7575" ht="15" customHeight="1" x14ac:dyDescent="0.2"/>
    <row r="7576" ht="15" customHeight="1" x14ac:dyDescent="0.2"/>
    <row r="7577" ht="15" customHeight="1" x14ac:dyDescent="0.2"/>
    <row r="7578" ht="15" customHeight="1" x14ac:dyDescent="0.2"/>
    <row r="7579" ht="15" customHeight="1" x14ac:dyDescent="0.2"/>
    <row r="7580" ht="15" customHeight="1" x14ac:dyDescent="0.2"/>
    <row r="7581" ht="15" customHeight="1" x14ac:dyDescent="0.2"/>
    <row r="7582" ht="15" customHeight="1" x14ac:dyDescent="0.2"/>
    <row r="7583" ht="15" customHeight="1" x14ac:dyDescent="0.2"/>
    <row r="7584" ht="15" customHeight="1" x14ac:dyDescent="0.2"/>
    <row r="7585" ht="15" customHeight="1" x14ac:dyDescent="0.2"/>
    <row r="7586" ht="15" customHeight="1" x14ac:dyDescent="0.2"/>
    <row r="7587" ht="15" customHeight="1" x14ac:dyDescent="0.2"/>
    <row r="7588" ht="15" customHeight="1" x14ac:dyDescent="0.2"/>
    <row r="7589" ht="15" customHeight="1" x14ac:dyDescent="0.2"/>
    <row r="7590" ht="15" customHeight="1" x14ac:dyDescent="0.2"/>
    <row r="7591" ht="15" customHeight="1" x14ac:dyDescent="0.2"/>
    <row r="7592" ht="15" customHeight="1" x14ac:dyDescent="0.2"/>
    <row r="7593" ht="15" customHeight="1" x14ac:dyDescent="0.2"/>
    <row r="7594" ht="15" customHeight="1" x14ac:dyDescent="0.2"/>
    <row r="7595" ht="15" customHeight="1" x14ac:dyDescent="0.2"/>
    <row r="7596" ht="15" customHeight="1" x14ac:dyDescent="0.2"/>
    <row r="7597" ht="15" customHeight="1" x14ac:dyDescent="0.2"/>
    <row r="7598" ht="15" customHeight="1" x14ac:dyDescent="0.2"/>
    <row r="7599" ht="15" customHeight="1" x14ac:dyDescent="0.2"/>
    <row r="7600" ht="15" customHeight="1" x14ac:dyDescent="0.2"/>
    <row r="7601" ht="15" customHeight="1" x14ac:dyDescent="0.2"/>
    <row r="7602" ht="15" customHeight="1" x14ac:dyDescent="0.2"/>
    <row r="7603" ht="15" customHeight="1" x14ac:dyDescent="0.2"/>
    <row r="7604" ht="15" customHeight="1" x14ac:dyDescent="0.2"/>
    <row r="7605" ht="15" customHeight="1" x14ac:dyDescent="0.2"/>
    <row r="7606" ht="15" customHeight="1" x14ac:dyDescent="0.2"/>
    <row r="7607" ht="15" customHeight="1" x14ac:dyDescent="0.2"/>
    <row r="7608" ht="15" customHeight="1" x14ac:dyDescent="0.2"/>
    <row r="7609" ht="15" customHeight="1" x14ac:dyDescent="0.2"/>
    <row r="7610" ht="15" customHeight="1" x14ac:dyDescent="0.2"/>
    <row r="7611" ht="15" customHeight="1" x14ac:dyDescent="0.2"/>
    <row r="7612" ht="15" customHeight="1" x14ac:dyDescent="0.2"/>
    <row r="7613" ht="15" customHeight="1" x14ac:dyDescent="0.2"/>
    <row r="7614" ht="15" customHeight="1" x14ac:dyDescent="0.2"/>
    <row r="7615" ht="15" customHeight="1" x14ac:dyDescent="0.2"/>
    <row r="7616" ht="15" customHeight="1" x14ac:dyDescent="0.2"/>
    <row r="7617" ht="15" customHeight="1" x14ac:dyDescent="0.2"/>
    <row r="7618" ht="15" customHeight="1" x14ac:dyDescent="0.2"/>
    <row r="7619" ht="15" customHeight="1" x14ac:dyDescent="0.2"/>
    <row r="7620" ht="15" customHeight="1" x14ac:dyDescent="0.2"/>
    <row r="7621" ht="15" customHeight="1" x14ac:dyDescent="0.2"/>
    <row r="7622" ht="15" customHeight="1" x14ac:dyDescent="0.2"/>
    <row r="7623" ht="15" customHeight="1" x14ac:dyDescent="0.2"/>
    <row r="7624" ht="15" customHeight="1" x14ac:dyDescent="0.2"/>
    <row r="7625" ht="15" customHeight="1" x14ac:dyDescent="0.2"/>
    <row r="7626" ht="15" customHeight="1" x14ac:dyDescent="0.2"/>
    <row r="7627" ht="15" customHeight="1" x14ac:dyDescent="0.2"/>
    <row r="7628" ht="15" customHeight="1" x14ac:dyDescent="0.2"/>
    <row r="7629" ht="15" customHeight="1" x14ac:dyDescent="0.2"/>
    <row r="7630" ht="15" customHeight="1" x14ac:dyDescent="0.2"/>
    <row r="7631" ht="15" customHeight="1" x14ac:dyDescent="0.2"/>
    <row r="7632" ht="15" customHeight="1" x14ac:dyDescent="0.2"/>
    <row r="7633" ht="15" customHeight="1" x14ac:dyDescent="0.2"/>
    <row r="7634" ht="15" customHeight="1" x14ac:dyDescent="0.2"/>
    <row r="7635" ht="15" customHeight="1" x14ac:dyDescent="0.2"/>
    <row r="7636" ht="15" customHeight="1" x14ac:dyDescent="0.2"/>
    <row r="7637" ht="15" customHeight="1" x14ac:dyDescent="0.2"/>
    <row r="7638" ht="15" customHeight="1" x14ac:dyDescent="0.2"/>
    <row r="7639" ht="15" customHeight="1" x14ac:dyDescent="0.2"/>
    <row r="7640" ht="15" customHeight="1" x14ac:dyDescent="0.2"/>
    <row r="7641" ht="15" customHeight="1" x14ac:dyDescent="0.2"/>
    <row r="7642" ht="15" customHeight="1" x14ac:dyDescent="0.2"/>
    <row r="7643" ht="15" customHeight="1" x14ac:dyDescent="0.2"/>
    <row r="7644" ht="15" customHeight="1" x14ac:dyDescent="0.2"/>
    <row r="7645" ht="15" customHeight="1" x14ac:dyDescent="0.2"/>
    <row r="7646" ht="15" customHeight="1" x14ac:dyDescent="0.2"/>
    <row r="7647" ht="15" customHeight="1" x14ac:dyDescent="0.2"/>
    <row r="7648" ht="15" customHeight="1" x14ac:dyDescent="0.2"/>
    <row r="7649" ht="15" customHeight="1" x14ac:dyDescent="0.2"/>
    <row r="7650" ht="15" customHeight="1" x14ac:dyDescent="0.2"/>
    <row r="7651" ht="15" customHeight="1" x14ac:dyDescent="0.2"/>
    <row r="7652" ht="15" customHeight="1" x14ac:dyDescent="0.2"/>
    <row r="7653" ht="15" customHeight="1" x14ac:dyDescent="0.2"/>
    <row r="7654" ht="15" customHeight="1" x14ac:dyDescent="0.2"/>
    <row r="7655" ht="15" customHeight="1" x14ac:dyDescent="0.2"/>
    <row r="7656" ht="15" customHeight="1" x14ac:dyDescent="0.2"/>
    <row r="7657" ht="15" customHeight="1" x14ac:dyDescent="0.2"/>
    <row r="7658" ht="15" customHeight="1" x14ac:dyDescent="0.2"/>
    <row r="7659" ht="15" customHeight="1" x14ac:dyDescent="0.2"/>
    <row r="7660" ht="15" customHeight="1" x14ac:dyDescent="0.2"/>
    <row r="7661" ht="15" customHeight="1" x14ac:dyDescent="0.2"/>
    <row r="7662" ht="15" customHeight="1" x14ac:dyDescent="0.2"/>
    <row r="7663" ht="15" customHeight="1" x14ac:dyDescent="0.2"/>
    <row r="7664" ht="15" customHeight="1" x14ac:dyDescent="0.2"/>
    <row r="7665" ht="15" customHeight="1" x14ac:dyDescent="0.2"/>
    <row r="7666" ht="15" customHeight="1" x14ac:dyDescent="0.2"/>
    <row r="7667" ht="15" customHeight="1" x14ac:dyDescent="0.2"/>
    <row r="7668" ht="15" customHeight="1" x14ac:dyDescent="0.2"/>
    <row r="7669" ht="15" customHeight="1" x14ac:dyDescent="0.2"/>
    <row r="7670" ht="15" customHeight="1" x14ac:dyDescent="0.2"/>
    <row r="7671" ht="15" customHeight="1" x14ac:dyDescent="0.2"/>
    <row r="7672" ht="15" customHeight="1" x14ac:dyDescent="0.2"/>
    <row r="7673" ht="15" customHeight="1" x14ac:dyDescent="0.2"/>
    <row r="7674" ht="15" customHeight="1" x14ac:dyDescent="0.2"/>
    <row r="7675" ht="15" customHeight="1" x14ac:dyDescent="0.2"/>
    <row r="7676" ht="15" customHeight="1" x14ac:dyDescent="0.2"/>
    <row r="7677" ht="15" customHeight="1" x14ac:dyDescent="0.2"/>
    <row r="7678" ht="15" customHeight="1" x14ac:dyDescent="0.2"/>
    <row r="7679" ht="15" customHeight="1" x14ac:dyDescent="0.2"/>
    <row r="7680" ht="15" customHeight="1" x14ac:dyDescent="0.2"/>
    <row r="7681" ht="15" customHeight="1" x14ac:dyDescent="0.2"/>
    <row r="7682" ht="15" customHeight="1" x14ac:dyDescent="0.2"/>
    <row r="7683" ht="15" customHeight="1" x14ac:dyDescent="0.2"/>
    <row r="7684" ht="15" customHeight="1" x14ac:dyDescent="0.2"/>
    <row r="7685" ht="15" customHeight="1" x14ac:dyDescent="0.2"/>
    <row r="7686" ht="15" customHeight="1" x14ac:dyDescent="0.2"/>
    <row r="7687" ht="15" customHeight="1" x14ac:dyDescent="0.2"/>
    <row r="7688" ht="15" customHeight="1" x14ac:dyDescent="0.2"/>
    <row r="7689" ht="15" customHeight="1" x14ac:dyDescent="0.2"/>
    <row r="7690" ht="15" customHeight="1" x14ac:dyDescent="0.2"/>
    <row r="7691" ht="15" customHeight="1" x14ac:dyDescent="0.2"/>
    <row r="7692" ht="15" customHeight="1" x14ac:dyDescent="0.2"/>
    <row r="7693" ht="15" customHeight="1" x14ac:dyDescent="0.2"/>
    <row r="7694" ht="15" customHeight="1" x14ac:dyDescent="0.2"/>
    <row r="7695" ht="15" customHeight="1" x14ac:dyDescent="0.2"/>
    <row r="7696" ht="15" customHeight="1" x14ac:dyDescent="0.2"/>
    <row r="7697" ht="15" customHeight="1" x14ac:dyDescent="0.2"/>
    <row r="7698" ht="15" customHeight="1" x14ac:dyDescent="0.2"/>
    <row r="7699" ht="15" customHeight="1" x14ac:dyDescent="0.2"/>
    <row r="7700" ht="15" customHeight="1" x14ac:dyDescent="0.2"/>
    <row r="7701" ht="15" customHeight="1" x14ac:dyDescent="0.2"/>
    <row r="7702" ht="15" customHeight="1" x14ac:dyDescent="0.2"/>
    <row r="7703" ht="15" customHeight="1" x14ac:dyDescent="0.2"/>
    <row r="7704" ht="15" customHeight="1" x14ac:dyDescent="0.2"/>
    <row r="7705" ht="15" customHeight="1" x14ac:dyDescent="0.2"/>
    <row r="7706" ht="15" customHeight="1" x14ac:dyDescent="0.2"/>
    <row r="7707" ht="15" customHeight="1" x14ac:dyDescent="0.2"/>
    <row r="7708" ht="15" customHeight="1" x14ac:dyDescent="0.2"/>
    <row r="7709" ht="15" customHeight="1" x14ac:dyDescent="0.2"/>
    <row r="7710" ht="15" customHeight="1" x14ac:dyDescent="0.2"/>
    <row r="7711" ht="15" customHeight="1" x14ac:dyDescent="0.2"/>
    <row r="7712" ht="15" customHeight="1" x14ac:dyDescent="0.2"/>
    <row r="7713" ht="15" customHeight="1" x14ac:dyDescent="0.2"/>
    <row r="7714" ht="15" customHeight="1" x14ac:dyDescent="0.2"/>
    <row r="7715" ht="15" customHeight="1" x14ac:dyDescent="0.2"/>
    <row r="7716" ht="15" customHeight="1" x14ac:dyDescent="0.2"/>
    <row r="7717" ht="15" customHeight="1" x14ac:dyDescent="0.2"/>
    <row r="7718" ht="15" customHeight="1" x14ac:dyDescent="0.2"/>
    <row r="7719" ht="15" customHeight="1" x14ac:dyDescent="0.2"/>
    <row r="7720" ht="15" customHeight="1" x14ac:dyDescent="0.2"/>
    <row r="7721" ht="15" customHeight="1" x14ac:dyDescent="0.2"/>
    <row r="7722" ht="15" customHeight="1" x14ac:dyDescent="0.2"/>
    <row r="7723" ht="15" customHeight="1" x14ac:dyDescent="0.2"/>
    <row r="7724" ht="15" customHeight="1" x14ac:dyDescent="0.2"/>
    <row r="7725" ht="15" customHeight="1" x14ac:dyDescent="0.2"/>
    <row r="7726" ht="15" customHeight="1" x14ac:dyDescent="0.2"/>
    <row r="7727" ht="15" customHeight="1" x14ac:dyDescent="0.2"/>
    <row r="7728" ht="15" customHeight="1" x14ac:dyDescent="0.2"/>
    <row r="7729" ht="15" customHeight="1" x14ac:dyDescent="0.2"/>
    <row r="7730" ht="15" customHeight="1" x14ac:dyDescent="0.2"/>
    <row r="7731" ht="15" customHeight="1" x14ac:dyDescent="0.2"/>
    <row r="7732" ht="15" customHeight="1" x14ac:dyDescent="0.2"/>
    <row r="7733" ht="15" customHeight="1" x14ac:dyDescent="0.2"/>
    <row r="7734" ht="15" customHeight="1" x14ac:dyDescent="0.2"/>
    <row r="7735" ht="15" customHeight="1" x14ac:dyDescent="0.2"/>
    <row r="7736" ht="15" customHeight="1" x14ac:dyDescent="0.2"/>
    <row r="7737" ht="15" customHeight="1" x14ac:dyDescent="0.2"/>
    <row r="7738" ht="15" customHeight="1" x14ac:dyDescent="0.2"/>
    <row r="7739" ht="15" customHeight="1" x14ac:dyDescent="0.2"/>
    <row r="7740" ht="15" customHeight="1" x14ac:dyDescent="0.2"/>
    <row r="7741" ht="15" customHeight="1" x14ac:dyDescent="0.2"/>
    <row r="7742" ht="15" customHeight="1" x14ac:dyDescent="0.2"/>
    <row r="7743" ht="15" customHeight="1" x14ac:dyDescent="0.2"/>
    <row r="7744" ht="15" customHeight="1" x14ac:dyDescent="0.2"/>
    <row r="7745" ht="15" customHeight="1" x14ac:dyDescent="0.2"/>
    <row r="7746" ht="15" customHeight="1" x14ac:dyDescent="0.2"/>
    <row r="7747" ht="15" customHeight="1" x14ac:dyDescent="0.2"/>
    <row r="7748" ht="15" customHeight="1" x14ac:dyDescent="0.2"/>
    <row r="7749" ht="15" customHeight="1" x14ac:dyDescent="0.2"/>
    <row r="7750" ht="15" customHeight="1" x14ac:dyDescent="0.2"/>
    <row r="7751" ht="15" customHeight="1" x14ac:dyDescent="0.2"/>
    <row r="7752" ht="15" customHeight="1" x14ac:dyDescent="0.2"/>
    <row r="7753" ht="15" customHeight="1" x14ac:dyDescent="0.2"/>
    <row r="7754" ht="15" customHeight="1" x14ac:dyDescent="0.2"/>
    <row r="7755" ht="15" customHeight="1" x14ac:dyDescent="0.2"/>
    <row r="7756" ht="15" customHeight="1" x14ac:dyDescent="0.2"/>
    <row r="7757" ht="15" customHeight="1" x14ac:dyDescent="0.2"/>
    <row r="7758" ht="15" customHeight="1" x14ac:dyDescent="0.2"/>
    <row r="7759" ht="15" customHeight="1" x14ac:dyDescent="0.2"/>
    <row r="7760" ht="15" customHeight="1" x14ac:dyDescent="0.2"/>
    <row r="7761" ht="15" customHeight="1" x14ac:dyDescent="0.2"/>
    <row r="7762" ht="15" customHeight="1" x14ac:dyDescent="0.2"/>
    <row r="7763" ht="15" customHeight="1" x14ac:dyDescent="0.2"/>
    <row r="7764" ht="15" customHeight="1" x14ac:dyDescent="0.2"/>
    <row r="7765" ht="15" customHeight="1" x14ac:dyDescent="0.2"/>
    <row r="7766" ht="15" customHeight="1" x14ac:dyDescent="0.2"/>
    <row r="7767" ht="15" customHeight="1" x14ac:dyDescent="0.2"/>
    <row r="7768" ht="15" customHeight="1" x14ac:dyDescent="0.2"/>
    <row r="7769" ht="15" customHeight="1" x14ac:dyDescent="0.2"/>
    <row r="7770" ht="15" customHeight="1" x14ac:dyDescent="0.2"/>
    <row r="7771" ht="15" customHeight="1" x14ac:dyDescent="0.2"/>
    <row r="7772" ht="15" customHeight="1" x14ac:dyDescent="0.2"/>
    <row r="7773" ht="15" customHeight="1" x14ac:dyDescent="0.2"/>
    <row r="7774" ht="15" customHeight="1" x14ac:dyDescent="0.2"/>
    <row r="7775" ht="15" customHeight="1" x14ac:dyDescent="0.2"/>
    <row r="7776" ht="15" customHeight="1" x14ac:dyDescent="0.2"/>
    <row r="7777" ht="15" customHeight="1" x14ac:dyDescent="0.2"/>
    <row r="7778" ht="15" customHeight="1" x14ac:dyDescent="0.2"/>
    <row r="7779" ht="15" customHeight="1" x14ac:dyDescent="0.2"/>
    <row r="7780" ht="15" customHeight="1" x14ac:dyDescent="0.2"/>
    <row r="7781" ht="15" customHeight="1" x14ac:dyDescent="0.2"/>
    <row r="7782" ht="15" customHeight="1" x14ac:dyDescent="0.2"/>
    <row r="7783" ht="15" customHeight="1" x14ac:dyDescent="0.2"/>
    <row r="7784" ht="15" customHeight="1" x14ac:dyDescent="0.2"/>
    <row r="7785" ht="15" customHeight="1" x14ac:dyDescent="0.2"/>
    <row r="7786" ht="15" customHeight="1" x14ac:dyDescent="0.2"/>
    <row r="7787" ht="15" customHeight="1" x14ac:dyDescent="0.2"/>
    <row r="7788" ht="15" customHeight="1" x14ac:dyDescent="0.2"/>
    <row r="7789" ht="15" customHeight="1" x14ac:dyDescent="0.2"/>
    <row r="7790" ht="15" customHeight="1" x14ac:dyDescent="0.2"/>
    <row r="7791" ht="15" customHeight="1" x14ac:dyDescent="0.2"/>
    <row r="7792" ht="15" customHeight="1" x14ac:dyDescent="0.2"/>
    <row r="7793" ht="15" customHeight="1" x14ac:dyDescent="0.2"/>
    <row r="7794" ht="15" customHeight="1" x14ac:dyDescent="0.2"/>
    <row r="7795" ht="15" customHeight="1" x14ac:dyDescent="0.2"/>
    <row r="7796" ht="15" customHeight="1" x14ac:dyDescent="0.2"/>
    <row r="7797" ht="15" customHeight="1" x14ac:dyDescent="0.2"/>
    <row r="7798" ht="15" customHeight="1" x14ac:dyDescent="0.2"/>
    <row r="7799" ht="15" customHeight="1" x14ac:dyDescent="0.2"/>
    <row r="7800" ht="15" customHeight="1" x14ac:dyDescent="0.2"/>
    <row r="7801" ht="15" customHeight="1" x14ac:dyDescent="0.2"/>
    <row r="7802" ht="15" customHeight="1" x14ac:dyDescent="0.2"/>
    <row r="7803" ht="15" customHeight="1" x14ac:dyDescent="0.2"/>
    <row r="7804" ht="15" customHeight="1" x14ac:dyDescent="0.2"/>
    <row r="7805" ht="15" customHeight="1" x14ac:dyDescent="0.2"/>
    <row r="7806" ht="15" customHeight="1" x14ac:dyDescent="0.2"/>
    <row r="7807" ht="15" customHeight="1" x14ac:dyDescent="0.2"/>
    <row r="7808" ht="15" customHeight="1" x14ac:dyDescent="0.2"/>
    <row r="7809" ht="15" customHeight="1" x14ac:dyDescent="0.2"/>
    <row r="7810" ht="15" customHeight="1" x14ac:dyDescent="0.2"/>
    <row r="7811" ht="15" customHeight="1" x14ac:dyDescent="0.2"/>
    <row r="7812" ht="15" customHeight="1" x14ac:dyDescent="0.2"/>
    <row r="7813" ht="15" customHeight="1" x14ac:dyDescent="0.2"/>
    <row r="7814" ht="15" customHeight="1" x14ac:dyDescent="0.2"/>
    <row r="7815" ht="15" customHeight="1" x14ac:dyDescent="0.2"/>
    <row r="7816" ht="15" customHeight="1" x14ac:dyDescent="0.2"/>
    <row r="7817" ht="15" customHeight="1" x14ac:dyDescent="0.2"/>
    <row r="7818" ht="15" customHeight="1" x14ac:dyDescent="0.2"/>
    <row r="7819" ht="15" customHeight="1" x14ac:dyDescent="0.2"/>
    <row r="7820" ht="15" customHeight="1" x14ac:dyDescent="0.2"/>
    <row r="7821" ht="15" customHeight="1" x14ac:dyDescent="0.2"/>
    <row r="7822" ht="15" customHeight="1" x14ac:dyDescent="0.2"/>
    <row r="7823" ht="15" customHeight="1" x14ac:dyDescent="0.2"/>
    <row r="7824" ht="15" customHeight="1" x14ac:dyDescent="0.2"/>
    <row r="7825" ht="15" customHeight="1" x14ac:dyDescent="0.2"/>
    <row r="7826" ht="15" customHeight="1" x14ac:dyDescent="0.2"/>
    <row r="7827" ht="15" customHeight="1" x14ac:dyDescent="0.2"/>
    <row r="7828" ht="15" customHeight="1" x14ac:dyDescent="0.2"/>
    <row r="7829" ht="15" customHeight="1" x14ac:dyDescent="0.2"/>
    <row r="7830" ht="15" customHeight="1" x14ac:dyDescent="0.2"/>
    <row r="7831" ht="15" customHeight="1" x14ac:dyDescent="0.2"/>
    <row r="7832" ht="15" customHeight="1" x14ac:dyDescent="0.2"/>
    <row r="7833" ht="15" customHeight="1" x14ac:dyDescent="0.2"/>
    <row r="7834" ht="15" customHeight="1" x14ac:dyDescent="0.2"/>
    <row r="7835" ht="15" customHeight="1" x14ac:dyDescent="0.2"/>
    <row r="7836" ht="15" customHeight="1" x14ac:dyDescent="0.2"/>
    <row r="7837" ht="15" customHeight="1" x14ac:dyDescent="0.2"/>
    <row r="7838" ht="15" customHeight="1" x14ac:dyDescent="0.2"/>
    <row r="7839" ht="15" customHeight="1" x14ac:dyDescent="0.2"/>
    <row r="7840" ht="15" customHeight="1" x14ac:dyDescent="0.2"/>
    <row r="7841" ht="15" customHeight="1" x14ac:dyDescent="0.2"/>
    <row r="7842" ht="15" customHeight="1" x14ac:dyDescent="0.2"/>
    <row r="7843" ht="15" customHeight="1" x14ac:dyDescent="0.2"/>
    <row r="7844" ht="15" customHeight="1" x14ac:dyDescent="0.2"/>
    <row r="7845" ht="15" customHeight="1" x14ac:dyDescent="0.2"/>
    <row r="7846" ht="15" customHeight="1" x14ac:dyDescent="0.2"/>
    <row r="7847" ht="15" customHeight="1" x14ac:dyDescent="0.2"/>
    <row r="7848" ht="15" customHeight="1" x14ac:dyDescent="0.2"/>
    <row r="7849" ht="15" customHeight="1" x14ac:dyDescent="0.2"/>
    <row r="7850" ht="15" customHeight="1" x14ac:dyDescent="0.2"/>
    <row r="7851" ht="15" customHeight="1" x14ac:dyDescent="0.2"/>
    <row r="7852" ht="15" customHeight="1" x14ac:dyDescent="0.2"/>
    <row r="7853" ht="15" customHeight="1" x14ac:dyDescent="0.2"/>
    <row r="7854" ht="15" customHeight="1" x14ac:dyDescent="0.2"/>
    <row r="7855" ht="15" customHeight="1" x14ac:dyDescent="0.2"/>
    <row r="7856" ht="15" customHeight="1" x14ac:dyDescent="0.2"/>
    <row r="7857" ht="15" customHeight="1" x14ac:dyDescent="0.2"/>
    <row r="7858" ht="15" customHeight="1" x14ac:dyDescent="0.2"/>
    <row r="7859" ht="15" customHeight="1" x14ac:dyDescent="0.2"/>
    <row r="7860" ht="15" customHeight="1" x14ac:dyDescent="0.2"/>
    <row r="7861" ht="15" customHeight="1" x14ac:dyDescent="0.2"/>
    <row r="7862" ht="15" customHeight="1" x14ac:dyDescent="0.2"/>
    <row r="7863" ht="15" customHeight="1" x14ac:dyDescent="0.2"/>
    <row r="7864" ht="15" customHeight="1" x14ac:dyDescent="0.2"/>
    <row r="7865" ht="15" customHeight="1" x14ac:dyDescent="0.2"/>
    <row r="7866" ht="15" customHeight="1" x14ac:dyDescent="0.2"/>
    <row r="7867" ht="15" customHeight="1" x14ac:dyDescent="0.2"/>
    <row r="7868" ht="15" customHeight="1" x14ac:dyDescent="0.2"/>
    <row r="7869" ht="15" customHeight="1" x14ac:dyDescent="0.2"/>
    <row r="7870" ht="15" customHeight="1" x14ac:dyDescent="0.2"/>
    <row r="7871" ht="15" customHeight="1" x14ac:dyDescent="0.2"/>
    <row r="7872" ht="15" customHeight="1" x14ac:dyDescent="0.2"/>
    <row r="7873" ht="15" customHeight="1" x14ac:dyDescent="0.2"/>
    <row r="7874" ht="15" customHeight="1" x14ac:dyDescent="0.2"/>
    <row r="7875" ht="15" customHeight="1" x14ac:dyDescent="0.2"/>
    <row r="7876" ht="15" customHeight="1" x14ac:dyDescent="0.2"/>
    <row r="7877" ht="15" customHeight="1" x14ac:dyDescent="0.2"/>
    <row r="7878" ht="15" customHeight="1" x14ac:dyDescent="0.2"/>
    <row r="7879" ht="15" customHeight="1" x14ac:dyDescent="0.2"/>
    <row r="7880" ht="15" customHeight="1" x14ac:dyDescent="0.2"/>
    <row r="7881" ht="15" customHeight="1" x14ac:dyDescent="0.2"/>
    <row r="7882" ht="15" customHeight="1" x14ac:dyDescent="0.2"/>
    <row r="7883" ht="15" customHeight="1" x14ac:dyDescent="0.2"/>
    <row r="7884" ht="15" customHeight="1" x14ac:dyDescent="0.2"/>
    <row r="7885" ht="15" customHeight="1" x14ac:dyDescent="0.2"/>
    <row r="7886" ht="15" customHeight="1" x14ac:dyDescent="0.2"/>
    <row r="7887" ht="15" customHeight="1" x14ac:dyDescent="0.2"/>
    <row r="7888" ht="15" customHeight="1" x14ac:dyDescent="0.2"/>
    <row r="7889" ht="15" customHeight="1" x14ac:dyDescent="0.2"/>
    <row r="7890" ht="15" customHeight="1" x14ac:dyDescent="0.2"/>
    <row r="7891" ht="15" customHeight="1" x14ac:dyDescent="0.2"/>
    <row r="7892" ht="15" customHeight="1" x14ac:dyDescent="0.2"/>
    <row r="7893" ht="15" customHeight="1" x14ac:dyDescent="0.2"/>
    <row r="7894" ht="15" customHeight="1" x14ac:dyDescent="0.2"/>
    <row r="7895" ht="15" customHeight="1" x14ac:dyDescent="0.2"/>
    <row r="7896" ht="15" customHeight="1" x14ac:dyDescent="0.2"/>
    <row r="7897" ht="15" customHeight="1" x14ac:dyDescent="0.2"/>
    <row r="7898" ht="15" customHeight="1" x14ac:dyDescent="0.2"/>
    <row r="7899" ht="15" customHeight="1" x14ac:dyDescent="0.2"/>
    <row r="7900" ht="15" customHeight="1" x14ac:dyDescent="0.2"/>
    <row r="7901" ht="15" customHeight="1" x14ac:dyDescent="0.2"/>
    <row r="7902" ht="15" customHeight="1" x14ac:dyDescent="0.2"/>
    <row r="7903" ht="15" customHeight="1" x14ac:dyDescent="0.2"/>
    <row r="7904" ht="15" customHeight="1" x14ac:dyDescent="0.2"/>
    <row r="7905" ht="15" customHeight="1" x14ac:dyDescent="0.2"/>
    <row r="7906" ht="15" customHeight="1" x14ac:dyDescent="0.2"/>
    <row r="7907" ht="15" customHeight="1" x14ac:dyDescent="0.2"/>
    <row r="7908" ht="15" customHeight="1" x14ac:dyDescent="0.2"/>
    <row r="7909" ht="15" customHeight="1" x14ac:dyDescent="0.2"/>
    <row r="7910" ht="15" customHeight="1" x14ac:dyDescent="0.2"/>
    <row r="7911" ht="15" customHeight="1" x14ac:dyDescent="0.2"/>
    <row r="7912" ht="15" customHeight="1" x14ac:dyDescent="0.2"/>
    <row r="7913" ht="15" customHeight="1" x14ac:dyDescent="0.2"/>
    <row r="7914" ht="15" customHeight="1" x14ac:dyDescent="0.2"/>
    <row r="7915" ht="15" customHeight="1" x14ac:dyDescent="0.2"/>
    <row r="7916" ht="15" customHeight="1" x14ac:dyDescent="0.2"/>
    <row r="7917" ht="15" customHeight="1" x14ac:dyDescent="0.2"/>
    <row r="7918" ht="15" customHeight="1" x14ac:dyDescent="0.2"/>
    <row r="7919" ht="15" customHeight="1" x14ac:dyDescent="0.2"/>
    <row r="7920" ht="15" customHeight="1" x14ac:dyDescent="0.2"/>
    <row r="7921" ht="15" customHeight="1" x14ac:dyDescent="0.2"/>
    <row r="7922" ht="15" customHeight="1" x14ac:dyDescent="0.2"/>
    <row r="7923" ht="15" customHeight="1" x14ac:dyDescent="0.2"/>
    <row r="7924" ht="15" customHeight="1" x14ac:dyDescent="0.2"/>
    <row r="7925" ht="15" customHeight="1" x14ac:dyDescent="0.2"/>
    <row r="7926" ht="15" customHeight="1" x14ac:dyDescent="0.2"/>
    <row r="7927" ht="15" customHeight="1" x14ac:dyDescent="0.2"/>
    <row r="7928" ht="15" customHeight="1" x14ac:dyDescent="0.2"/>
    <row r="7929" ht="15" customHeight="1" x14ac:dyDescent="0.2"/>
    <row r="7930" ht="15" customHeight="1" x14ac:dyDescent="0.2"/>
    <row r="7931" ht="15" customHeight="1" x14ac:dyDescent="0.2"/>
    <row r="7932" ht="15" customHeight="1" x14ac:dyDescent="0.2"/>
    <row r="7933" ht="15" customHeight="1" x14ac:dyDescent="0.2"/>
    <row r="7934" ht="15" customHeight="1" x14ac:dyDescent="0.2"/>
    <row r="7935" ht="15" customHeight="1" x14ac:dyDescent="0.2"/>
    <row r="7936" ht="15" customHeight="1" x14ac:dyDescent="0.2"/>
    <row r="7937" ht="15" customHeight="1" x14ac:dyDescent="0.2"/>
    <row r="7938" ht="15" customHeight="1" x14ac:dyDescent="0.2"/>
    <row r="7939" ht="15" customHeight="1" x14ac:dyDescent="0.2"/>
    <row r="7940" ht="15" customHeight="1" x14ac:dyDescent="0.2"/>
    <row r="7941" ht="15" customHeight="1" x14ac:dyDescent="0.2"/>
    <row r="7942" ht="15" customHeight="1" x14ac:dyDescent="0.2"/>
    <row r="7943" ht="15" customHeight="1" x14ac:dyDescent="0.2"/>
    <row r="7944" ht="15" customHeight="1" x14ac:dyDescent="0.2"/>
    <row r="7945" ht="15" customHeight="1" x14ac:dyDescent="0.2"/>
    <row r="7946" ht="15" customHeight="1" x14ac:dyDescent="0.2"/>
    <row r="7947" ht="15" customHeight="1" x14ac:dyDescent="0.2"/>
    <row r="7948" ht="15" customHeight="1" x14ac:dyDescent="0.2"/>
    <row r="7949" ht="15" customHeight="1" x14ac:dyDescent="0.2"/>
    <row r="7950" ht="15" customHeight="1" x14ac:dyDescent="0.2"/>
    <row r="7951" ht="15" customHeight="1" x14ac:dyDescent="0.2"/>
    <row r="7952" ht="15" customHeight="1" x14ac:dyDescent="0.2"/>
    <row r="7953" ht="15" customHeight="1" x14ac:dyDescent="0.2"/>
    <row r="7954" ht="15" customHeight="1" x14ac:dyDescent="0.2"/>
    <row r="7955" ht="15" customHeight="1" x14ac:dyDescent="0.2"/>
    <row r="7956" ht="15" customHeight="1" x14ac:dyDescent="0.2"/>
    <row r="7957" ht="15" customHeight="1" x14ac:dyDescent="0.2"/>
    <row r="7958" ht="15" customHeight="1" x14ac:dyDescent="0.2"/>
    <row r="7959" ht="15" customHeight="1" x14ac:dyDescent="0.2"/>
    <row r="7960" ht="15" customHeight="1" x14ac:dyDescent="0.2"/>
    <row r="7961" ht="15" customHeight="1" x14ac:dyDescent="0.2"/>
    <row r="7962" ht="15" customHeight="1" x14ac:dyDescent="0.2"/>
    <row r="7963" ht="15" customHeight="1" x14ac:dyDescent="0.2"/>
    <row r="7964" ht="15" customHeight="1" x14ac:dyDescent="0.2"/>
    <row r="7965" ht="15" customHeight="1" x14ac:dyDescent="0.2"/>
    <row r="7966" ht="15" customHeight="1" x14ac:dyDescent="0.2"/>
    <row r="7967" ht="15" customHeight="1" x14ac:dyDescent="0.2"/>
    <row r="7968" ht="15" customHeight="1" x14ac:dyDescent="0.2"/>
    <row r="7969" ht="15" customHeight="1" x14ac:dyDescent="0.2"/>
    <row r="7970" ht="15" customHeight="1" x14ac:dyDescent="0.2"/>
    <row r="7971" ht="15" customHeight="1" x14ac:dyDescent="0.2"/>
    <row r="7972" ht="15" customHeight="1" x14ac:dyDescent="0.2"/>
    <row r="7973" ht="15" customHeight="1" x14ac:dyDescent="0.2"/>
    <row r="7974" ht="15" customHeight="1" x14ac:dyDescent="0.2"/>
    <row r="7975" ht="15" customHeight="1" x14ac:dyDescent="0.2"/>
    <row r="7976" ht="15" customHeight="1" x14ac:dyDescent="0.2"/>
    <row r="7977" ht="15" customHeight="1" x14ac:dyDescent="0.2"/>
    <row r="7978" ht="15" customHeight="1" x14ac:dyDescent="0.2"/>
    <row r="7979" ht="15" customHeight="1" x14ac:dyDescent="0.2"/>
    <row r="7980" ht="15" customHeight="1" x14ac:dyDescent="0.2"/>
    <row r="7981" ht="15" customHeight="1" x14ac:dyDescent="0.2"/>
    <row r="7982" ht="15" customHeight="1" x14ac:dyDescent="0.2"/>
    <row r="7983" ht="15" customHeight="1" x14ac:dyDescent="0.2"/>
    <row r="7984" ht="15" customHeight="1" x14ac:dyDescent="0.2"/>
    <row r="7985" ht="15" customHeight="1" x14ac:dyDescent="0.2"/>
    <row r="7986" ht="15" customHeight="1" x14ac:dyDescent="0.2"/>
    <row r="7987" ht="15" customHeight="1" x14ac:dyDescent="0.2"/>
    <row r="7988" ht="15" customHeight="1" x14ac:dyDescent="0.2"/>
    <row r="7989" ht="15" customHeight="1" x14ac:dyDescent="0.2"/>
    <row r="7990" ht="15" customHeight="1" x14ac:dyDescent="0.2"/>
    <row r="7991" ht="15" customHeight="1" x14ac:dyDescent="0.2"/>
    <row r="7992" ht="15" customHeight="1" x14ac:dyDescent="0.2"/>
    <row r="7993" ht="15" customHeight="1" x14ac:dyDescent="0.2"/>
    <row r="7994" ht="15" customHeight="1" x14ac:dyDescent="0.2"/>
    <row r="7995" ht="15" customHeight="1" x14ac:dyDescent="0.2"/>
    <row r="7996" ht="15" customHeight="1" x14ac:dyDescent="0.2"/>
    <row r="7997" ht="15" customHeight="1" x14ac:dyDescent="0.2"/>
    <row r="7998" ht="15" customHeight="1" x14ac:dyDescent="0.2"/>
    <row r="7999" ht="15" customHeight="1" x14ac:dyDescent="0.2"/>
    <row r="8000" ht="15" customHeight="1" x14ac:dyDescent="0.2"/>
    <row r="8001" ht="15" customHeight="1" x14ac:dyDescent="0.2"/>
    <row r="8002" ht="15" customHeight="1" x14ac:dyDescent="0.2"/>
    <row r="8003" ht="15" customHeight="1" x14ac:dyDescent="0.2"/>
    <row r="8004" ht="15" customHeight="1" x14ac:dyDescent="0.2"/>
    <row r="8005" ht="15" customHeight="1" x14ac:dyDescent="0.2"/>
    <row r="8006" ht="15" customHeight="1" x14ac:dyDescent="0.2"/>
    <row r="8007" ht="15" customHeight="1" x14ac:dyDescent="0.2"/>
    <row r="8008" ht="15" customHeight="1" x14ac:dyDescent="0.2"/>
    <row r="8009" ht="15" customHeight="1" x14ac:dyDescent="0.2"/>
    <row r="8010" ht="15" customHeight="1" x14ac:dyDescent="0.2"/>
    <row r="8011" ht="15" customHeight="1" x14ac:dyDescent="0.2"/>
    <row r="8012" ht="15" customHeight="1" x14ac:dyDescent="0.2"/>
    <row r="8013" ht="15" customHeight="1" x14ac:dyDescent="0.2"/>
    <row r="8014" ht="15" customHeight="1" x14ac:dyDescent="0.2"/>
    <row r="8015" ht="15" customHeight="1" x14ac:dyDescent="0.2"/>
    <row r="8016" ht="15" customHeight="1" x14ac:dyDescent="0.2"/>
    <row r="8017" ht="15" customHeight="1" x14ac:dyDescent="0.2"/>
    <row r="8018" ht="15" customHeight="1" x14ac:dyDescent="0.2"/>
    <row r="8019" ht="15" customHeight="1" x14ac:dyDescent="0.2"/>
    <row r="8020" ht="15" customHeight="1" x14ac:dyDescent="0.2"/>
    <row r="8021" ht="15" customHeight="1" x14ac:dyDescent="0.2"/>
    <row r="8022" ht="15" customHeight="1" x14ac:dyDescent="0.2"/>
    <row r="8023" ht="15" customHeight="1" x14ac:dyDescent="0.2"/>
    <row r="8024" ht="15" customHeight="1" x14ac:dyDescent="0.2"/>
    <row r="8025" ht="15" customHeight="1" x14ac:dyDescent="0.2"/>
    <row r="8026" ht="15" customHeight="1" x14ac:dyDescent="0.2"/>
    <row r="8027" ht="15" customHeight="1" x14ac:dyDescent="0.2"/>
    <row r="8028" ht="15" customHeight="1" x14ac:dyDescent="0.2"/>
    <row r="8029" ht="15" customHeight="1" x14ac:dyDescent="0.2"/>
    <row r="8030" ht="15" customHeight="1" x14ac:dyDescent="0.2"/>
    <row r="8031" ht="15" customHeight="1" x14ac:dyDescent="0.2"/>
    <row r="8032" ht="15" customHeight="1" x14ac:dyDescent="0.2"/>
    <row r="8033" ht="15" customHeight="1" x14ac:dyDescent="0.2"/>
    <row r="8034" ht="15" customHeight="1" x14ac:dyDescent="0.2"/>
    <row r="8035" ht="15" customHeight="1" x14ac:dyDescent="0.2"/>
    <row r="8036" ht="15" customHeight="1" x14ac:dyDescent="0.2"/>
    <row r="8037" ht="15" customHeight="1" x14ac:dyDescent="0.2"/>
    <row r="8038" ht="15" customHeight="1" x14ac:dyDescent="0.2"/>
    <row r="8039" ht="15" customHeight="1" x14ac:dyDescent="0.2"/>
    <row r="8040" ht="15" customHeight="1" x14ac:dyDescent="0.2"/>
    <row r="8041" ht="15" customHeight="1" x14ac:dyDescent="0.2"/>
    <row r="8042" ht="15" customHeight="1" x14ac:dyDescent="0.2"/>
    <row r="8043" ht="15" customHeight="1" x14ac:dyDescent="0.2"/>
    <row r="8044" ht="15" customHeight="1" x14ac:dyDescent="0.2"/>
    <row r="8045" ht="15" customHeight="1" x14ac:dyDescent="0.2"/>
    <row r="8046" ht="15" customHeight="1" x14ac:dyDescent="0.2"/>
    <row r="8047" ht="15" customHeight="1" x14ac:dyDescent="0.2"/>
    <row r="8048" ht="15" customHeight="1" x14ac:dyDescent="0.2"/>
    <row r="8049" ht="15" customHeight="1" x14ac:dyDescent="0.2"/>
    <row r="8050" ht="15" customHeight="1" x14ac:dyDescent="0.2"/>
    <row r="8051" ht="15" customHeight="1" x14ac:dyDescent="0.2"/>
    <row r="8052" ht="15" customHeight="1" x14ac:dyDescent="0.2"/>
    <row r="8053" ht="15" customHeight="1" x14ac:dyDescent="0.2"/>
    <row r="8054" ht="15" customHeight="1" x14ac:dyDescent="0.2"/>
    <row r="8055" ht="15" customHeight="1" x14ac:dyDescent="0.2"/>
    <row r="8056" ht="15" customHeight="1" x14ac:dyDescent="0.2"/>
    <row r="8057" ht="15" customHeight="1" x14ac:dyDescent="0.2"/>
    <row r="8058" ht="15" customHeight="1" x14ac:dyDescent="0.2"/>
    <row r="8059" ht="15" customHeight="1" x14ac:dyDescent="0.2"/>
    <row r="8060" ht="15" customHeight="1" x14ac:dyDescent="0.2"/>
    <row r="8061" ht="15" customHeight="1" x14ac:dyDescent="0.2"/>
    <row r="8062" ht="15" customHeight="1" x14ac:dyDescent="0.2"/>
    <row r="8063" ht="15" customHeight="1" x14ac:dyDescent="0.2"/>
    <row r="8064" ht="15" customHeight="1" x14ac:dyDescent="0.2"/>
    <row r="8065" ht="15" customHeight="1" x14ac:dyDescent="0.2"/>
    <row r="8066" ht="15" customHeight="1" x14ac:dyDescent="0.2"/>
    <row r="8067" ht="15" customHeight="1" x14ac:dyDescent="0.2"/>
    <row r="8068" ht="15" customHeight="1" x14ac:dyDescent="0.2"/>
    <row r="8069" ht="15" customHeight="1" x14ac:dyDescent="0.2"/>
    <row r="8070" ht="15" customHeight="1" x14ac:dyDescent="0.2"/>
    <row r="8071" ht="15" customHeight="1" x14ac:dyDescent="0.2"/>
    <row r="8072" ht="15" customHeight="1" x14ac:dyDescent="0.2"/>
    <row r="8073" ht="15" customHeight="1" x14ac:dyDescent="0.2"/>
    <row r="8074" ht="15" customHeight="1" x14ac:dyDescent="0.2"/>
    <row r="8075" ht="15" customHeight="1" x14ac:dyDescent="0.2"/>
    <row r="8076" ht="15" customHeight="1" x14ac:dyDescent="0.2"/>
    <row r="8077" ht="15" customHeight="1" x14ac:dyDescent="0.2"/>
    <row r="8078" ht="15" customHeight="1" x14ac:dyDescent="0.2"/>
    <row r="8079" ht="15" customHeight="1" x14ac:dyDescent="0.2"/>
    <row r="8080" ht="15" customHeight="1" x14ac:dyDescent="0.2"/>
    <row r="8081" ht="15" customHeight="1" x14ac:dyDescent="0.2"/>
    <row r="8082" ht="15" customHeight="1" x14ac:dyDescent="0.2"/>
    <row r="8083" ht="15" customHeight="1" x14ac:dyDescent="0.2"/>
    <row r="8084" ht="15" customHeight="1" x14ac:dyDescent="0.2"/>
    <row r="8085" ht="15" customHeight="1" x14ac:dyDescent="0.2"/>
    <row r="8086" ht="15" customHeight="1" x14ac:dyDescent="0.2"/>
    <row r="8087" ht="15" customHeight="1" x14ac:dyDescent="0.2"/>
    <row r="8088" ht="15" customHeight="1" x14ac:dyDescent="0.2"/>
    <row r="8089" ht="15" customHeight="1" x14ac:dyDescent="0.2"/>
    <row r="8090" ht="15" customHeight="1" x14ac:dyDescent="0.2"/>
    <row r="8091" ht="15" customHeight="1" x14ac:dyDescent="0.2"/>
    <row r="8092" ht="15" customHeight="1" x14ac:dyDescent="0.2"/>
    <row r="8093" ht="15" customHeight="1" x14ac:dyDescent="0.2"/>
    <row r="8094" ht="15" customHeight="1" x14ac:dyDescent="0.2"/>
    <row r="8095" ht="15" customHeight="1" x14ac:dyDescent="0.2"/>
    <row r="8096" ht="15" customHeight="1" x14ac:dyDescent="0.2"/>
    <row r="8097" ht="15" customHeight="1" x14ac:dyDescent="0.2"/>
    <row r="8098" ht="15" customHeight="1" x14ac:dyDescent="0.2"/>
    <row r="8099" ht="15" customHeight="1" x14ac:dyDescent="0.2"/>
    <row r="8100" ht="15" customHeight="1" x14ac:dyDescent="0.2"/>
    <row r="8101" ht="15" customHeight="1" x14ac:dyDescent="0.2"/>
    <row r="8102" ht="15" customHeight="1" x14ac:dyDescent="0.2"/>
    <row r="8103" ht="15" customHeight="1" x14ac:dyDescent="0.2"/>
    <row r="8104" ht="15" customHeight="1" x14ac:dyDescent="0.2"/>
    <row r="8105" ht="15" customHeight="1" x14ac:dyDescent="0.2"/>
    <row r="8106" ht="15" customHeight="1" x14ac:dyDescent="0.2"/>
    <row r="8107" ht="15" customHeight="1" x14ac:dyDescent="0.2"/>
    <row r="8108" ht="15" customHeight="1" x14ac:dyDescent="0.2"/>
    <row r="8109" ht="15" customHeight="1" x14ac:dyDescent="0.2"/>
    <row r="8110" ht="15" customHeight="1" x14ac:dyDescent="0.2"/>
    <row r="8111" ht="15" customHeight="1" x14ac:dyDescent="0.2"/>
    <row r="8112" ht="15" customHeight="1" x14ac:dyDescent="0.2"/>
    <row r="8113" ht="15" customHeight="1" x14ac:dyDescent="0.2"/>
    <row r="8114" ht="15" customHeight="1" x14ac:dyDescent="0.2"/>
    <row r="8115" ht="15" customHeight="1" x14ac:dyDescent="0.2"/>
    <row r="8116" ht="15" customHeight="1" x14ac:dyDescent="0.2"/>
    <row r="8117" ht="15" customHeight="1" x14ac:dyDescent="0.2"/>
    <row r="8118" ht="15" customHeight="1" x14ac:dyDescent="0.2"/>
    <row r="8119" ht="15" customHeight="1" x14ac:dyDescent="0.2"/>
    <row r="8120" ht="15" customHeight="1" x14ac:dyDescent="0.2"/>
    <row r="8121" ht="15" customHeight="1" x14ac:dyDescent="0.2"/>
    <row r="8122" ht="15" customHeight="1" x14ac:dyDescent="0.2"/>
    <row r="8123" ht="15" customHeight="1" x14ac:dyDescent="0.2"/>
    <row r="8124" ht="15" customHeight="1" x14ac:dyDescent="0.2"/>
    <row r="8125" ht="15" customHeight="1" x14ac:dyDescent="0.2"/>
    <row r="8126" ht="15" customHeight="1" x14ac:dyDescent="0.2"/>
    <row r="8127" ht="15" customHeight="1" x14ac:dyDescent="0.2"/>
    <row r="8128" ht="15" customHeight="1" x14ac:dyDescent="0.2"/>
    <row r="8129" ht="15" customHeight="1" x14ac:dyDescent="0.2"/>
    <row r="8130" ht="15" customHeight="1" x14ac:dyDescent="0.2"/>
    <row r="8131" ht="15" customHeight="1" x14ac:dyDescent="0.2"/>
    <row r="8132" ht="15" customHeight="1" x14ac:dyDescent="0.2"/>
    <row r="8133" ht="15" customHeight="1" x14ac:dyDescent="0.2"/>
    <row r="8134" ht="15" customHeight="1" x14ac:dyDescent="0.2"/>
    <row r="8135" ht="15" customHeight="1" x14ac:dyDescent="0.2"/>
    <row r="8136" ht="15" customHeight="1" x14ac:dyDescent="0.2"/>
    <row r="8137" ht="15" customHeight="1" x14ac:dyDescent="0.2"/>
    <row r="8138" ht="15" customHeight="1" x14ac:dyDescent="0.2"/>
    <row r="8139" ht="15" customHeight="1" x14ac:dyDescent="0.2"/>
    <row r="8140" ht="15" customHeight="1" x14ac:dyDescent="0.2"/>
    <row r="8141" ht="15" customHeight="1" x14ac:dyDescent="0.2"/>
    <row r="8142" ht="15" customHeight="1" x14ac:dyDescent="0.2"/>
    <row r="8143" ht="15" customHeight="1" x14ac:dyDescent="0.2"/>
    <row r="8144" ht="15" customHeight="1" x14ac:dyDescent="0.2"/>
    <row r="8145" ht="15" customHeight="1" x14ac:dyDescent="0.2"/>
    <row r="8146" ht="15" customHeight="1" x14ac:dyDescent="0.2"/>
    <row r="8147" ht="15" customHeight="1" x14ac:dyDescent="0.2"/>
    <row r="8148" ht="15" customHeight="1" x14ac:dyDescent="0.2"/>
    <row r="8149" ht="15" customHeight="1" x14ac:dyDescent="0.2"/>
    <row r="8150" ht="15" customHeight="1" x14ac:dyDescent="0.2"/>
    <row r="8151" ht="15" customHeight="1" x14ac:dyDescent="0.2"/>
    <row r="8152" ht="15" customHeight="1" x14ac:dyDescent="0.2"/>
    <row r="8153" ht="15" customHeight="1" x14ac:dyDescent="0.2"/>
    <row r="8154" ht="15" customHeight="1" x14ac:dyDescent="0.2"/>
    <row r="8155" ht="15" customHeight="1" x14ac:dyDescent="0.2"/>
    <row r="8156" ht="15" customHeight="1" x14ac:dyDescent="0.2"/>
    <row r="8157" ht="15" customHeight="1" x14ac:dyDescent="0.2"/>
    <row r="8158" ht="15" customHeight="1" x14ac:dyDescent="0.2"/>
    <row r="8159" ht="15" customHeight="1" x14ac:dyDescent="0.2"/>
    <row r="8160" ht="15" customHeight="1" x14ac:dyDescent="0.2"/>
    <row r="8161" ht="15" customHeight="1" x14ac:dyDescent="0.2"/>
    <row r="8162" ht="15" customHeight="1" x14ac:dyDescent="0.2"/>
    <row r="8163" ht="15" customHeight="1" x14ac:dyDescent="0.2"/>
    <row r="8164" ht="15" customHeight="1" x14ac:dyDescent="0.2"/>
    <row r="8165" ht="15" customHeight="1" x14ac:dyDescent="0.2"/>
    <row r="8166" ht="15" customHeight="1" x14ac:dyDescent="0.2"/>
    <row r="8167" ht="15" customHeight="1" x14ac:dyDescent="0.2"/>
    <row r="8168" ht="15" customHeight="1" x14ac:dyDescent="0.2"/>
    <row r="8169" ht="15" customHeight="1" x14ac:dyDescent="0.2"/>
    <row r="8170" ht="15" customHeight="1" x14ac:dyDescent="0.2"/>
    <row r="8171" ht="15" customHeight="1" x14ac:dyDescent="0.2"/>
    <row r="8172" ht="15" customHeight="1" x14ac:dyDescent="0.2"/>
    <row r="8173" ht="15" customHeight="1" x14ac:dyDescent="0.2"/>
    <row r="8174" ht="15" customHeight="1" x14ac:dyDescent="0.2"/>
    <row r="8175" ht="15" customHeight="1" x14ac:dyDescent="0.2"/>
    <row r="8176" ht="15" customHeight="1" x14ac:dyDescent="0.2"/>
    <row r="8177" ht="15" customHeight="1" x14ac:dyDescent="0.2"/>
    <row r="8178" ht="15" customHeight="1" x14ac:dyDescent="0.2"/>
    <row r="8179" ht="15" customHeight="1" x14ac:dyDescent="0.2"/>
    <row r="8180" ht="15" customHeight="1" x14ac:dyDescent="0.2"/>
    <row r="8181" ht="15" customHeight="1" x14ac:dyDescent="0.2"/>
    <row r="8182" ht="15" customHeight="1" x14ac:dyDescent="0.2"/>
    <row r="8183" ht="15" customHeight="1" x14ac:dyDescent="0.2"/>
    <row r="8184" ht="15" customHeight="1" x14ac:dyDescent="0.2"/>
    <row r="8185" ht="15" customHeight="1" x14ac:dyDescent="0.2"/>
    <row r="8186" ht="15" customHeight="1" x14ac:dyDescent="0.2"/>
    <row r="8187" ht="15" customHeight="1" x14ac:dyDescent="0.2"/>
    <row r="8188" ht="15" customHeight="1" x14ac:dyDescent="0.2"/>
    <row r="8189" ht="15" customHeight="1" x14ac:dyDescent="0.2"/>
    <row r="8190" ht="15" customHeight="1" x14ac:dyDescent="0.2"/>
    <row r="8191" ht="15" customHeight="1" x14ac:dyDescent="0.2"/>
  </sheetData>
  <sheetProtection algorithmName="SHA-512" hashValue="hKpzfPTojUM8cLWi6+9Id4Ib0sgXIDSzQQ/obRrShyFI95HZTpne5khFy53eY3+P7PujXjnnE+U5mFH2RlW4Ug==" saltValue="CzS6vR9kHH0uXKT7d3xilA==" spinCount="100000" sheet="1" objects="1" scenarios="1" selectLockedCells="1"/>
  <mergeCells count="13">
    <mergeCell ref="A94:F94"/>
    <mergeCell ref="A82:D82"/>
    <mergeCell ref="A85:D85"/>
    <mergeCell ref="A87:D87"/>
    <mergeCell ref="A90:D90"/>
    <mergeCell ref="A92:D92"/>
    <mergeCell ref="H92:J92"/>
    <mergeCell ref="A1:H1"/>
    <mergeCell ref="G5:H5"/>
    <mergeCell ref="G6:H6"/>
    <mergeCell ref="B80:D80"/>
    <mergeCell ref="E2:H2"/>
    <mergeCell ref="C2:D2"/>
  </mergeCells>
  <conditionalFormatting sqref="C31:D31">
    <cfRule type="cellIs" priority="2" operator="equal">
      <formula>$F$92</formula>
    </cfRule>
  </conditionalFormatting>
  <conditionalFormatting sqref="F31:G31">
    <cfRule type="cellIs" priority="1" operator="greaterThanOrEqual">
      <formula>$F$92</formula>
    </cfRule>
  </conditionalFormatting>
  <dataValidations count="4">
    <dataValidation type="whole" operator="lessThanOrEqual" allowBlank="1" showErrorMessage="1" error="Average attendance must be less than or equal to total enrollment." prompt="_x000a_" 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A10</formula1>
    </dataValidation>
    <dataValidation type="whole" operator="lessThanOrEqual" allowBlank="1" showInputMessage="1" showErrorMessage="1" error="Total number of operating days per month can not exceed 31."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formula1>31</formula1>
    </dataValidation>
    <dataValidation type="whole" operator="lessThanOrEqual" allowBlank="1" showInputMessage="1" showErrorMessage="1" error="Total number of operating months per year can not exceed 12." sqref="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ormula1>12</formula1>
    </dataValidation>
    <dataValidation type="custom" allowBlank="1" showInputMessage="1" showErrorMessage="1" errorTitle="Invalid Entry - Text Only" error="Put a &quot;Y&quot; in each category that applies." sqref="A20:A25">
      <formula1>ISTEXT(A20:A25)</formula1>
    </dataValidation>
  </dataValidations>
  <pageMargins left="0.7" right="0.7" top="0.75" bottom="0.75" header="0.3" footer="0.3"/>
  <pageSetup scale="69" fitToHeight="2"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showGridLines="0" view="pageLayout" topLeftCell="A19" zoomScale="90" zoomScaleNormal="80" zoomScaleSheetLayoutView="40" zoomScalePageLayoutView="90" workbookViewId="0">
      <selection activeCell="P21" sqref="P21:Q21"/>
    </sheetView>
  </sheetViews>
  <sheetFormatPr defaultRowHeight="15" x14ac:dyDescent="0.25"/>
  <cols>
    <col min="1" max="1" width="1.85546875" style="5" customWidth="1"/>
    <col min="2" max="2" width="9.140625" style="5" customWidth="1"/>
    <col min="3" max="6" width="9.140625" style="5"/>
    <col min="7" max="7" width="5.85546875" style="5" customWidth="1"/>
    <col min="8" max="8" width="9.140625" style="5"/>
    <col min="9" max="9" width="9.5703125" style="5" customWidth="1"/>
    <col min="10" max="10" width="9.140625" style="5"/>
    <col min="11" max="11" width="13.140625" style="5" customWidth="1"/>
    <col min="12" max="13" width="9.140625" style="5"/>
    <col min="14" max="14" width="11.28515625" style="5" customWidth="1"/>
    <col min="15" max="15" width="9.140625" style="5" customWidth="1"/>
    <col min="16" max="16384" width="9.140625" style="5"/>
  </cols>
  <sheetData>
    <row r="1" spans="1:24" x14ac:dyDescent="0.25">
      <c r="A1" s="1"/>
      <c r="B1" s="2"/>
      <c r="C1" s="3"/>
      <c r="D1" s="3"/>
      <c r="E1" s="3"/>
      <c r="F1" s="3"/>
      <c r="G1" s="3"/>
      <c r="H1" s="3"/>
      <c r="I1" s="3"/>
      <c r="J1" s="3"/>
      <c r="K1" s="3"/>
      <c r="L1" s="3"/>
      <c r="M1" s="3"/>
      <c r="N1" s="3"/>
      <c r="O1" s="3"/>
      <c r="P1" s="3"/>
      <c r="Q1" s="3"/>
      <c r="R1" s="3"/>
      <c r="S1" s="3"/>
      <c r="T1" s="3"/>
      <c r="U1" s="3"/>
      <c r="V1" s="3"/>
      <c r="W1" s="4"/>
    </row>
    <row r="2" spans="1:24" ht="103.5" customHeight="1" thickBot="1" x14ac:dyDescent="0.3">
      <c r="A2" s="1"/>
      <c r="B2" s="244" t="s">
        <v>7</v>
      </c>
      <c r="C2" s="245"/>
      <c r="D2" s="245"/>
      <c r="E2" s="245"/>
      <c r="F2" s="245"/>
      <c r="G2" s="245"/>
      <c r="H2" s="245"/>
      <c r="I2" s="245"/>
      <c r="J2" s="245"/>
      <c r="K2" s="245"/>
      <c r="L2" s="245"/>
      <c r="M2" s="245"/>
      <c r="N2" s="245"/>
      <c r="O2" s="245"/>
      <c r="P2" s="245"/>
      <c r="Q2" s="245"/>
      <c r="R2" s="245"/>
      <c r="S2" s="245"/>
      <c r="T2" s="245"/>
      <c r="U2" s="245"/>
      <c r="V2" s="245"/>
      <c r="W2" s="246"/>
    </row>
    <row r="3" spans="1:24" ht="33" customHeight="1" thickBot="1" x14ac:dyDescent="0.3">
      <c r="A3" s="1"/>
      <c r="B3" s="305" t="s">
        <v>12</v>
      </c>
      <c r="C3" s="306"/>
      <c r="D3" s="306"/>
      <c r="E3" s="302">
        <f>PEW!B2</f>
        <v>0</v>
      </c>
      <c r="F3" s="303"/>
      <c r="G3" s="303"/>
      <c r="H3" s="304"/>
      <c r="I3" s="301" t="s">
        <v>13</v>
      </c>
      <c r="J3" s="301"/>
      <c r="K3" s="301"/>
      <c r="L3" s="301"/>
      <c r="M3" s="301"/>
      <c r="N3" s="302">
        <f>PEW!E2</f>
        <v>0</v>
      </c>
      <c r="O3" s="303"/>
      <c r="P3" s="303"/>
      <c r="Q3" s="303"/>
      <c r="R3" s="303"/>
      <c r="S3" s="303"/>
      <c r="T3" s="303"/>
      <c r="U3" s="303"/>
      <c r="V3" s="303"/>
      <c r="W3" s="304"/>
    </row>
    <row r="4" spans="1:24" ht="33" customHeight="1" x14ac:dyDescent="0.25">
      <c r="A4" s="1"/>
      <c r="B4" s="295" t="s">
        <v>70</v>
      </c>
      <c r="C4" s="296"/>
      <c r="D4" s="296"/>
      <c r="E4" s="296"/>
      <c r="F4" s="296"/>
      <c r="G4" s="296"/>
      <c r="H4" s="296"/>
      <c r="I4" s="296"/>
      <c r="J4" s="296"/>
      <c r="K4" s="296"/>
      <c r="L4" s="296"/>
      <c r="M4" s="296"/>
      <c r="N4" s="296"/>
      <c r="O4" s="296"/>
      <c r="P4" s="296"/>
      <c r="Q4" s="296"/>
      <c r="R4" s="296"/>
      <c r="S4" s="296"/>
      <c r="T4" s="296"/>
      <c r="U4" s="296"/>
      <c r="V4" s="296"/>
      <c r="W4" s="297"/>
    </row>
    <row r="5" spans="1:24" ht="33" customHeight="1" x14ac:dyDescent="0.25">
      <c r="A5" s="1"/>
      <c r="B5" s="265" t="s">
        <v>50</v>
      </c>
      <c r="C5" s="266"/>
      <c r="D5" s="266"/>
      <c r="E5" s="266"/>
      <c r="F5" s="266"/>
      <c r="G5" s="266"/>
      <c r="H5" s="266"/>
      <c r="I5" s="266"/>
      <c r="J5" s="266"/>
      <c r="K5" s="266"/>
      <c r="L5" s="266"/>
      <c r="M5" s="266"/>
      <c r="N5" s="266"/>
      <c r="O5" s="266"/>
      <c r="P5" s="266"/>
      <c r="Q5" s="266"/>
      <c r="R5" s="266"/>
      <c r="S5" s="266"/>
      <c r="T5" s="266"/>
      <c r="U5" s="266"/>
      <c r="V5" s="266"/>
      <c r="W5" s="267"/>
    </row>
    <row r="6" spans="1:24" ht="45.75" customHeight="1" x14ac:dyDescent="0.25">
      <c r="A6" s="1"/>
      <c r="B6" s="379" t="s">
        <v>75</v>
      </c>
      <c r="C6" s="380"/>
      <c r="D6" s="380"/>
      <c r="E6" s="380"/>
      <c r="F6" s="380"/>
      <c r="G6" s="380"/>
      <c r="H6" s="380"/>
      <c r="I6" s="380"/>
      <c r="J6" s="380"/>
      <c r="K6" s="380"/>
      <c r="L6" s="380"/>
      <c r="M6" s="380"/>
      <c r="N6" s="380"/>
      <c r="O6" s="380"/>
      <c r="P6" s="380"/>
      <c r="Q6" s="380"/>
      <c r="R6" s="380"/>
      <c r="S6" s="380"/>
      <c r="T6" s="380"/>
      <c r="U6" s="380"/>
      <c r="V6" s="380"/>
      <c r="W6" s="381"/>
    </row>
    <row r="7" spans="1:24" ht="33" customHeight="1" x14ac:dyDescent="0.25">
      <c r="A7" s="1"/>
      <c r="B7" s="370" t="s">
        <v>34</v>
      </c>
      <c r="C7" s="332"/>
      <c r="D7" s="260"/>
      <c r="E7" s="259" t="s">
        <v>1</v>
      </c>
      <c r="F7" s="332"/>
      <c r="G7" s="332"/>
      <c r="H7" s="332"/>
      <c r="I7" s="332"/>
      <c r="J7" s="260"/>
      <c r="K7" s="33"/>
      <c r="L7" s="259" t="s">
        <v>34</v>
      </c>
      <c r="M7" s="332"/>
      <c r="N7" s="260"/>
      <c r="O7" s="259" t="s">
        <v>1</v>
      </c>
      <c r="P7" s="332"/>
      <c r="Q7" s="332"/>
      <c r="R7" s="332"/>
      <c r="S7" s="332"/>
      <c r="T7" s="260"/>
      <c r="U7" s="6"/>
      <c r="V7" s="6"/>
      <c r="W7" s="7"/>
    </row>
    <row r="8" spans="1:24" ht="33" customHeight="1" x14ac:dyDescent="0.25">
      <c r="A8" s="1"/>
      <c r="B8" s="359" t="s">
        <v>35</v>
      </c>
      <c r="C8" s="272"/>
      <c r="D8" s="273"/>
      <c r="E8" s="263"/>
      <c r="F8" s="278"/>
      <c r="G8" s="278"/>
      <c r="H8" s="278"/>
      <c r="I8" s="278"/>
      <c r="J8" s="264"/>
      <c r="K8" s="6"/>
      <c r="L8" s="271" t="s">
        <v>43</v>
      </c>
      <c r="M8" s="272"/>
      <c r="N8" s="273"/>
      <c r="O8" s="263"/>
      <c r="P8" s="278"/>
      <c r="Q8" s="278"/>
      <c r="R8" s="278"/>
      <c r="S8" s="278"/>
      <c r="T8" s="264"/>
      <c r="U8" s="6"/>
      <c r="V8" s="6"/>
      <c r="W8" s="7"/>
    </row>
    <row r="9" spans="1:24" ht="33" customHeight="1" x14ac:dyDescent="0.25">
      <c r="A9" s="1"/>
      <c r="B9" s="359" t="s">
        <v>36</v>
      </c>
      <c r="C9" s="272"/>
      <c r="D9" s="273"/>
      <c r="E9" s="263"/>
      <c r="F9" s="278"/>
      <c r="G9" s="278"/>
      <c r="H9" s="278"/>
      <c r="I9" s="278"/>
      <c r="J9" s="264"/>
      <c r="K9" s="6"/>
      <c r="L9" s="271" t="s">
        <v>40</v>
      </c>
      <c r="M9" s="272"/>
      <c r="N9" s="273"/>
      <c r="O9" s="263"/>
      <c r="P9" s="278"/>
      <c r="Q9" s="278"/>
      <c r="R9" s="278"/>
      <c r="S9" s="278"/>
      <c r="T9" s="264"/>
      <c r="U9" s="6"/>
      <c r="V9" s="6"/>
      <c r="W9" s="7"/>
    </row>
    <row r="10" spans="1:24" ht="33" customHeight="1" x14ac:dyDescent="0.25">
      <c r="A10" s="1"/>
      <c r="B10" s="359" t="s">
        <v>37</v>
      </c>
      <c r="C10" s="272"/>
      <c r="D10" s="273"/>
      <c r="E10" s="263"/>
      <c r="F10" s="278"/>
      <c r="G10" s="278"/>
      <c r="H10" s="278"/>
      <c r="I10" s="278"/>
      <c r="J10" s="264"/>
      <c r="K10" s="6"/>
      <c r="L10" s="271" t="s">
        <v>41</v>
      </c>
      <c r="M10" s="272"/>
      <c r="N10" s="273"/>
      <c r="O10" s="263"/>
      <c r="P10" s="278"/>
      <c r="Q10" s="278"/>
      <c r="R10" s="278"/>
      <c r="S10" s="278"/>
      <c r="T10" s="264"/>
      <c r="U10" s="6"/>
      <c r="V10" s="6"/>
      <c r="W10" s="7"/>
    </row>
    <row r="11" spans="1:24" ht="33" customHeight="1" x14ac:dyDescent="0.25">
      <c r="A11" s="1"/>
      <c r="B11" s="376" t="s">
        <v>38</v>
      </c>
      <c r="C11" s="377"/>
      <c r="D11" s="378"/>
      <c r="E11" s="274"/>
      <c r="F11" s="275"/>
      <c r="G11" s="275"/>
      <c r="H11" s="275"/>
      <c r="I11" s="275"/>
      <c r="J11" s="276"/>
      <c r="K11" s="6"/>
      <c r="L11" s="271" t="s">
        <v>42</v>
      </c>
      <c r="M11" s="272"/>
      <c r="N11" s="273"/>
      <c r="O11" s="274"/>
      <c r="P11" s="275"/>
      <c r="Q11" s="275"/>
      <c r="R11" s="275"/>
      <c r="S11" s="275"/>
      <c r="T11" s="276"/>
      <c r="U11" s="6"/>
      <c r="V11" s="6"/>
      <c r="W11" s="7"/>
    </row>
    <row r="12" spans="1:24" ht="34.5" customHeight="1" x14ac:dyDescent="0.25">
      <c r="A12" s="12"/>
      <c r="B12" s="359" t="s">
        <v>39</v>
      </c>
      <c r="C12" s="272"/>
      <c r="D12" s="273"/>
      <c r="E12" s="263"/>
      <c r="F12" s="278"/>
      <c r="G12" s="278"/>
      <c r="H12" s="278"/>
      <c r="I12" s="278"/>
      <c r="J12" s="264"/>
      <c r="K12" s="23"/>
      <c r="L12" s="277" t="s">
        <v>228</v>
      </c>
      <c r="M12" s="277"/>
      <c r="N12" s="277"/>
      <c r="O12" s="263"/>
      <c r="P12" s="278"/>
      <c r="Q12" s="278"/>
      <c r="R12" s="278"/>
      <c r="S12" s="278"/>
      <c r="T12" s="264"/>
      <c r="U12" s="23"/>
      <c r="V12" s="6"/>
      <c r="W12" s="7"/>
      <c r="X12" s="24"/>
    </row>
    <row r="13" spans="1:24" ht="34.5" customHeight="1" x14ac:dyDescent="0.25">
      <c r="A13" s="12"/>
      <c r="B13" s="284" t="s">
        <v>55</v>
      </c>
      <c r="C13" s="285"/>
      <c r="D13" s="286"/>
      <c r="E13" s="263"/>
      <c r="F13" s="278"/>
      <c r="G13" s="278"/>
      <c r="H13" s="278"/>
      <c r="I13" s="278"/>
      <c r="J13" s="264"/>
      <c r="K13" s="30"/>
      <c r="L13" s="277" t="s">
        <v>60</v>
      </c>
      <c r="M13" s="277"/>
      <c r="N13" s="277"/>
      <c r="O13" s="263"/>
      <c r="P13" s="278"/>
      <c r="Q13" s="278"/>
      <c r="R13" s="278"/>
      <c r="S13" s="278"/>
      <c r="T13" s="264"/>
      <c r="U13" s="31"/>
      <c r="V13" s="31"/>
      <c r="W13" s="32"/>
    </row>
    <row r="14" spans="1:24" ht="34.5" customHeight="1" x14ac:dyDescent="0.25">
      <c r="A14" s="12"/>
      <c r="B14" s="268"/>
      <c r="C14" s="269"/>
      <c r="D14" s="269"/>
      <c r="E14" s="269"/>
      <c r="F14" s="269"/>
      <c r="G14" s="269"/>
      <c r="H14" s="269"/>
      <c r="I14" s="269"/>
      <c r="J14" s="269"/>
      <c r="K14" s="269"/>
      <c r="L14" s="269"/>
      <c r="M14" s="269"/>
      <c r="N14" s="269"/>
      <c r="O14" s="269"/>
      <c r="P14" s="269"/>
      <c r="Q14" s="269"/>
      <c r="R14" s="269"/>
      <c r="S14" s="269"/>
      <c r="T14" s="269"/>
      <c r="U14" s="269"/>
      <c r="V14" s="269"/>
      <c r="W14" s="270"/>
    </row>
    <row r="15" spans="1:24" ht="37.5" customHeight="1" x14ac:dyDescent="0.25">
      <c r="A15" s="1"/>
      <c r="B15" s="307" t="s">
        <v>61</v>
      </c>
      <c r="C15" s="308"/>
      <c r="D15" s="308"/>
      <c r="E15" s="308"/>
      <c r="F15" s="308"/>
      <c r="G15" s="308"/>
      <c r="H15" s="308"/>
      <c r="I15" s="308"/>
      <c r="J15" s="308"/>
      <c r="K15" s="308"/>
      <c r="L15" s="308"/>
      <c r="M15" s="308"/>
      <c r="N15" s="308"/>
      <c r="O15" s="308"/>
      <c r="P15" s="308"/>
      <c r="Q15" s="308"/>
      <c r="R15" s="308"/>
      <c r="S15" s="308"/>
      <c r="T15" s="308"/>
      <c r="U15" s="308"/>
      <c r="V15" s="308"/>
      <c r="W15" s="309"/>
    </row>
    <row r="16" spans="1:24" ht="51" customHeight="1" x14ac:dyDescent="0.25">
      <c r="A16" s="1"/>
      <c r="B16" s="371" t="s">
        <v>71</v>
      </c>
      <c r="C16" s="372"/>
      <c r="D16" s="372"/>
      <c r="E16" s="372"/>
      <c r="F16" s="372"/>
      <c r="G16" s="372"/>
      <c r="H16" s="372"/>
      <c r="I16" s="372"/>
      <c r="J16" s="372"/>
      <c r="K16" s="372"/>
      <c r="L16" s="372"/>
      <c r="M16" s="372"/>
      <c r="N16" s="372"/>
      <c r="O16" s="372"/>
      <c r="P16" s="372"/>
      <c r="Q16" s="372"/>
      <c r="R16" s="372"/>
      <c r="S16" s="372"/>
      <c r="T16" s="372"/>
      <c r="U16" s="372"/>
      <c r="V16" s="372"/>
      <c r="W16" s="373"/>
    </row>
    <row r="17" spans="1:23" ht="37.5" customHeight="1" x14ac:dyDescent="0.25">
      <c r="A17" s="1"/>
      <c r="B17" s="287" t="s">
        <v>72</v>
      </c>
      <c r="C17" s="288"/>
      <c r="D17" s="288"/>
      <c r="E17" s="288"/>
      <c r="F17" s="288"/>
      <c r="G17" s="288"/>
      <c r="H17" s="288"/>
      <c r="I17" s="288"/>
      <c r="J17" s="288"/>
      <c r="K17" s="288"/>
      <c r="L17" s="288"/>
      <c r="M17" s="288"/>
      <c r="N17" s="288"/>
      <c r="O17" s="288"/>
      <c r="P17" s="288"/>
      <c r="Q17" s="288"/>
      <c r="R17" s="288"/>
      <c r="S17" s="288"/>
      <c r="T17" s="288"/>
      <c r="U17" s="288"/>
      <c r="V17" s="288"/>
      <c r="W17" s="289"/>
    </row>
    <row r="18" spans="1:23" s="9" customFormat="1" ht="88.5" customHeight="1" x14ac:dyDescent="0.25">
      <c r="A18" s="8"/>
      <c r="B18" s="298" t="s">
        <v>73</v>
      </c>
      <c r="C18" s="299"/>
      <c r="D18" s="299"/>
      <c r="E18" s="299"/>
      <c r="F18" s="299"/>
      <c r="G18" s="299"/>
      <c r="H18" s="299"/>
      <c r="I18" s="299"/>
      <c r="J18" s="299"/>
      <c r="K18" s="299"/>
      <c r="L18" s="299"/>
      <c r="M18" s="299"/>
      <c r="N18" s="299"/>
      <c r="O18" s="299"/>
      <c r="P18" s="299"/>
      <c r="Q18" s="299"/>
      <c r="R18" s="299"/>
      <c r="S18" s="299"/>
      <c r="T18" s="299"/>
      <c r="U18" s="299"/>
      <c r="V18" s="299"/>
      <c r="W18" s="300"/>
    </row>
    <row r="19" spans="1:23" ht="15.75" x14ac:dyDescent="0.25">
      <c r="A19" s="1"/>
      <c r="B19" s="294" t="s">
        <v>4</v>
      </c>
      <c r="C19" s="253"/>
      <c r="D19" s="253"/>
      <c r="E19" s="253"/>
      <c r="F19" s="253" t="s">
        <v>5</v>
      </c>
      <c r="G19" s="253"/>
      <c r="H19" s="253"/>
      <c r="I19" s="251" t="s">
        <v>62</v>
      </c>
      <c r="J19" s="252"/>
      <c r="K19" s="10" t="s">
        <v>0</v>
      </c>
      <c r="L19" s="251" t="s">
        <v>63</v>
      </c>
      <c r="M19" s="252"/>
      <c r="N19" s="251" t="s">
        <v>64</v>
      </c>
      <c r="O19" s="252"/>
      <c r="P19" s="251" t="s">
        <v>65</v>
      </c>
      <c r="Q19" s="252"/>
      <c r="R19" s="251" t="s">
        <v>6</v>
      </c>
      <c r="S19" s="252"/>
      <c r="T19" s="251" t="s">
        <v>29</v>
      </c>
      <c r="U19" s="252"/>
      <c r="V19" s="253" t="s">
        <v>30</v>
      </c>
      <c r="W19" s="254"/>
    </row>
    <row r="20" spans="1:23" ht="86.25" customHeight="1" x14ac:dyDescent="0.25">
      <c r="A20" s="1"/>
      <c r="B20" s="292" t="s">
        <v>1</v>
      </c>
      <c r="C20" s="293"/>
      <c r="D20" s="293"/>
      <c r="E20" s="293"/>
      <c r="F20" s="293" t="s">
        <v>2</v>
      </c>
      <c r="G20" s="293"/>
      <c r="H20" s="293"/>
      <c r="I20" s="259" t="s">
        <v>3</v>
      </c>
      <c r="J20" s="260"/>
      <c r="K20" s="10" t="s">
        <v>31</v>
      </c>
      <c r="L20" s="247" t="s">
        <v>51</v>
      </c>
      <c r="M20" s="248"/>
      <c r="N20" s="247" t="s">
        <v>32</v>
      </c>
      <c r="O20" s="248"/>
      <c r="P20" s="247" t="s">
        <v>8</v>
      </c>
      <c r="Q20" s="248"/>
      <c r="R20" s="374" t="s">
        <v>33</v>
      </c>
      <c r="S20" s="375"/>
      <c r="T20" s="259" t="s">
        <v>56</v>
      </c>
      <c r="U20" s="260"/>
      <c r="V20" s="255" t="s">
        <v>66</v>
      </c>
      <c r="W20" s="256"/>
    </row>
    <row r="21" spans="1:23" ht="33" customHeight="1" x14ac:dyDescent="0.25">
      <c r="A21" s="1"/>
      <c r="B21" s="290"/>
      <c r="C21" s="291"/>
      <c r="D21" s="291"/>
      <c r="E21" s="291"/>
      <c r="F21" s="291"/>
      <c r="G21" s="291"/>
      <c r="H21" s="291"/>
      <c r="I21" s="263">
        <v>0</v>
      </c>
      <c r="J21" s="264"/>
      <c r="K21" s="34">
        <v>0</v>
      </c>
      <c r="L21" s="263">
        <v>2080</v>
      </c>
      <c r="M21" s="264"/>
      <c r="N21" s="249">
        <v>0</v>
      </c>
      <c r="O21" s="250"/>
      <c r="P21" s="249">
        <v>0</v>
      </c>
      <c r="Q21" s="250"/>
      <c r="R21" s="279">
        <f>ROUND((SUM((I21*K21)/L21)*(N21+P21)),0)</f>
        <v>0</v>
      </c>
      <c r="S21" s="280"/>
      <c r="T21" s="261">
        <v>0</v>
      </c>
      <c r="U21" s="262"/>
      <c r="V21" s="257">
        <f>SUM(R21-T21)</f>
        <v>0</v>
      </c>
      <c r="W21" s="258"/>
    </row>
    <row r="22" spans="1:23" ht="33" customHeight="1" x14ac:dyDescent="0.25">
      <c r="A22" s="1"/>
      <c r="B22" s="290"/>
      <c r="C22" s="291"/>
      <c r="D22" s="291"/>
      <c r="E22" s="291"/>
      <c r="F22" s="291"/>
      <c r="G22" s="291"/>
      <c r="H22" s="291"/>
      <c r="I22" s="263">
        <v>0</v>
      </c>
      <c r="J22" s="264"/>
      <c r="K22" s="34">
        <v>0</v>
      </c>
      <c r="L22" s="263">
        <v>2080</v>
      </c>
      <c r="M22" s="264"/>
      <c r="N22" s="249">
        <v>0</v>
      </c>
      <c r="O22" s="250"/>
      <c r="P22" s="249">
        <v>0</v>
      </c>
      <c r="Q22" s="250"/>
      <c r="R22" s="279">
        <f t="shared" ref="R22:R35" si="0">ROUND((SUM((I22*K22)/L22)*(N22+P22)),0)</f>
        <v>0</v>
      </c>
      <c r="S22" s="280"/>
      <c r="T22" s="261">
        <v>0</v>
      </c>
      <c r="U22" s="262"/>
      <c r="V22" s="257">
        <f t="shared" ref="V22:V34" si="1">SUM(R22-T22)</f>
        <v>0</v>
      </c>
      <c r="W22" s="258"/>
    </row>
    <row r="23" spans="1:23" ht="33" customHeight="1" x14ac:dyDescent="0.25">
      <c r="A23" s="1"/>
      <c r="B23" s="290"/>
      <c r="C23" s="291"/>
      <c r="D23" s="291"/>
      <c r="E23" s="291"/>
      <c r="F23" s="291"/>
      <c r="G23" s="291"/>
      <c r="H23" s="291"/>
      <c r="I23" s="263">
        <v>0</v>
      </c>
      <c r="J23" s="264"/>
      <c r="K23" s="34">
        <v>0</v>
      </c>
      <c r="L23" s="263">
        <v>2080</v>
      </c>
      <c r="M23" s="264"/>
      <c r="N23" s="249">
        <v>0</v>
      </c>
      <c r="O23" s="250"/>
      <c r="P23" s="249">
        <v>0</v>
      </c>
      <c r="Q23" s="250"/>
      <c r="R23" s="279">
        <f t="shared" si="0"/>
        <v>0</v>
      </c>
      <c r="S23" s="280"/>
      <c r="T23" s="261">
        <v>0</v>
      </c>
      <c r="U23" s="262"/>
      <c r="V23" s="257">
        <f t="shared" si="1"/>
        <v>0</v>
      </c>
      <c r="W23" s="258"/>
    </row>
    <row r="24" spans="1:23" ht="33" customHeight="1" x14ac:dyDescent="0.25">
      <c r="A24" s="1"/>
      <c r="B24" s="290"/>
      <c r="C24" s="291"/>
      <c r="D24" s="291"/>
      <c r="E24" s="291"/>
      <c r="F24" s="291"/>
      <c r="G24" s="291"/>
      <c r="H24" s="291"/>
      <c r="I24" s="263">
        <v>0</v>
      </c>
      <c r="J24" s="264"/>
      <c r="K24" s="34">
        <v>0</v>
      </c>
      <c r="L24" s="263">
        <v>2080</v>
      </c>
      <c r="M24" s="264"/>
      <c r="N24" s="249">
        <v>0</v>
      </c>
      <c r="O24" s="250"/>
      <c r="P24" s="249">
        <v>0</v>
      </c>
      <c r="Q24" s="250"/>
      <c r="R24" s="279">
        <f t="shared" si="0"/>
        <v>0</v>
      </c>
      <c r="S24" s="280"/>
      <c r="T24" s="261">
        <v>0</v>
      </c>
      <c r="U24" s="262"/>
      <c r="V24" s="257">
        <f t="shared" si="1"/>
        <v>0</v>
      </c>
      <c r="W24" s="258"/>
    </row>
    <row r="25" spans="1:23" ht="33" customHeight="1" x14ac:dyDescent="0.25">
      <c r="A25" s="1"/>
      <c r="B25" s="290"/>
      <c r="C25" s="291"/>
      <c r="D25" s="291"/>
      <c r="E25" s="291"/>
      <c r="F25" s="291"/>
      <c r="G25" s="291"/>
      <c r="H25" s="291"/>
      <c r="I25" s="263">
        <v>0</v>
      </c>
      <c r="J25" s="264"/>
      <c r="K25" s="34">
        <v>0</v>
      </c>
      <c r="L25" s="263">
        <v>2080</v>
      </c>
      <c r="M25" s="264"/>
      <c r="N25" s="249">
        <v>0</v>
      </c>
      <c r="O25" s="250"/>
      <c r="P25" s="249">
        <v>0</v>
      </c>
      <c r="Q25" s="250"/>
      <c r="R25" s="279">
        <f t="shared" si="0"/>
        <v>0</v>
      </c>
      <c r="S25" s="280"/>
      <c r="T25" s="261">
        <v>0</v>
      </c>
      <c r="U25" s="262"/>
      <c r="V25" s="257">
        <f t="shared" si="1"/>
        <v>0</v>
      </c>
      <c r="W25" s="258"/>
    </row>
    <row r="26" spans="1:23" ht="33" customHeight="1" x14ac:dyDescent="0.25">
      <c r="A26" s="1"/>
      <c r="B26" s="290"/>
      <c r="C26" s="291"/>
      <c r="D26" s="291"/>
      <c r="E26" s="291"/>
      <c r="F26" s="291"/>
      <c r="G26" s="291"/>
      <c r="H26" s="291"/>
      <c r="I26" s="263">
        <v>0</v>
      </c>
      <c r="J26" s="264"/>
      <c r="K26" s="34">
        <v>0</v>
      </c>
      <c r="L26" s="263">
        <v>2080</v>
      </c>
      <c r="M26" s="264"/>
      <c r="N26" s="249">
        <v>0</v>
      </c>
      <c r="O26" s="250"/>
      <c r="P26" s="249">
        <v>0</v>
      </c>
      <c r="Q26" s="250"/>
      <c r="R26" s="279">
        <f t="shared" si="0"/>
        <v>0</v>
      </c>
      <c r="S26" s="280"/>
      <c r="T26" s="261">
        <v>0</v>
      </c>
      <c r="U26" s="262"/>
      <c r="V26" s="257">
        <f t="shared" si="1"/>
        <v>0</v>
      </c>
      <c r="W26" s="258"/>
    </row>
    <row r="27" spans="1:23" ht="33" customHeight="1" x14ac:dyDescent="0.25">
      <c r="A27" s="1"/>
      <c r="B27" s="290"/>
      <c r="C27" s="291"/>
      <c r="D27" s="291"/>
      <c r="E27" s="291"/>
      <c r="F27" s="291"/>
      <c r="G27" s="291"/>
      <c r="H27" s="291"/>
      <c r="I27" s="263">
        <v>0</v>
      </c>
      <c r="J27" s="264"/>
      <c r="K27" s="34">
        <v>0</v>
      </c>
      <c r="L27" s="263">
        <v>2080</v>
      </c>
      <c r="M27" s="264"/>
      <c r="N27" s="249">
        <v>0</v>
      </c>
      <c r="O27" s="250"/>
      <c r="P27" s="249">
        <v>0</v>
      </c>
      <c r="Q27" s="250"/>
      <c r="R27" s="279">
        <f t="shared" si="0"/>
        <v>0</v>
      </c>
      <c r="S27" s="280"/>
      <c r="T27" s="261">
        <v>0</v>
      </c>
      <c r="U27" s="262"/>
      <c r="V27" s="257">
        <f t="shared" si="1"/>
        <v>0</v>
      </c>
      <c r="W27" s="258"/>
    </row>
    <row r="28" spans="1:23" ht="33" customHeight="1" x14ac:dyDescent="0.25">
      <c r="A28" s="1"/>
      <c r="B28" s="290"/>
      <c r="C28" s="291"/>
      <c r="D28" s="291"/>
      <c r="E28" s="291"/>
      <c r="F28" s="291"/>
      <c r="G28" s="291"/>
      <c r="H28" s="291"/>
      <c r="I28" s="263">
        <v>0</v>
      </c>
      <c r="J28" s="264"/>
      <c r="K28" s="34">
        <v>0</v>
      </c>
      <c r="L28" s="263">
        <v>2080</v>
      </c>
      <c r="M28" s="264"/>
      <c r="N28" s="249">
        <v>0</v>
      </c>
      <c r="O28" s="250"/>
      <c r="P28" s="249">
        <v>0</v>
      </c>
      <c r="Q28" s="250"/>
      <c r="R28" s="279">
        <f t="shared" si="0"/>
        <v>0</v>
      </c>
      <c r="S28" s="280"/>
      <c r="T28" s="261">
        <v>0</v>
      </c>
      <c r="U28" s="262"/>
      <c r="V28" s="257">
        <f t="shared" si="1"/>
        <v>0</v>
      </c>
      <c r="W28" s="258"/>
    </row>
    <row r="29" spans="1:23" ht="33" customHeight="1" x14ac:dyDescent="0.25">
      <c r="A29" s="1"/>
      <c r="B29" s="290"/>
      <c r="C29" s="291"/>
      <c r="D29" s="291"/>
      <c r="E29" s="291"/>
      <c r="F29" s="291"/>
      <c r="G29" s="291"/>
      <c r="H29" s="291"/>
      <c r="I29" s="263">
        <v>0</v>
      </c>
      <c r="J29" s="264"/>
      <c r="K29" s="34">
        <v>0</v>
      </c>
      <c r="L29" s="263">
        <v>2080</v>
      </c>
      <c r="M29" s="264"/>
      <c r="N29" s="249">
        <v>0</v>
      </c>
      <c r="O29" s="250"/>
      <c r="P29" s="249">
        <v>0</v>
      </c>
      <c r="Q29" s="250"/>
      <c r="R29" s="279">
        <f t="shared" si="0"/>
        <v>0</v>
      </c>
      <c r="S29" s="280"/>
      <c r="T29" s="261">
        <v>0</v>
      </c>
      <c r="U29" s="262"/>
      <c r="V29" s="257">
        <f t="shared" si="1"/>
        <v>0</v>
      </c>
      <c r="W29" s="258"/>
    </row>
    <row r="30" spans="1:23" ht="33" customHeight="1" x14ac:dyDescent="0.25">
      <c r="A30" s="1"/>
      <c r="B30" s="290"/>
      <c r="C30" s="291"/>
      <c r="D30" s="291"/>
      <c r="E30" s="291"/>
      <c r="F30" s="291"/>
      <c r="G30" s="291"/>
      <c r="H30" s="291"/>
      <c r="I30" s="263">
        <v>0</v>
      </c>
      <c r="J30" s="264"/>
      <c r="K30" s="34">
        <v>0</v>
      </c>
      <c r="L30" s="263">
        <v>2080</v>
      </c>
      <c r="M30" s="264"/>
      <c r="N30" s="249">
        <v>0</v>
      </c>
      <c r="O30" s="250"/>
      <c r="P30" s="249">
        <v>0</v>
      </c>
      <c r="Q30" s="250"/>
      <c r="R30" s="279">
        <f t="shared" si="0"/>
        <v>0</v>
      </c>
      <c r="S30" s="280"/>
      <c r="T30" s="261">
        <v>0</v>
      </c>
      <c r="U30" s="262"/>
      <c r="V30" s="257">
        <f t="shared" si="1"/>
        <v>0</v>
      </c>
      <c r="W30" s="258"/>
    </row>
    <row r="31" spans="1:23" ht="33" customHeight="1" x14ac:dyDescent="0.25">
      <c r="A31" s="1"/>
      <c r="B31" s="290"/>
      <c r="C31" s="291"/>
      <c r="D31" s="291"/>
      <c r="E31" s="291"/>
      <c r="F31" s="291"/>
      <c r="G31" s="291"/>
      <c r="H31" s="291"/>
      <c r="I31" s="263">
        <v>0</v>
      </c>
      <c r="J31" s="264"/>
      <c r="K31" s="34">
        <v>0</v>
      </c>
      <c r="L31" s="263">
        <v>2080</v>
      </c>
      <c r="M31" s="264"/>
      <c r="N31" s="249">
        <v>0</v>
      </c>
      <c r="O31" s="250"/>
      <c r="P31" s="249">
        <v>0</v>
      </c>
      <c r="Q31" s="250"/>
      <c r="R31" s="279">
        <f t="shared" si="0"/>
        <v>0</v>
      </c>
      <c r="S31" s="280"/>
      <c r="T31" s="261">
        <v>0</v>
      </c>
      <c r="U31" s="262"/>
      <c r="V31" s="257">
        <f t="shared" si="1"/>
        <v>0</v>
      </c>
      <c r="W31" s="258"/>
    </row>
    <row r="32" spans="1:23" ht="33" customHeight="1" x14ac:dyDescent="0.25">
      <c r="A32" s="1"/>
      <c r="B32" s="290"/>
      <c r="C32" s="291"/>
      <c r="D32" s="291"/>
      <c r="E32" s="291"/>
      <c r="F32" s="291"/>
      <c r="G32" s="291"/>
      <c r="H32" s="291"/>
      <c r="I32" s="263">
        <v>0</v>
      </c>
      <c r="J32" s="264"/>
      <c r="K32" s="34">
        <v>0</v>
      </c>
      <c r="L32" s="263">
        <v>2080</v>
      </c>
      <c r="M32" s="264"/>
      <c r="N32" s="249">
        <v>0</v>
      </c>
      <c r="O32" s="250"/>
      <c r="P32" s="249">
        <v>0</v>
      </c>
      <c r="Q32" s="250"/>
      <c r="R32" s="279">
        <f t="shared" si="0"/>
        <v>0</v>
      </c>
      <c r="S32" s="280"/>
      <c r="T32" s="261">
        <v>0</v>
      </c>
      <c r="U32" s="262"/>
      <c r="V32" s="257">
        <f t="shared" si="1"/>
        <v>0</v>
      </c>
      <c r="W32" s="258"/>
    </row>
    <row r="33" spans="1:23" ht="33" customHeight="1" x14ac:dyDescent="0.25">
      <c r="A33" s="1"/>
      <c r="B33" s="290"/>
      <c r="C33" s="291"/>
      <c r="D33" s="291"/>
      <c r="E33" s="291"/>
      <c r="F33" s="291"/>
      <c r="G33" s="291"/>
      <c r="H33" s="291"/>
      <c r="I33" s="263">
        <v>0</v>
      </c>
      <c r="J33" s="264"/>
      <c r="K33" s="34">
        <v>0</v>
      </c>
      <c r="L33" s="263">
        <v>2080</v>
      </c>
      <c r="M33" s="264"/>
      <c r="N33" s="249">
        <v>0</v>
      </c>
      <c r="O33" s="250"/>
      <c r="P33" s="249">
        <v>0</v>
      </c>
      <c r="Q33" s="250"/>
      <c r="R33" s="279">
        <f t="shared" si="0"/>
        <v>0</v>
      </c>
      <c r="S33" s="280"/>
      <c r="T33" s="261">
        <v>0</v>
      </c>
      <c r="U33" s="262"/>
      <c r="V33" s="257">
        <f t="shared" si="1"/>
        <v>0</v>
      </c>
      <c r="W33" s="258"/>
    </row>
    <row r="34" spans="1:23" ht="33" customHeight="1" x14ac:dyDescent="0.25">
      <c r="A34" s="1"/>
      <c r="B34" s="290"/>
      <c r="C34" s="291"/>
      <c r="D34" s="291"/>
      <c r="E34" s="291"/>
      <c r="F34" s="291"/>
      <c r="G34" s="291"/>
      <c r="H34" s="291"/>
      <c r="I34" s="263">
        <v>0</v>
      </c>
      <c r="J34" s="264"/>
      <c r="K34" s="34">
        <v>0</v>
      </c>
      <c r="L34" s="263">
        <v>2080</v>
      </c>
      <c r="M34" s="264"/>
      <c r="N34" s="249">
        <v>0</v>
      </c>
      <c r="O34" s="250"/>
      <c r="P34" s="249">
        <v>0</v>
      </c>
      <c r="Q34" s="250"/>
      <c r="R34" s="279">
        <f t="shared" si="0"/>
        <v>0</v>
      </c>
      <c r="S34" s="280"/>
      <c r="T34" s="261">
        <v>0</v>
      </c>
      <c r="U34" s="262"/>
      <c r="V34" s="257">
        <f t="shared" si="1"/>
        <v>0</v>
      </c>
      <c r="W34" s="258"/>
    </row>
    <row r="35" spans="1:23" ht="33" customHeight="1" thickBot="1" x14ac:dyDescent="0.3">
      <c r="A35" s="1"/>
      <c r="B35" s="290"/>
      <c r="C35" s="291"/>
      <c r="D35" s="291"/>
      <c r="E35" s="291"/>
      <c r="F35" s="291"/>
      <c r="G35" s="291"/>
      <c r="H35" s="291"/>
      <c r="I35" s="263">
        <v>0</v>
      </c>
      <c r="J35" s="264"/>
      <c r="K35" s="34">
        <v>0</v>
      </c>
      <c r="L35" s="263">
        <v>2080</v>
      </c>
      <c r="M35" s="264"/>
      <c r="N35" s="249">
        <v>0</v>
      </c>
      <c r="O35" s="250"/>
      <c r="P35" s="249">
        <v>0</v>
      </c>
      <c r="Q35" s="250"/>
      <c r="R35" s="279">
        <f t="shared" si="0"/>
        <v>0</v>
      </c>
      <c r="S35" s="280"/>
      <c r="T35" s="261">
        <v>0</v>
      </c>
      <c r="U35" s="262"/>
      <c r="V35" s="257">
        <f>SUM(R35-T35)</f>
        <v>0</v>
      </c>
      <c r="W35" s="258"/>
    </row>
    <row r="36" spans="1:23" ht="33" customHeight="1" x14ac:dyDescent="0.25">
      <c r="A36" s="1"/>
      <c r="B36" s="314" t="s">
        <v>57</v>
      </c>
      <c r="C36" s="315"/>
      <c r="D36" s="315"/>
      <c r="E36" s="315"/>
      <c r="F36" s="315"/>
      <c r="G36" s="315"/>
      <c r="H36" s="315"/>
      <c r="I36" s="315"/>
      <c r="J36" s="315"/>
      <c r="K36" s="315"/>
      <c r="L36" s="315"/>
      <c r="M36" s="315"/>
      <c r="N36" s="315"/>
      <c r="O36" s="315"/>
      <c r="P36" s="315"/>
      <c r="Q36" s="316"/>
      <c r="R36" s="320" t="s">
        <v>9</v>
      </c>
      <c r="S36" s="321"/>
      <c r="T36" s="320" t="s">
        <v>10</v>
      </c>
      <c r="U36" s="321"/>
      <c r="V36" s="320" t="s">
        <v>11</v>
      </c>
      <c r="W36" s="333"/>
    </row>
    <row r="37" spans="1:23" ht="16.5" thickBot="1" x14ac:dyDescent="0.3">
      <c r="A37" s="1"/>
      <c r="B37" s="317"/>
      <c r="C37" s="318"/>
      <c r="D37" s="318"/>
      <c r="E37" s="318"/>
      <c r="F37" s="318"/>
      <c r="G37" s="318"/>
      <c r="H37" s="318"/>
      <c r="I37" s="318"/>
      <c r="J37" s="318"/>
      <c r="K37" s="318"/>
      <c r="L37" s="318"/>
      <c r="M37" s="318"/>
      <c r="N37" s="318"/>
      <c r="O37" s="318"/>
      <c r="P37" s="318"/>
      <c r="Q37" s="319"/>
      <c r="R37" s="322">
        <f>SUM(R21:S35)</f>
        <v>0</v>
      </c>
      <c r="S37" s="323"/>
      <c r="T37" s="322">
        <f>SUM(T21:U35)</f>
        <v>0</v>
      </c>
      <c r="U37" s="323"/>
      <c r="V37" s="322">
        <f>SUM(V21:W35)</f>
        <v>0</v>
      </c>
      <c r="W37" s="323"/>
    </row>
    <row r="38" spans="1:23" ht="16.5" thickBot="1" x14ac:dyDescent="0.3">
      <c r="A38" s="1"/>
      <c r="B38" s="281"/>
      <c r="C38" s="282"/>
      <c r="D38" s="282"/>
      <c r="E38" s="282"/>
      <c r="F38" s="282"/>
      <c r="G38" s="282"/>
      <c r="H38" s="282"/>
      <c r="I38" s="282"/>
      <c r="J38" s="282"/>
      <c r="K38" s="282"/>
      <c r="L38" s="282"/>
      <c r="M38" s="282"/>
      <c r="N38" s="282"/>
      <c r="O38" s="282"/>
      <c r="P38" s="282"/>
      <c r="Q38" s="282"/>
      <c r="R38" s="282"/>
      <c r="S38" s="282"/>
      <c r="T38" s="282"/>
      <c r="U38" s="282"/>
      <c r="V38" s="282"/>
      <c r="W38" s="283"/>
    </row>
    <row r="39" spans="1:23" x14ac:dyDescent="0.25">
      <c r="A39" s="1"/>
      <c r="B39" s="2"/>
      <c r="C39" s="3"/>
      <c r="D39" s="3"/>
      <c r="E39" s="3"/>
      <c r="F39" s="3"/>
      <c r="G39" s="3"/>
      <c r="H39" s="3"/>
      <c r="I39" s="3"/>
      <c r="J39" s="3"/>
      <c r="K39" s="3"/>
      <c r="L39" s="3"/>
      <c r="M39" s="3"/>
      <c r="N39" s="3"/>
      <c r="O39" s="3"/>
      <c r="P39" s="3"/>
      <c r="Q39" s="3"/>
      <c r="R39" s="3"/>
      <c r="S39" s="3"/>
      <c r="T39" s="3"/>
      <c r="U39" s="3"/>
      <c r="V39" s="3"/>
      <c r="W39" s="4"/>
    </row>
    <row r="40" spans="1:23" ht="36.75" customHeight="1" x14ac:dyDescent="0.25">
      <c r="A40" s="1"/>
      <c r="B40" s="334" t="s">
        <v>12</v>
      </c>
      <c r="C40" s="335"/>
      <c r="D40" s="336"/>
      <c r="E40" s="337">
        <f>E3</f>
        <v>0</v>
      </c>
      <c r="F40" s="335"/>
      <c r="G40" s="335"/>
      <c r="H40" s="336"/>
      <c r="I40" s="338" t="s">
        <v>13</v>
      </c>
      <c r="J40" s="338"/>
      <c r="K40" s="338"/>
      <c r="L40" s="338"/>
      <c r="M40" s="338"/>
      <c r="N40" s="337">
        <f>N3</f>
        <v>0</v>
      </c>
      <c r="O40" s="335"/>
      <c r="P40" s="335"/>
      <c r="Q40" s="335"/>
      <c r="R40" s="335"/>
      <c r="S40" s="335"/>
      <c r="T40" s="335"/>
      <c r="U40" s="335"/>
      <c r="V40" s="335"/>
      <c r="W40" s="339"/>
    </row>
    <row r="41" spans="1:23" ht="30" customHeight="1" x14ac:dyDescent="0.25">
      <c r="A41" s="1"/>
      <c r="B41" s="382" t="s">
        <v>67</v>
      </c>
      <c r="C41" s="383"/>
      <c r="D41" s="383"/>
      <c r="E41" s="384"/>
      <c r="F41" s="384"/>
      <c r="G41" s="384"/>
      <c r="H41" s="384"/>
      <c r="I41" s="383"/>
      <c r="J41" s="383"/>
      <c r="K41" s="383"/>
      <c r="L41" s="383"/>
      <c r="M41" s="383"/>
      <c r="N41" s="384"/>
      <c r="O41" s="384"/>
      <c r="P41" s="384"/>
      <c r="Q41" s="384"/>
      <c r="R41" s="384"/>
      <c r="S41" s="384"/>
      <c r="T41" s="384"/>
      <c r="U41" s="384"/>
      <c r="V41" s="384"/>
      <c r="W41" s="385"/>
    </row>
    <row r="42" spans="1:23" x14ac:dyDescent="0.25">
      <c r="A42" s="1"/>
      <c r="B42" s="11"/>
      <c r="C42" s="12"/>
      <c r="D42" s="12"/>
      <c r="E42" s="12"/>
      <c r="F42" s="12"/>
      <c r="G42" s="12"/>
      <c r="H42" s="12"/>
      <c r="I42" s="12"/>
      <c r="J42" s="12"/>
      <c r="K42" s="12"/>
      <c r="L42" s="12"/>
      <c r="M42" s="12"/>
      <c r="N42" s="12"/>
      <c r="O42" s="12"/>
      <c r="P42" s="12"/>
      <c r="Q42" s="12"/>
      <c r="R42" s="12"/>
      <c r="S42" s="215" t="s">
        <v>223</v>
      </c>
      <c r="T42" s="216">
        <f>T37</f>
        <v>0</v>
      </c>
      <c r="U42" s="215" t="s">
        <v>224</v>
      </c>
      <c r="V42" s="216">
        <f>V37</f>
        <v>0</v>
      </c>
      <c r="W42" s="13"/>
    </row>
    <row r="43" spans="1:23" ht="15.75" x14ac:dyDescent="0.25">
      <c r="A43" s="1"/>
      <c r="B43" s="287" t="s">
        <v>54</v>
      </c>
      <c r="C43" s="288"/>
      <c r="D43" s="288"/>
      <c r="E43" s="288"/>
      <c r="F43" s="288"/>
      <c r="G43" s="288"/>
      <c r="H43" s="288"/>
      <c r="I43" s="288"/>
      <c r="J43" s="288"/>
      <c r="K43" s="288"/>
      <c r="L43" s="288"/>
      <c r="M43" s="288"/>
      <c r="N43" s="288"/>
      <c r="O43" s="14" t="s">
        <v>14</v>
      </c>
      <c r="P43" s="35"/>
      <c r="Q43" s="14" t="s">
        <v>15</v>
      </c>
      <c r="R43" s="35"/>
      <c r="S43" s="12"/>
      <c r="T43" s="12"/>
      <c r="U43" s="12"/>
      <c r="V43" s="12"/>
      <c r="W43" s="13"/>
    </row>
    <row r="44" spans="1:23" ht="108" customHeight="1" x14ac:dyDescent="0.25">
      <c r="A44" s="1"/>
      <c r="B44" s="311" t="s">
        <v>16</v>
      </c>
      <c r="C44" s="312"/>
      <c r="D44" s="312"/>
      <c r="E44" s="312"/>
      <c r="F44" s="312"/>
      <c r="G44" s="312"/>
      <c r="H44" s="312"/>
      <c r="I44" s="312"/>
      <c r="J44" s="312"/>
      <c r="K44" s="312"/>
      <c r="L44" s="312"/>
      <c r="M44" s="312"/>
      <c r="N44" s="312"/>
      <c r="O44" s="312"/>
      <c r="P44" s="312"/>
      <c r="Q44" s="312"/>
      <c r="R44" s="312"/>
      <c r="S44" s="312"/>
      <c r="T44" s="312"/>
      <c r="U44" s="312"/>
      <c r="V44" s="312"/>
      <c r="W44" s="313"/>
    </row>
    <row r="45" spans="1:23" x14ac:dyDescent="0.25">
      <c r="A45" s="1"/>
      <c r="B45" s="11"/>
      <c r="C45" s="12"/>
      <c r="D45" s="12"/>
      <c r="E45" s="12"/>
      <c r="F45" s="12"/>
      <c r="G45" s="12"/>
      <c r="H45" s="12"/>
      <c r="I45" s="12"/>
      <c r="J45" s="12"/>
      <c r="K45" s="12"/>
      <c r="L45" s="12"/>
      <c r="M45" s="12"/>
      <c r="N45" s="12"/>
      <c r="O45" s="12"/>
      <c r="P45" s="12"/>
      <c r="Q45" s="12"/>
      <c r="R45" s="12"/>
      <c r="S45" s="12"/>
      <c r="T45" s="12"/>
      <c r="U45" s="12"/>
      <c r="V45" s="12"/>
      <c r="W45" s="13"/>
    </row>
    <row r="46" spans="1:23" ht="15.75" customHeight="1" x14ac:dyDescent="0.25">
      <c r="A46" s="1"/>
      <c r="B46" s="287" t="s">
        <v>17</v>
      </c>
      <c r="C46" s="288"/>
      <c r="D46" s="288"/>
      <c r="E46" s="288"/>
      <c r="F46" s="288"/>
      <c r="G46" s="310"/>
      <c r="H46" s="35"/>
      <c r="I46" s="12"/>
      <c r="J46" s="6"/>
      <c r="K46" s="6"/>
      <c r="L46" s="6"/>
      <c r="M46" s="6"/>
      <c r="N46" s="6"/>
      <c r="O46" s="14"/>
      <c r="P46" s="12"/>
      <c r="Q46" s="12"/>
      <c r="R46" s="12"/>
      <c r="S46" s="12"/>
      <c r="T46" s="12"/>
      <c r="U46" s="12"/>
      <c r="V46" s="12"/>
      <c r="W46" s="13"/>
    </row>
    <row r="47" spans="1:23" x14ac:dyDescent="0.25">
      <c r="A47" s="1"/>
      <c r="B47" s="11"/>
      <c r="C47" s="12"/>
      <c r="D47" s="12"/>
      <c r="E47" s="12"/>
      <c r="F47" s="12"/>
      <c r="G47" s="12"/>
      <c r="H47" s="12"/>
      <c r="I47" s="12"/>
      <c r="J47" s="12"/>
      <c r="K47" s="12"/>
      <c r="L47" s="12"/>
      <c r="M47" s="12"/>
      <c r="N47" s="12"/>
      <c r="O47" s="12"/>
      <c r="P47" s="12"/>
      <c r="Q47" s="12"/>
      <c r="R47" s="12"/>
      <c r="S47" s="12"/>
      <c r="T47" s="12"/>
      <c r="U47" s="12"/>
      <c r="V47" s="12"/>
      <c r="W47" s="13"/>
    </row>
    <row r="48" spans="1:23" ht="140.25" customHeight="1" x14ac:dyDescent="0.25">
      <c r="A48" s="1"/>
      <c r="B48" s="311" t="s">
        <v>229</v>
      </c>
      <c r="C48" s="312"/>
      <c r="D48" s="312"/>
      <c r="E48" s="312"/>
      <c r="F48" s="312"/>
      <c r="G48" s="312"/>
      <c r="H48" s="312"/>
      <c r="I48" s="312"/>
      <c r="J48" s="312"/>
      <c r="K48" s="312"/>
      <c r="L48" s="312"/>
      <c r="M48" s="312"/>
      <c r="N48" s="312"/>
      <c r="O48" s="312"/>
      <c r="P48" s="312"/>
      <c r="Q48" s="312"/>
      <c r="R48" s="312"/>
      <c r="S48" s="312"/>
      <c r="T48" s="312"/>
      <c r="U48" s="312"/>
      <c r="V48" s="312"/>
      <c r="W48" s="313"/>
    </row>
    <row r="49" spans="1:23" x14ac:dyDescent="0.25">
      <c r="A49" s="1"/>
      <c r="B49" s="386" t="s">
        <v>44</v>
      </c>
      <c r="C49" s="387"/>
      <c r="D49" s="387"/>
      <c r="E49" s="387"/>
      <c r="F49" s="388" t="s">
        <v>45</v>
      </c>
      <c r="G49" s="389"/>
      <c r="H49" s="389"/>
      <c r="I49" s="389"/>
      <c r="J49" s="389"/>
      <c r="K49" s="389"/>
      <c r="L49" s="390"/>
      <c r="M49" s="387" t="s">
        <v>46</v>
      </c>
      <c r="N49" s="387"/>
      <c r="O49" s="387"/>
      <c r="P49" s="388" t="s">
        <v>47</v>
      </c>
      <c r="Q49" s="389"/>
      <c r="R49" s="389"/>
      <c r="S49" s="390"/>
      <c r="T49" s="387" t="s">
        <v>48</v>
      </c>
      <c r="U49" s="387"/>
      <c r="V49" s="387"/>
      <c r="W49" s="391"/>
    </row>
    <row r="50" spans="1:23" ht="96.75" customHeight="1" x14ac:dyDescent="0.25">
      <c r="A50" s="1"/>
      <c r="B50" s="329" t="s">
        <v>1</v>
      </c>
      <c r="C50" s="330"/>
      <c r="D50" s="330"/>
      <c r="E50" s="330"/>
      <c r="F50" s="330" t="s">
        <v>18</v>
      </c>
      <c r="G50" s="330"/>
      <c r="H50" s="330"/>
      <c r="I50" s="330"/>
      <c r="J50" s="330"/>
      <c r="K50" s="330"/>
      <c r="L50" s="330"/>
      <c r="M50" s="331" t="s">
        <v>22</v>
      </c>
      <c r="N50" s="331"/>
      <c r="O50" s="331"/>
      <c r="P50" s="259" t="s">
        <v>53</v>
      </c>
      <c r="Q50" s="332"/>
      <c r="R50" s="332"/>
      <c r="S50" s="260"/>
      <c r="T50" s="324" t="s">
        <v>21</v>
      </c>
      <c r="U50" s="325"/>
      <c r="V50" s="325"/>
      <c r="W50" s="326"/>
    </row>
    <row r="51" spans="1:23" ht="51.75" customHeight="1" x14ac:dyDescent="0.25">
      <c r="A51" s="1"/>
      <c r="B51" s="290"/>
      <c r="C51" s="291"/>
      <c r="D51" s="291"/>
      <c r="E51" s="291"/>
      <c r="F51" s="340"/>
      <c r="G51" s="340"/>
      <c r="H51" s="340"/>
      <c r="I51" s="340"/>
      <c r="J51" s="340"/>
      <c r="K51" s="340"/>
      <c r="L51" s="340"/>
      <c r="M51" s="291"/>
      <c r="N51" s="291"/>
      <c r="O51" s="291"/>
      <c r="P51" s="263"/>
      <c r="Q51" s="278"/>
      <c r="R51" s="278"/>
      <c r="S51" s="264"/>
      <c r="T51" s="327" t="e">
        <f>SUM(M51/P51)</f>
        <v>#DIV/0!</v>
      </c>
      <c r="U51" s="327"/>
      <c r="V51" s="327"/>
      <c r="W51" s="328"/>
    </row>
    <row r="52" spans="1:23" ht="47.25" customHeight="1" x14ac:dyDescent="0.25">
      <c r="A52" s="1"/>
      <c r="B52" s="290"/>
      <c r="C52" s="291"/>
      <c r="D52" s="291"/>
      <c r="E52" s="291"/>
      <c r="F52" s="291"/>
      <c r="G52" s="291"/>
      <c r="H52" s="291"/>
      <c r="I52" s="291"/>
      <c r="J52" s="291"/>
      <c r="K52" s="291"/>
      <c r="L52" s="291"/>
      <c r="M52" s="291"/>
      <c r="N52" s="291"/>
      <c r="O52" s="291"/>
      <c r="P52" s="263"/>
      <c r="Q52" s="278"/>
      <c r="R52" s="278"/>
      <c r="S52" s="264"/>
      <c r="T52" s="327" t="e">
        <f>SUM(M52/P52)</f>
        <v>#DIV/0!</v>
      </c>
      <c r="U52" s="327"/>
      <c r="V52" s="327"/>
      <c r="W52" s="328"/>
    </row>
    <row r="53" spans="1:23" ht="51" customHeight="1" x14ac:dyDescent="0.25">
      <c r="A53" s="1"/>
      <c r="B53" s="290"/>
      <c r="C53" s="291"/>
      <c r="D53" s="291"/>
      <c r="E53" s="291"/>
      <c r="F53" s="291"/>
      <c r="G53" s="291"/>
      <c r="H53" s="291"/>
      <c r="I53" s="291"/>
      <c r="J53" s="291"/>
      <c r="K53" s="291"/>
      <c r="L53" s="291"/>
      <c r="M53" s="291"/>
      <c r="N53" s="291"/>
      <c r="O53" s="291"/>
      <c r="P53" s="263"/>
      <c r="Q53" s="278"/>
      <c r="R53" s="278"/>
      <c r="S53" s="264"/>
      <c r="T53" s="327" t="e">
        <f>SUM(M53/P53)</f>
        <v>#DIV/0!</v>
      </c>
      <c r="U53" s="327"/>
      <c r="V53" s="327"/>
      <c r="W53" s="328"/>
    </row>
    <row r="54" spans="1:23" ht="49.5" customHeight="1" x14ac:dyDescent="0.25">
      <c r="A54" s="1"/>
      <c r="B54" s="290"/>
      <c r="C54" s="291"/>
      <c r="D54" s="291"/>
      <c r="E54" s="291"/>
      <c r="F54" s="291"/>
      <c r="G54" s="291"/>
      <c r="H54" s="291"/>
      <c r="I54" s="291"/>
      <c r="J54" s="291"/>
      <c r="K54" s="291"/>
      <c r="L54" s="291"/>
      <c r="M54" s="291"/>
      <c r="N54" s="291"/>
      <c r="O54" s="291"/>
      <c r="P54" s="263"/>
      <c r="Q54" s="278"/>
      <c r="R54" s="278"/>
      <c r="S54" s="264"/>
      <c r="T54" s="327" t="e">
        <f>SUM(M54/P54)</f>
        <v>#DIV/0!</v>
      </c>
      <c r="U54" s="327"/>
      <c r="V54" s="327"/>
      <c r="W54" s="328"/>
    </row>
    <row r="55" spans="1:23" ht="48.75" customHeight="1" x14ac:dyDescent="0.25">
      <c r="A55" s="1"/>
      <c r="B55" s="290"/>
      <c r="C55" s="291"/>
      <c r="D55" s="291"/>
      <c r="E55" s="291"/>
      <c r="F55" s="291"/>
      <c r="G55" s="291"/>
      <c r="H55" s="291"/>
      <c r="I55" s="291"/>
      <c r="J55" s="291"/>
      <c r="K55" s="291"/>
      <c r="L55" s="291"/>
      <c r="M55" s="291"/>
      <c r="N55" s="291"/>
      <c r="O55" s="291"/>
      <c r="P55" s="263"/>
      <c r="Q55" s="278"/>
      <c r="R55" s="278"/>
      <c r="S55" s="264"/>
      <c r="T55" s="327" t="e">
        <f>SUM(M55/P55)</f>
        <v>#DIV/0!</v>
      </c>
      <c r="U55" s="327"/>
      <c r="V55" s="327"/>
      <c r="W55" s="328"/>
    </row>
    <row r="56" spans="1:23" ht="39.75" customHeight="1" x14ac:dyDescent="0.25">
      <c r="A56" s="1"/>
      <c r="B56" s="11"/>
      <c r="C56" s="12"/>
      <c r="D56" s="12"/>
      <c r="E56" s="12"/>
      <c r="F56" s="12"/>
      <c r="G56" s="12"/>
      <c r="H56" s="12"/>
      <c r="I56" s="12"/>
      <c r="J56" s="347" t="s">
        <v>20</v>
      </c>
      <c r="K56" s="348"/>
      <c r="L56" s="349"/>
      <c r="M56" s="353">
        <f>SUM(M51:O55)</f>
        <v>0</v>
      </c>
      <c r="N56" s="353"/>
      <c r="O56" s="353"/>
      <c r="P56" s="347" t="s">
        <v>28</v>
      </c>
      <c r="Q56" s="348"/>
      <c r="R56" s="348"/>
      <c r="S56" s="349"/>
      <c r="T56" s="360">
        <f>M56/173.33</f>
        <v>0</v>
      </c>
      <c r="U56" s="361"/>
      <c r="V56" s="361"/>
      <c r="W56" s="362"/>
    </row>
    <row r="57" spans="1:23" x14ac:dyDescent="0.25">
      <c r="A57" s="1"/>
      <c r="B57" s="11"/>
      <c r="C57" s="12"/>
      <c r="D57" s="12"/>
      <c r="E57" s="12"/>
      <c r="F57" s="12"/>
      <c r="G57" s="12"/>
      <c r="H57" s="12"/>
      <c r="I57" s="12"/>
      <c r="J57" s="12"/>
      <c r="K57" s="12"/>
      <c r="L57" s="12"/>
      <c r="M57" s="12"/>
      <c r="N57" s="12"/>
      <c r="O57" s="12"/>
      <c r="P57" s="12"/>
      <c r="Q57" s="12"/>
      <c r="R57" s="12"/>
      <c r="S57" s="12"/>
      <c r="T57" s="12"/>
      <c r="U57" s="12"/>
      <c r="V57" s="12"/>
      <c r="W57" s="13"/>
    </row>
    <row r="58" spans="1:23" ht="78" customHeight="1" x14ac:dyDescent="0.25">
      <c r="A58" s="1"/>
      <c r="B58" s="311" t="s">
        <v>19</v>
      </c>
      <c r="C58" s="312"/>
      <c r="D58" s="312"/>
      <c r="E58" s="312"/>
      <c r="F58" s="312"/>
      <c r="G58" s="312"/>
      <c r="H58" s="312"/>
      <c r="I58" s="312"/>
      <c r="J58" s="312"/>
      <c r="K58" s="312"/>
      <c r="L58" s="312"/>
      <c r="M58" s="312"/>
      <c r="N58" s="312"/>
      <c r="O58" s="312"/>
      <c r="P58" s="312"/>
      <c r="Q58" s="312"/>
      <c r="R58" s="312"/>
      <c r="S58" s="312"/>
      <c r="T58" s="312"/>
      <c r="U58" s="312"/>
      <c r="V58" s="312"/>
      <c r="W58" s="313"/>
    </row>
    <row r="59" spans="1:23" x14ac:dyDescent="0.25">
      <c r="A59" s="1"/>
      <c r="B59" s="11"/>
      <c r="C59" s="12"/>
      <c r="D59" s="12"/>
      <c r="E59" s="12"/>
      <c r="F59" s="12"/>
      <c r="G59" s="12"/>
      <c r="H59" s="12"/>
      <c r="I59" s="12"/>
      <c r="J59" s="12"/>
      <c r="K59" s="12"/>
      <c r="L59" s="12"/>
      <c r="M59" s="12"/>
      <c r="N59" s="12"/>
      <c r="O59" s="12"/>
      <c r="P59" s="12"/>
      <c r="Q59" s="12"/>
      <c r="R59" s="12"/>
      <c r="S59" s="12"/>
      <c r="T59" s="12"/>
      <c r="U59" s="12"/>
      <c r="V59" s="12"/>
      <c r="W59" s="13"/>
    </row>
    <row r="60" spans="1:23" hidden="1" x14ac:dyDescent="0.25">
      <c r="A60" s="1"/>
      <c r="B60" s="11"/>
      <c r="C60" s="12"/>
      <c r="D60" s="12"/>
      <c r="E60" s="12"/>
      <c r="F60" s="12"/>
      <c r="G60" s="12"/>
      <c r="H60" s="12"/>
      <c r="I60" s="12"/>
      <c r="J60" s="12"/>
      <c r="K60" s="12"/>
      <c r="L60" s="12"/>
      <c r="M60" s="12"/>
      <c r="N60" s="12"/>
      <c r="O60" s="12"/>
      <c r="P60" s="12"/>
      <c r="Q60" s="12"/>
      <c r="R60" s="12"/>
      <c r="S60" s="12"/>
      <c r="T60" s="12"/>
      <c r="U60" s="12"/>
      <c r="V60" s="12"/>
      <c r="W60" s="13"/>
    </row>
    <row r="61" spans="1:23" ht="21.75" customHeight="1" x14ac:dyDescent="0.25">
      <c r="A61" s="1"/>
      <c r="B61" s="344" t="s">
        <v>58</v>
      </c>
      <c r="C61" s="345"/>
      <c r="D61" s="345"/>
      <c r="E61" s="345"/>
      <c r="F61" s="345"/>
      <c r="G61" s="345"/>
      <c r="H61" s="345"/>
      <c r="I61" s="345"/>
      <c r="J61" s="345"/>
      <c r="K61" s="25"/>
      <c r="L61" s="25"/>
      <c r="M61" s="25"/>
      <c r="N61" s="25"/>
      <c r="O61" s="25"/>
      <c r="P61" s="25"/>
      <c r="Q61" s="25"/>
      <c r="R61" s="25"/>
      <c r="S61" s="25"/>
      <c r="T61" s="25"/>
      <c r="U61" s="25"/>
      <c r="V61" s="25"/>
      <c r="W61" s="28"/>
    </row>
    <row r="62" spans="1:23" ht="18" customHeight="1" x14ac:dyDescent="0.25">
      <c r="A62" s="1"/>
      <c r="B62" s="311"/>
      <c r="C62" s="312"/>
      <c r="D62" s="312"/>
      <c r="E62" s="312"/>
      <c r="F62" s="312"/>
      <c r="G62" s="312"/>
      <c r="H62" s="312"/>
      <c r="I62" s="312"/>
      <c r="J62" s="312"/>
      <c r="K62" s="14" t="s">
        <v>14</v>
      </c>
      <c r="L62" s="35"/>
      <c r="M62" s="14" t="s">
        <v>15</v>
      </c>
      <c r="N62" s="35"/>
      <c r="O62" s="12"/>
      <c r="P62" s="12"/>
      <c r="Q62" s="12"/>
      <c r="R62" s="12"/>
      <c r="S62" s="12"/>
      <c r="T62" s="12"/>
      <c r="U62" s="12"/>
      <c r="V62" s="12"/>
      <c r="W62" s="13"/>
    </row>
    <row r="63" spans="1:23" ht="19.5" customHeight="1" x14ac:dyDescent="0.25">
      <c r="A63" s="1"/>
      <c r="B63" s="26"/>
      <c r="C63" s="27"/>
      <c r="D63" s="27"/>
      <c r="E63" s="27"/>
      <c r="F63" s="27"/>
      <c r="G63" s="27"/>
      <c r="H63" s="27"/>
      <c r="I63" s="27"/>
      <c r="J63" s="27"/>
      <c r="K63" s="27"/>
      <c r="L63" s="12"/>
      <c r="M63" s="14"/>
      <c r="N63" s="12"/>
      <c r="O63" s="12"/>
      <c r="P63" s="12"/>
      <c r="Q63" s="12"/>
      <c r="R63" s="12"/>
      <c r="S63" s="12"/>
      <c r="T63" s="12"/>
      <c r="U63" s="12"/>
      <c r="V63" s="12"/>
      <c r="W63" s="13"/>
    </row>
    <row r="64" spans="1:23" ht="97.5" customHeight="1" x14ac:dyDescent="0.25">
      <c r="A64" s="1"/>
      <c r="B64" s="356" t="s">
        <v>68</v>
      </c>
      <c r="C64" s="357"/>
      <c r="D64" s="357"/>
      <c r="E64" s="357"/>
      <c r="F64" s="357"/>
      <c r="G64" s="357"/>
      <c r="H64" s="357"/>
      <c r="I64" s="358" t="s">
        <v>52</v>
      </c>
      <c r="J64" s="358"/>
      <c r="K64" s="358"/>
      <c r="L64" s="358"/>
      <c r="M64" s="358"/>
      <c r="N64" s="358"/>
      <c r="O64" s="29"/>
      <c r="P64" s="29"/>
      <c r="Q64" s="29"/>
      <c r="R64" s="29"/>
      <c r="S64" s="29"/>
      <c r="T64" s="29"/>
      <c r="U64" s="29"/>
      <c r="V64" s="12"/>
      <c r="W64" s="13"/>
    </row>
    <row r="65" spans="1:23" ht="22.5" customHeight="1" x14ac:dyDescent="0.25">
      <c r="A65" s="1"/>
      <c r="B65" s="359" t="s">
        <v>69</v>
      </c>
      <c r="C65" s="272"/>
      <c r="D65" s="272"/>
      <c r="E65" s="272"/>
      <c r="F65" s="272"/>
      <c r="G65" s="272"/>
      <c r="H65" s="272"/>
      <c r="I65" s="272"/>
      <c r="J65" s="272"/>
      <c r="K65" s="272"/>
      <c r="L65" s="272"/>
      <c r="M65" s="272"/>
      <c r="N65" s="273"/>
      <c r="O65" s="29"/>
      <c r="P65" s="29"/>
      <c r="Q65" s="29"/>
      <c r="R65" s="29"/>
      <c r="S65" s="29"/>
      <c r="T65" s="29"/>
      <c r="U65" s="29"/>
      <c r="V65" s="12"/>
      <c r="W65" s="13"/>
    </row>
    <row r="66" spans="1:23" ht="30" customHeight="1" x14ac:dyDescent="0.25">
      <c r="A66" s="1"/>
      <c r="B66" s="354" t="s">
        <v>49</v>
      </c>
      <c r="C66" s="355"/>
      <c r="D66" s="355"/>
      <c r="E66" s="355"/>
      <c r="F66" s="355"/>
      <c r="G66" s="355"/>
      <c r="H66" s="355"/>
      <c r="I66" s="355"/>
      <c r="J66" s="355"/>
      <c r="K66" s="12"/>
      <c r="L66" s="12"/>
      <c r="M66" s="12"/>
      <c r="N66" s="12"/>
      <c r="O66" s="12"/>
      <c r="P66" s="12"/>
      <c r="Q66" s="12"/>
      <c r="R66" s="12"/>
      <c r="S66" s="12"/>
      <c r="T66" s="12"/>
      <c r="U66" s="12"/>
      <c r="V66" s="12"/>
      <c r="W66" s="13"/>
    </row>
    <row r="67" spans="1:23" ht="15.75" customHeight="1" x14ac:dyDescent="0.25">
      <c r="A67" s="1"/>
      <c r="B67" s="287" t="s">
        <v>74</v>
      </c>
      <c r="C67" s="288"/>
      <c r="D67" s="288"/>
      <c r="E67" s="288"/>
      <c r="F67" s="288"/>
      <c r="G67" s="288"/>
      <c r="H67" s="288"/>
      <c r="I67" s="288"/>
      <c r="J67" s="288"/>
      <c r="K67" s="14" t="s">
        <v>14</v>
      </c>
      <c r="L67" s="35"/>
      <c r="M67" s="14" t="s">
        <v>15</v>
      </c>
      <c r="N67" s="35"/>
      <c r="O67" s="12"/>
      <c r="P67" s="12"/>
      <c r="Q67" s="12"/>
      <c r="R67" s="12"/>
      <c r="S67" s="12"/>
      <c r="T67" s="12"/>
      <c r="U67" s="12"/>
      <c r="V67" s="12"/>
      <c r="W67" s="13"/>
    </row>
    <row r="68" spans="1:23" x14ac:dyDescent="0.25">
      <c r="A68" s="1"/>
      <c r="B68" s="11"/>
      <c r="C68" s="12"/>
      <c r="D68" s="12"/>
      <c r="E68" s="12"/>
      <c r="F68" s="12"/>
      <c r="G68" s="12"/>
      <c r="H68" s="12"/>
      <c r="I68" s="12"/>
      <c r="J68" s="12"/>
      <c r="K68" s="12"/>
      <c r="L68" s="12"/>
      <c r="M68" s="12"/>
      <c r="N68" s="12"/>
      <c r="O68" s="12"/>
      <c r="P68" s="12"/>
      <c r="Q68" s="12"/>
      <c r="R68" s="12"/>
      <c r="S68" s="12"/>
      <c r="T68" s="12"/>
      <c r="U68" s="12"/>
      <c r="V68" s="12"/>
      <c r="W68" s="13"/>
    </row>
    <row r="69" spans="1:23" ht="15.75" x14ac:dyDescent="0.25">
      <c r="A69" s="1"/>
      <c r="B69" s="287" t="s">
        <v>23</v>
      </c>
      <c r="C69" s="288"/>
      <c r="D69" s="288"/>
      <c r="E69" s="288"/>
      <c r="F69" s="288"/>
      <c r="G69" s="288"/>
      <c r="H69" s="288"/>
      <c r="I69" s="288"/>
      <c r="J69" s="288"/>
      <c r="K69" s="288"/>
      <c r="L69" s="288"/>
      <c r="M69" s="288"/>
      <c r="N69" s="12"/>
      <c r="O69" s="12"/>
      <c r="P69" s="12"/>
      <c r="Q69" s="12"/>
      <c r="R69" s="12"/>
      <c r="S69" s="12"/>
      <c r="T69" s="12"/>
      <c r="U69" s="12"/>
      <c r="V69" s="12"/>
      <c r="W69" s="13"/>
    </row>
    <row r="70" spans="1:23" x14ac:dyDescent="0.25">
      <c r="A70" s="1"/>
      <c r="B70" s="350"/>
      <c r="C70" s="351"/>
      <c r="D70" s="351"/>
      <c r="E70" s="351"/>
      <c r="F70" s="351"/>
      <c r="G70" s="351"/>
      <c r="H70" s="351"/>
      <c r="I70" s="351"/>
      <c r="J70" s="351"/>
      <c r="K70" s="351"/>
      <c r="L70" s="351"/>
      <c r="M70" s="351"/>
      <c r="N70" s="351"/>
      <c r="O70" s="351"/>
      <c r="P70" s="351"/>
      <c r="Q70" s="351"/>
      <c r="R70" s="351"/>
      <c r="S70" s="351"/>
      <c r="T70" s="351"/>
      <c r="U70" s="351"/>
      <c r="V70" s="351"/>
      <c r="W70" s="352"/>
    </row>
    <row r="71" spans="1:23" ht="20.25" customHeight="1" x14ac:dyDescent="0.25">
      <c r="A71" s="1"/>
      <c r="B71" s="350"/>
      <c r="C71" s="351"/>
      <c r="D71" s="351"/>
      <c r="E71" s="351"/>
      <c r="F71" s="351"/>
      <c r="G71" s="351"/>
      <c r="H71" s="351"/>
      <c r="I71" s="351"/>
      <c r="J71" s="351"/>
      <c r="K71" s="351"/>
      <c r="L71" s="351"/>
      <c r="M71" s="351"/>
      <c r="N71" s="351"/>
      <c r="O71" s="351"/>
      <c r="P71" s="351"/>
      <c r="Q71" s="351"/>
      <c r="R71" s="351"/>
      <c r="S71" s="351"/>
      <c r="T71" s="351"/>
      <c r="U71" s="351"/>
      <c r="V71" s="351"/>
      <c r="W71" s="352"/>
    </row>
    <row r="72" spans="1:23" x14ac:dyDescent="0.25">
      <c r="A72" s="1"/>
      <c r="B72" s="11"/>
      <c r="C72" s="12"/>
      <c r="D72" s="12"/>
      <c r="E72" s="12"/>
      <c r="F72" s="12"/>
      <c r="G72" s="12"/>
      <c r="H72" s="12"/>
      <c r="I72" s="12"/>
      <c r="J72" s="12"/>
      <c r="K72" s="12"/>
      <c r="L72" s="12"/>
      <c r="M72" s="12"/>
      <c r="N72" s="12"/>
      <c r="O72" s="12"/>
      <c r="P72" s="12"/>
      <c r="Q72" s="12"/>
      <c r="R72" s="12"/>
      <c r="S72" s="12"/>
      <c r="T72" s="12"/>
      <c r="U72" s="12"/>
      <c r="V72" s="12"/>
      <c r="W72" s="13"/>
    </row>
    <row r="73" spans="1:23" ht="30.75" customHeight="1" x14ac:dyDescent="0.25">
      <c r="A73" s="1"/>
      <c r="B73" s="341" t="s">
        <v>24</v>
      </c>
      <c r="C73" s="342"/>
      <c r="D73" s="342"/>
      <c r="E73" s="342"/>
      <c r="F73" s="342"/>
      <c r="G73" s="342"/>
      <c r="H73" s="342"/>
      <c r="I73" s="342"/>
      <c r="J73" s="342"/>
      <c r="K73" s="342"/>
      <c r="L73" s="342"/>
      <c r="M73" s="342"/>
      <c r="N73" s="342"/>
      <c r="O73" s="342"/>
      <c r="P73" s="342"/>
      <c r="Q73" s="342"/>
      <c r="R73" s="342"/>
      <c r="S73" s="342"/>
      <c r="T73" s="342"/>
      <c r="U73" s="342"/>
      <c r="V73" s="342"/>
      <c r="W73" s="343"/>
    </row>
    <row r="74" spans="1:23" ht="15.75" x14ac:dyDescent="0.25">
      <c r="A74" s="1"/>
      <c r="B74" s="15"/>
      <c r="C74" s="16"/>
      <c r="D74" s="16"/>
      <c r="E74" s="16"/>
      <c r="F74" s="16"/>
      <c r="G74" s="16"/>
      <c r="H74" s="16"/>
      <c r="I74" s="16"/>
      <c r="J74" s="16"/>
      <c r="K74" s="16"/>
      <c r="L74" s="16"/>
      <c r="M74" s="16"/>
      <c r="N74" s="16"/>
      <c r="O74" s="16"/>
      <c r="P74" s="16"/>
      <c r="Q74" s="16"/>
      <c r="R74" s="16"/>
      <c r="S74" s="16"/>
      <c r="T74" s="16"/>
      <c r="U74" s="16"/>
      <c r="V74" s="16"/>
      <c r="W74" s="17"/>
    </row>
    <row r="75" spans="1:23" ht="15.75" x14ac:dyDescent="0.25">
      <c r="A75" s="1"/>
      <c r="B75" s="15"/>
      <c r="C75" s="16"/>
      <c r="D75" s="16"/>
      <c r="E75" s="16"/>
      <c r="F75" s="16"/>
      <c r="G75" s="16"/>
      <c r="H75" s="16"/>
      <c r="I75" s="16"/>
      <c r="J75" s="16"/>
      <c r="K75" s="16"/>
      <c r="L75" s="16"/>
      <c r="M75" s="16"/>
      <c r="N75" s="16"/>
      <c r="O75" s="16"/>
      <c r="P75" s="16"/>
      <c r="Q75" s="16"/>
      <c r="R75" s="16"/>
      <c r="S75" s="16"/>
      <c r="T75" s="16"/>
      <c r="U75" s="16"/>
      <c r="V75" s="16"/>
      <c r="W75" s="17"/>
    </row>
    <row r="76" spans="1:23" x14ac:dyDescent="0.25">
      <c r="A76" s="1"/>
      <c r="B76" s="11"/>
      <c r="C76" s="12"/>
      <c r="D76" s="12"/>
      <c r="E76" s="12"/>
      <c r="F76" s="12"/>
      <c r="G76" s="12"/>
      <c r="H76" s="12"/>
      <c r="I76" s="12"/>
      <c r="J76" s="12"/>
      <c r="K76" s="12"/>
      <c r="L76" s="12"/>
      <c r="M76" s="12"/>
      <c r="N76" s="12"/>
      <c r="O76" s="12"/>
      <c r="P76" s="12"/>
      <c r="Q76" s="12"/>
      <c r="R76" s="12"/>
      <c r="S76" s="12"/>
      <c r="T76" s="12"/>
      <c r="U76" s="12"/>
      <c r="V76" s="12"/>
      <c r="W76" s="13"/>
    </row>
    <row r="77" spans="1:23" x14ac:dyDescent="0.25">
      <c r="A77" s="1"/>
      <c r="B77" s="11"/>
      <c r="C77" s="12"/>
      <c r="D77" s="12"/>
      <c r="E77" s="12"/>
      <c r="F77" s="12"/>
      <c r="G77" s="12"/>
      <c r="H77" s="12"/>
      <c r="I77" s="12"/>
      <c r="J77" s="12"/>
      <c r="K77" s="12"/>
      <c r="L77" s="12"/>
      <c r="M77" s="12"/>
      <c r="N77" s="12"/>
      <c r="O77" s="12"/>
      <c r="P77" s="12"/>
      <c r="Q77" s="274"/>
      <c r="R77" s="275"/>
      <c r="S77" s="275"/>
      <c r="T77" s="275"/>
      <c r="U77" s="275"/>
      <c r="V77" s="275"/>
      <c r="W77" s="367"/>
    </row>
    <row r="78" spans="1:23" x14ac:dyDescent="0.25">
      <c r="A78" s="1"/>
      <c r="B78" s="18"/>
      <c r="C78" s="19"/>
      <c r="D78" s="19"/>
      <c r="E78" s="19"/>
      <c r="F78" s="19"/>
      <c r="G78" s="19"/>
      <c r="H78" s="19"/>
      <c r="I78" s="19"/>
      <c r="J78" s="19"/>
      <c r="K78" s="19"/>
      <c r="L78" s="19"/>
      <c r="M78" s="19"/>
      <c r="N78" s="19"/>
      <c r="O78" s="12"/>
      <c r="P78" s="12"/>
      <c r="Q78" s="368"/>
      <c r="R78" s="365"/>
      <c r="S78" s="365"/>
      <c r="T78" s="365"/>
      <c r="U78" s="365"/>
      <c r="V78" s="365"/>
      <c r="W78" s="369"/>
    </row>
    <row r="79" spans="1:23" ht="15.75" x14ac:dyDescent="0.25">
      <c r="A79" s="1"/>
      <c r="B79" s="344" t="s">
        <v>59</v>
      </c>
      <c r="C79" s="345"/>
      <c r="D79" s="345"/>
      <c r="E79" s="345"/>
      <c r="F79" s="345"/>
      <c r="G79" s="345"/>
      <c r="H79" s="345"/>
      <c r="I79" s="345"/>
      <c r="J79" s="345"/>
      <c r="K79" s="345"/>
      <c r="L79" s="345"/>
      <c r="M79" s="345"/>
      <c r="N79" s="345"/>
      <c r="O79" s="12"/>
      <c r="P79" s="12"/>
      <c r="Q79" s="345" t="s">
        <v>26</v>
      </c>
      <c r="R79" s="345"/>
      <c r="S79" s="345"/>
      <c r="T79" s="345"/>
      <c r="U79" s="345"/>
      <c r="V79" s="345"/>
      <c r="W79" s="346"/>
    </row>
    <row r="80" spans="1:23" x14ac:dyDescent="0.25">
      <c r="A80" s="1"/>
      <c r="B80" s="11"/>
      <c r="C80" s="12"/>
      <c r="D80" s="12"/>
      <c r="E80" s="12"/>
      <c r="F80" s="12"/>
      <c r="G80" s="12"/>
      <c r="H80" s="12"/>
      <c r="I80" s="12"/>
      <c r="J80" s="12"/>
      <c r="K80" s="12"/>
      <c r="L80" s="12"/>
      <c r="M80" s="12"/>
      <c r="N80" s="12"/>
      <c r="O80" s="12"/>
      <c r="P80" s="12"/>
      <c r="Q80" s="12"/>
      <c r="R80" s="12"/>
      <c r="S80" s="12"/>
      <c r="T80" s="12"/>
      <c r="U80" s="12"/>
      <c r="V80" s="12"/>
      <c r="W80" s="13"/>
    </row>
    <row r="81" spans="1:23" x14ac:dyDescent="0.25">
      <c r="A81" s="1"/>
      <c r="B81" s="11"/>
      <c r="C81" s="12"/>
      <c r="D81" s="12"/>
      <c r="E81" s="12"/>
      <c r="F81" s="12"/>
      <c r="G81" s="12"/>
      <c r="H81" s="12"/>
      <c r="I81" s="12"/>
      <c r="J81" s="12"/>
      <c r="K81" s="12"/>
      <c r="L81" s="12"/>
      <c r="M81" s="12"/>
      <c r="N81" s="12"/>
      <c r="O81" s="12"/>
      <c r="P81" s="12"/>
      <c r="Q81" s="12"/>
      <c r="R81" s="12"/>
      <c r="S81" s="12"/>
      <c r="T81" s="12"/>
      <c r="U81" s="12"/>
      <c r="V81" s="12"/>
      <c r="W81" s="13"/>
    </row>
    <row r="82" spans="1:23" x14ac:dyDescent="0.25">
      <c r="A82" s="1"/>
      <c r="B82" s="363"/>
      <c r="C82" s="275"/>
      <c r="D82" s="275"/>
      <c r="E82" s="275"/>
      <c r="F82" s="275"/>
      <c r="G82" s="275"/>
      <c r="H82" s="275"/>
      <c r="I82" s="275"/>
      <c r="J82" s="275"/>
      <c r="K82" s="275"/>
      <c r="L82" s="275"/>
      <c r="M82" s="275"/>
      <c r="N82" s="276"/>
      <c r="O82" s="12"/>
      <c r="P82" s="12"/>
      <c r="Q82" s="274"/>
      <c r="R82" s="275"/>
      <c r="S82" s="275"/>
      <c r="T82" s="275"/>
      <c r="U82" s="275"/>
      <c r="V82" s="275"/>
      <c r="W82" s="367"/>
    </row>
    <row r="83" spans="1:23" x14ac:dyDescent="0.25">
      <c r="A83" s="1"/>
      <c r="B83" s="364"/>
      <c r="C83" s="365"/>
      <c r="D83" s="365"/>
      <c r="E83" s="365"/>
      <c r="F83" s="365"/>
      <c r="G83" s="365"/>
      <c r="H83" s="365"/>
      <c r="I83" s="365"/>
      <c r="J83" s="365"/>
      <c r="K83" s="365"/>
      <c r="L83" s="365"/>
      <c r="M83" s="365"/>
      <c r="N83" s="366"/>
      <c r="O83" s="12"/>
      <c r="P83" s="12"/>
      <c r="Q83" s="368"/>
      <c r="R83" s="365"/>
      <c r="S83" s="365"/>
      <c r="T83" s="365"/>
      <c r="U83" s="365"/>
      <c r="V83" s="365"/>
      <c r="W83" s="369"/>
    </row>
    <row r="84" spans="1:23" ht="15.75" x14ac:dyDescent="0.25">
      <c r="A84" s="1"/>
      <c r="B84" s="344" t="s">
        <v>25</v>
      </c>
      <c r="C84" s="345"/>
      <c r="D84" s="345"/>
      <c r="E84" s="345"/>
      <c r="F84" s="345"/>
      <c r="G84" s="345"/>
      <c r="H84" s="345"/>
      <c r="I84" s="345"/>
      <c r="J84" s="345"/>
      <c r="K84" s="345"/>
      <c r="L84" s="345"/>
      <c r="M84" s="345"/>
      <c r="N84" s="345"/>
      <c r="O84" s="12"/>
      <c r="P84" s="12"/>
      <c r="Q84" s="345" t="s">
        <v>27</v>
      </c>
      <c r="R84" s="345"/>
      <c r="S84" s="345"/>
      <c r="T84" s="345"/>
      <c r="U84" s="345"/>
      <c r="V84" s="345"/>
      <c r="W84" s="346"/>
    </row>
    <row r="85" spans="1:23" ht="15.75" thickBot="1" x14ac:dyDescent="0.3">
      <c r="A85" s="1"/>
      <c r="B85" s="20"/>
      <c r="C85" s="21"/>
      <c r="D85" s="21"/>
      <c r="E85" s="21"/>
      <c r="F85" s="21"/>
      <c r="G85" s="21"/>
      <c r="H85" s="21"/>
      <c r="I85" s="21"/>
      <c r="J85" s="21"/>
      <c r="K85" s="21"/>
      <c r="L85" s="21"/>
      <c r="M85" s="21"/>
      <c r="N85" s="21"/>
      <c r="O85" s="21"/>
      <c r="P85" s="21"/>
      <c r="Q85" s="21"/>
      <c r="R85" s="21"/>
      <c r="S85" s="21"/>
      <c r="T85" s="21"/>
      <c r="U85" s="21"/>
      <c r="V85" s="21"/>
      <c r="W85" s="22"/>
    </row>
  </sheetData>
  <sheetProtection algorithmName="SHA-512" hashValue="f4v0TKtvu0FG2mvXorMLKpI/Drq1vWnWssfh+Pn6kRpus+LS5gwH4HAo2H3KShej84VKVdkZ5R1a2owmckw0hA==" saltValue="RXjcWvNrdrYUMaCpa8LKIg==" spinCount="100000" sheet="1" objects="1" scenarios="1" selectLockedCells="1"/>
  <mergeCells count="267">
    <mergeCell ref="R26:S26"/>
    <mergeCell ref="I35:J35"/>
    <mergeCell ref="I34:J34"/>
    <mergeCell ref="I33:J33"/>
    <mergeCell ref="I32:J32"/>
    <mergeCell ref="I31:J31"/>
    <mergeCell ref="I30:J30"/>
    <mergeCell ref="L30:M30"/>
    <mergeCell ref="L31:M31"/>
    <mergeCell ref="L32:M32"/>
    <mergeCell ref="B6:W6"/>
    <mergeCell ref="P20:Q20"/>
    <mergeCell ref="B61:J62"/>
    <mergeCell ref="T25:U25"/>
    <mergeCell ref="T24:U24"/>
    <mergeCell ref="T23:U23"/>
    <mergeCell ref="B41:W41"/>
    <mergeCell ref="B49:E49"/>
    <mergeCell ref="F49:L49"/>
    <mergeCell ref="M49:O49"/>
    <mergeCell ref="P49:S49"/>
    <mergeCell ref="T49:W49"/>
    <mergeCell ref="T35:U35"/>
    <mergeCell ref="R35:S35"/>
    <mergeCell ref="T34:U34"/>
    <mergeCell ref="R34:S34"/>
    <mergeCell ref="T33:U33"/>
    <mergeCell ref="R33:S33"/>
    <mergeCell ref="R31:S31"/>
    <mergeCell ref="R30:S30"/>
    <mergeCell ref="R29:S29"/>
    <mergeCell ref="T28:U28"/>
    <mergeCell ref="I28:J28"/>
    <mergeCell ref="R32:S32"/>
    <mergeCell ref="B28:E28"/>
    <mergeCell ref="B29:E29"/>
    <mergeCell ref="B30:E30"/>
    <mergeCell ref="I27:J27"/>
    <mergeCell ref="L23:M23"/>
    <mergeCell ref="L24:M24"/>
    <mergeCell ref="B7:D7"/>
    <mergeCell ref="B8:D8"/>
    <mergeCell ref="B9:D9"/>
    <mergeCell ref="B16:W16"/>
    <mergeCell ref="B10:D10"/>
    <mergeCell ref="B12:D12"/>
    <mergeCell ref="E7:J7"/>
    <mergeCell ref="E8:J8"/>
    <mergeCell ref="E9:J9"/>
    <mergeCell ref="E10:J10"/>
    <mergeCell ref="E12:J12"/>
    <mergeCell ref="L7:N7"/>
    <mergeCell ref="L8:N8"/>
    <mergeCell ref="N23:O23"/>
    <mergeCell ref="N24:O24"/>
    <mergeCell ref="R20:S20"/>
    <mergeCell ref="N27:O27"/>
    <mergeCell ref="B11:D11"/>
    <mergeCell ref="O7:T7"/>
    <mergeCell ref="B23:E23"/>
    <mergeCell ref="B24:E24"/>
    <mergeCell ref="B25:E25"/>
    <mergeCell ref="B34:E34"/>
    <mergeCell ref="B35:E35"/>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B26:E26"/>
    <mergeCell ref="B73:W73"/>
    <mergeCell ref="B79:N79"/>
    <mergeCell ref="B84:N84"/>
    <mergeCell ref="Q79:W79"/>
    <mergeCell ref="Q84:W84"/>
    <mergeCell ref="P56:S56"/>
    <mergeCell ref="B67:J67"/>
    <mergeCell ref="B69:M69"/>
    <mergeCell ref="B70:W71"/>
    <mergeCell ref="M56:O56"/>
    <mergeCell ref="J56:L56"/>
    <mergeCell ref="B58:W58"/>
    <mergeCell ref="B66:J66"/>
    <mergeCell ref="B64:H64"/>
    <mergeCell ref="I64:N64"/>
    <mergeCell ref="B65:N65"/>
    <mergeCell ref="T56:W56"/>
    <mergeCell ref="B82:N83"/>
    <mergeCell ref="Q82:W83"/>
    <mergeCell ref="Q77:W78"/>
    <mergeCell ref="P54:S54"/>
    <mergeCell ref="M51:O51"/>
    <mergeCell ref="M52:O52"/>
    <mergeCell ref="P55:S55"/>
    <mergeCell ref="P53:S53"/>
    <mergeCell ref="P52:S52"/>
    <mergeCell ref="P51:S51"/>
    <mergeCell ref="B48:W48"/>
    <mergeCell ref="M53:O53"/>
    <mergeCell ref="M54:O54"/>
    <mergeCell ref="B54:E54"/>
    <mergeCell ref="T54:W54"/>
    <mergeCell ref="T55:W55"/>
    <mergeCell ref="B55:E55"/>
    <mergeCell ref="F51:L51"/>
    <mergeCell ref="F52:L52"/>
    <mergeCell ref="F53:L53"/>
    <mergeCell ref="F54:L54"/>
    <mergeCell ref="F55:L55"/>
    <mergeCell ref="F50:L50"/>
    <mergeCell ref="M55:O55"/>
    <mergeCell ref="B46:G46"/>
    <mergeCell ref="B43:N43"/>
    <mergeCell ref="B44:W44"/>
    <mergeCell ref="B36:Q37"/>
    <mergeCell ref="R36:S36"/>
    <mergeCell ref="T37:U37"/>
    <mergeCell ref="B51:E51"/>
    <mergeCell ref="B52:E52"/>
    <mergeCell ref="B53:E53"/>
    <mergeCell ref="T50:W50"/>
    <mergeCell ref="T51:W51"/>
    <mergeCell ref="T52:W52"/>
    <mergeCell ref="T53:W53"/>
    <mergeCell ref="R37:S37"/>
    <mergeCell ref="B50:E50"/>
    <mergeCell ref="M50:O50"/>
    <mergeCell ref="P50:S50"/>
    <mergeCell ref="V37:W37"/>
    <mergeCell ref="T36:U36"/>
    <mergeCell ref="V36:W36"/>
    <mergeCell ref="B40:D40"/>
    <mergeCell ref="E40:H40"/>
    <mergeCell ref="I40:M40"/>
    <mergeCell ref="N40:W40"/>
    <mergeCell ref="I3:M3"/>
    <mergeCell ref="N3:W3"/>
    <mergeCell ref="B3:D3"/>
    <mergeCell ref="E3:H3"/>
    <mergeCell ref="V31:W31"/>
    <mergeCell ref="V32:W32"/>
    <mergeCell ref="V33:W33"/>
    <mergeCell ref="V34:W34"/>
    <mergeCell ref="B15:W15"/>
    <mergeCell ref="N30:O30"/>
    <mergeCell ref="N31:O31"/>
    <mergeCell ref="N32:O32"/>
    <mergeCell ref="N33:O33"/>
    <mergeCell ref="N34:O34"/>
    <mergeCell ref="I26:J26"/>
    <mergeCell ref="I25:J25"/>
    <mergeCell ref="I24:J24"/>
    <mergeCell ref="I23:J23"/>
    <mergeCell ref="L34:M34"/>
    <mergeCell ref="O8:T8"/>
    <mergeCell ref="O9:T9"/>
    <mergeCell ref="O10:T10"/>
    <mergeCell ref="P31:Q31"/>
    <mergeCell ref="V25:W25"/>
    <mergeCell ref="P23:Q23"/>
    <mergeCell ref="P24:Q24"/>
    <mergeCell ref="P25:Q25"/>
    <mergeCell ref="L35:M35"/>
    <mergeCell ref="V29:W29"/>
    <mergeCell ref="V30:W30"/>
    <mergeCell ref="V23:W23"/>
    <mergeCell ref="V24:W24"/>
    <mergeCell ref="V26:W26"/>
    <mergeCell ref="V27:W27"/>
    <mergeCell ref="V28:W28"/>
    <mergeCell ref="T29:U29"/>
    <mergeCell ref="T30:U30"/>
    <mergeCell ref="T32:U32"/>
    <mergeCell ref="L33:M33"/>
    <mergeCell ref="N26:O26"/>
    <mergeCell ref="R25:S25"/>
    <mergeCell ref="P26:Q26"/>
    <mergeCell ref="P27:Q27"/>
    <mergeCell ref="P28:Q28"/>
    <mergeCell ref="R28:S28"/>
    <mergeCell ref="T27:U27"/>
    <mergeCell ref="R27:S27"/>
    <mergeCell ref="T26:U26"/>
    <mergeCell ref="B19:E19"/>
    <mergeCell ref="B22:E22"/>
    <mergeCell ref="B27:E27"/>
    <mergeCell ref="B4:W4"/>
    <mergeCell ref="V35:W35"/>
    <mergeCell ref="T31:U31"/>
    <mergeCell ref="O11:T11"/>
    <mergeCell ref="O12:T12"/>
    <mergeCell ref="N35:O35"/>
    <mergeCell ref="L10:N10"/>
    <mergeCell ref="L12:N12"/>
    <mergeCell ref="R22:S22"/>
    <mergeCell ref="R23:S23"/>
    <mergeCell ref="R24:S24"/>
    <mergeCell ref="B18:W18"/>
    <mergeCell ref="N25:O25"/>
    <mergeCell ref="P32:Q32"/>
    <mergeCell ref="P33:Q33"/>
    <mergeCell ref="P34:Q34"/>
    <mergeCell ref="P35:Q35"/>
    <mergeCell ref="P29:Q29"/>
    <mergeCell ref="P30:Q30"/>
    <mergeCell ref="P21:Q21"/>
    <mergeCell ref="P22:Q22"/>
    <mergeCell ref="B38:W38"/>
    <mergeCell ref="N28:O28"/>
    <mergeCell ref="N29:O29"/>
    <mergeCell ref="B13:D13"/>
    <mergeCell ref="E13:J13"/>
    <mergeCell ref="I20:J20"/>
    <mergeCell ref="I19:J19"/>
    <mergeCell ref="L19:M19"/>
    <mergeCell ref="L20:M20"/>
    <mergeCell ref="L21:M21"/>
    <mergeCell ref="L22:M22"/>
    <mergeCell ref="L26:M26"/>
    <mergeCell ref="L27:M27"/>
    <mergeCell ref="L28:M28"/>
    <mergeCell ref="L29:M29"/>
    <mergeCell ref="I29:J29"/>
    <mergeCell ref="L25:M25"/>
    <mergeCell ref="I22:J22"/>
    <mergeCell ref="B17:W17"/>
    <mergeCell ref="B31:E31"/>
    <mergeCell ref="B32:E32"/>
    <mergeCell ref="B33:E33"/>
    <mergeCell ref="B20:E20"/>
    <mergeCell ref="B21:E21"/>
    <mergeCell ref="B2:W2"/>
    <mergeCell ref="N20:O20"/>
    <mergeCell ref="N21:O21"/>
    <mergeCell ref="N22:O22"/>
    <mergeCell ref="T19:U19"/>
    <mergeCell ref="R19:S19"/>
    <mergeCell ref="P19:Q19"/>
    <mergeCell ref="N19:O19"/>
    <mergeCell ref="V19:W19"/>
    <mergeCell ref="V20:W20"/>
    <mergeCell ref="V21:W21"/>
    <mergeCell ref="V22:W22"/>
    <mergeCell ref="T20:U20"/>
    <mergeCell ref="T21:U21"/>
    <mergeCell ref="T22:U22"/>
    <mergeCell ref="I21:J21"/>
    <mergeCell ref="B5:W5"/>
    <mergeCell ref="B14:W14"/>
    <mergeCell ref="L11:N11"/>
    <mergeCell ref="E11:J11"/>
    <mergeCell ref="L13:N13"/>
    <mergeCell ref="O13:T13"/>
    <mergeCell ref="R21:S21"/>
    <mergeCell ref="L9:N9"/>
  </mergeCells>
  <dataValidations count="6">
    <dataValidation type="whole" operator="lessThanOrEqual" allowBlank="1" showInputMessage="1" showErrorMessage="1" errorTitle="Invalid Entry" error="Total Annual Hours Worked for Employer may not exceed 2080." sqref="L21:M35">
      <formula1>2080</formula1>
    </dataValidation>
    <dataValidation type="whole" operator="lessThanOrEqual" allowBlank="1" showInputMessage="1" showErrorMessage="1" errorTitle="Invalid Entry" error="# of CCFP Operating Months Per Year may not exceed 12." sqref="K21:K35">
      <formula1>12</formula1>
    </dataValidation>
    <dataValidation type="decimal" operator="lessThanOrEqual" allowBlank="1" showInputMessage="1" showErrorMessage="1" errorTitle="Invalid Entry" error="Hours Per Month Spent on CCFP may not exceed 173.33." sqref="I21:J35">
      <formula1>173.33</formula1>
    </dataValidation>
    <dataValidation type="decimal" operator="lessThanOrEqual" allowBlank="1" showInputMessage="1" showErrorMessage="1" errorTitle="Invalid Entry" error="The number of hours in this column may not exceed 173.33." sqref="M51:S55">
      <formula1>173.33</formula1>
    </dataValidation>
    <dataValidation type="whole" allowBlank="1" showInputMessage="1" showErrorMessage="1" errorTitle="Invalid Entry - Numbers Only" error="Please enter a numerical amount in whole dollars only. Do not include cents." sqref="N21:Q35">
      <formula1>0</formula1>
      <formula2>300000</formula2>
    </dataValidation>
    <dataValidation type="whole" allowBlank="1" showInputMessage="1" showErrorMessage="1" errorTitle="Invalid Entry - Numbers Only" error="Please enter a numerical amount is whole dollars. Do not include cents." sqref="T21:U35">
      <formula1>0</formula1>
      <formula2>300000</formula2>
    </dataValidation>
  </dataValidations>
  <printOptions horizontalCentered="1"/>
  <pageMargins left="0.25" right="0.25" top="0.75" bottom="0.75" header="0.3" footer="0.3"/>
  <pageSetup scale="49" fitToHeight="0" orientation="portrait" r:id="rId1"/>
  <headerFooter>
    <oddFooter>&amp;CPage &amp;P of &amp;N</oddFooter>
  </headerFooter>
  <rowBreaks count="1" manualBreakCount="1">
    <brk id="38"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Layout" zoomScale="120" zoomScaleNormal="120" zoomScalePageLayoutView="120" workbookViewId="0">
      <selection activeCell="B7" sqref="B7:J7"/>
    </sheetView>
  </sheetViews>
  <sheetFormatPr defaultRowHeight="12.75" x14ac:dyDescent="0.25"/>
  <cols>
    <col min="1" max="1" width="14.140625" style="188" customWidth="1"/>
    <col min="2" max="2" width="38.28515625" style="188" customWidth="1"/>
    <col min="3" max="3" width="7.42578125" style="188" customWidth="1"/>
    <col min="4" max="4" width="10" style="188" customWidth="1"/>
    <col min="5" max="5" width="20.5703125" style="188" customWidth="1"/>
    <col min="6" max="6" width="25.140625" style="188" customWidth="1"/>
    <col min="7" max="7" width="2.7109375" style="188" customWidth="1"/>
    <col min="8" max="9" width="1.28515625" style="188" customWidth="1"/>
    <col min="10" max="10" width="16" style="188" customWidth="1"/>
    <col min="11" max="16384" width="9.140625" style="188"/>
  </cols>
  <sheetData>
    <row r="1" spans="1:10" ht="15" x14ac:dyDescent="0.25">
      <c r="A1" s="450" t="s">
        <v>221</v>
      </c>
      <c r="B1" s="450"/>
      <c r="C1" s="450"/>
      <c r="D1" s="450"/>
      <c r="E1" s="450"/>
      <c r="F1" s="450"/>
      <c r="G1" s="450"/>
      <c r="H1" s="450"/>
      <c r="I1" s="450"/>
      <c r="J1" s="450"/>
    </row>
    <row r="2" spans="1:10" ht="18.75" customHeight="1" x14ac:dyDescent="0.25">
      <c r="A2" s="392" t="s">
        <v>222</v>
      </c>
      <c r="B2" s="392"/>
      <c r="C2" s="392"/>
      <c r="D2" s="392"/>
      <c r="E2" s="392"/>
      <c r="F2" s="392"/>
      <c r="G2" s="392"/>
      <c r="H2" s="392"/>
      <c r="I2" s="392"/>
      <c r="J2" s="392"/>
    </row>
    <row r="3" spans="1:10" ht="18" customHeight="1" x14ac:dyDescent="0.25">
      <c r="A3" s="445" t="s">
        <v>196</v>
      </c>
      <c r="B3" s="445"/>
      <c r="C3" s="445"/>
      <c r="D3" s="445"/>
      <c r="E3" s="445"/>
      <c r="F3" s="445"/>
      <c r="G3" s="445"/>
      <c r="H3" s="445"/>
      <c r="I3" s="445"/>
      <c r="J3" s="445"/>
    </row>
    <row r="4" spans="1:10" ht="21.95" customHeight="1" x14ac:dyDescent="0.25">
      <c r="A4" s="446" t="s">
        <v>212</v>
      </c>
      <c r="B4" s="414"/>
      <c r="C4" s="414"/>
      <c r="D4" s="414"/>
      <c r="E4" s="414"/>
      <c r="F4" s="414"/>
      <c r="G4" s="414"/>
      <c r="H4" s="414"/>
      <c r="I4" s="414"/>
      <c r="J4" s="414"/>
    </row>
    <row r="5" spans="1:10" ht="14.1" customHeight="1" x14ac:dyDescent="0.25">
      <c r="A5" s="192" t="s">
        <v>201</v>
      </c>
      <c r="B5" s="200">
        <f>PEW!B2</f>
        <v>0</v>
      </c>
      <c r="C5" s="413" t="s">
        <v>202</v>
      </c>
      <c r="D5" s="413"/>
      <c r="E5" s="448">
        <f>PEW!E2</f>
        <v>0</v>
      </c>
      <c r="F5" s="448"/>
      <c r="G5" s="448"/>
      <c r="H5" s="448"/>
      <c r="I5" s="448"/>
      <c r="J5" s="448"/>
    </row>
    <row r="6" spans="1:10" ht="4.5" customHeight="1" x14ac:dyDescent="0.25">
      <c r="A6" s="447"/>
      <c r="B6" s="447"/>
      <c r="C6" s="447"/>
      <c r="D6" s="447"/>
      <c r="E6" s="447"/>
      <c r="F6" s="447"/>
      <c r="G6" s="447"/>
      <c r="H6" s="447"/>
      <c r="I6" s="447"/>
      <c r="J6" s="447"/>
    </row>
    <row r="7" spans="1:10" ht="27" customHeight="1" x14ac:dyDescent="0.25">
      <c r="A7" s="212" t="s">
        <v>203</v>
      </c>
      <c r="B7" s="449"/>
      <c r="C7" s="449"/>
      <c r="D7" s="449"/>
      <c r="E7" s="449"/>
      <c r="F7" s="449"/>
      <c r="G7" s="449"/>
      <c r="H7" s="449"/>
      <c r="I7" s="449"/>
      <c r="J7" s="449"/>
    </row>
    <row r="8" spans="1:10" s="195" customFormat="1" ht="11.25" customHeight="1" x14ac:dyDescent="0.25">
      <c r="A8" s="426"/>
      <c r="B8" s="426"/>
      <c r="C8" s="426"/>
      <c r="D8" s="426"/>
      <c r="E8" s="426"/>
      <c r="F8" s="426"/>
      <c r="G8" s="426"/>
      <c r="H8" s="426"/>
      <c r="I8" s="426"/>
      <c r="J8" s="426"/>
    </row>
    <row r="9" spans="1:10" ht="14.1" customHeight="1" x14ac:dyDescent="0.25">
      <c r="A9" s="188" t="s">
        <v>195</v>
      </c>
    </row>
    <row r="10" spans="1:10" s="195" customFormat="1" ht="10.5" customHeight="1" thickBot="1" x14ac:dyDescent="0.3"/>
    <row r="11" spans="1:10" ht="27" customHeight="1" x14ac:dyDescent="0.25">
      <c r="A11" s="433" t="s">
        <v>194</v>
      </c>
      <c r="B11" s="434"/>
      <c r="C11" s="435" t="s">
        <v>187</v>
      </c>
      <c r="D11" s="434"/>
      <c r="E11" s="201" t="s">
        <v>186</v>
      </c>
      <c r="F11" s="435" t="s">
        <v>185</v>
      </c>
      <c r="G11" s="436"/>
    </row>
    <row r="12" spans="1:10" ht="23.1" customHeight="1" x14ac:dyDescent="0.25">
      <c r="A12" s="405" t="s">
        <v>193</v>
      </c>
      <c r="B12" s="406"/>
      <c r="C12" s="398">
        <v>0</v>
      </c>
      <c r="D12" s="399"/>
      <c r="E12" s="198">
        <v>0</v>
      </c>
      <c r="F12" s="394">
        <f t="shared" ref="F12:F18" si="0">SUM(C12:E12)</f>
        <v>0</v>
      </c>
      <c r="G12" s="395"/>
    </row>
    <row r="13" spans="1:10" ht="21.95" customHeight="1" x14ac:dyDescent="0.25">
      <c r="A13" s="437" t="s">
        <v>211</v>
      </c>
      <c r="B13" s="406"/>
      <c r="C13" s="398">
        <v>0</v>
      </c>
      <c r="D13" s="399"/>
      <c r="E13" s="198">
        <v>0</v>
      </c>
      <c r="F13" s="394">
        <f t="shared" si="0"/>
        <v>0</v>
      </c>
      <c r="G13" s="395"/>
    </row>
    <row r="14" spans="1:10" ht="21.95" customHeight="1" x14ac:dyDescent="0.25">
      <c r="A14" s="437" t="s">
        <v>210</v>
      </c>
      <c r="B14" s="406"/>
      <c r="C14" s="398">
        <v>0</v>
      </c>
      <c r="D14" s="399"/>
      <c r="E14" s="198">
        <v>0</v>
      </c>
      <c r="F14" s="394">
        <f t="shared" si="0"/>
        <v>0</v>
      </c>
      <c r="G14" s="395"/>
    </row>
    <row r="15" spans="1:10" ht="21.95" customHeight="1" x14ac:dyDescent="0.25">
      <c r="A15" s="405" t="s">
        <v>192</v>
      </c>
      <c r="B15" s="406"/>
      <c r="C15" s="398">
        <v>0</v>
      </c>
      <c r="D15" s="399"/>
      <c r="E15" s="198">
        <v>0</v>
      </c>
      <c r="F15" s="394">
        <f t="shared" si="0"/>
        <v>0</v>
      </c>
      <c r="G15" s="395"/>
    </row>
    <row r="16" spans="1:10" ht="21.95" customHeight="1" x14ac:dyDescent="0.25">
      <c r="A16" s="405" t="s">
        <v>191</v>
      </c>
      <c r="B16" s="406"/>
      <c r="C16" s="398">
        <v>0</v>
      </c>
      <c r="D16" s="399"/>
      <c r="E16" s="198">
        <v>0</v>
      </c>
      <c r="F16" s="394">
        <f t="shared" si="0"/>
        <v>0</v>
      </c>
      <c r="G16" s="395"/>
    </row>
    <row r="17" spans="1:10" ht="21.95" customHeight="1" x14ac:dyDescent="0.25">
      <c r="A17" s="405" t="s">
        <v>190</v>
      </c>
      <c r="B17" s="406"/>
      <c r="C17" s="398">
        <v>0</v>
      </c>
      <c r="D17" s="399"/>
      <c r="E17" s="198">
        <v>0</v>
      </c>
      <c r="F17" s="394">
        <f t="shared" si="0"/>
        <v>0</v>
      </c>
      <c r="G17" s="395"/>
    </row>
    <row r="18" spans="1:10" ht="42.95" customHeight="1" x14ac:dyDescent="0.25">
      <c r="A18" s="396" t="s">
        <v>209</v>
      </c>
      <c r="B18" s="397"/>
      <c r="C18" s="398">
        <v>0</v>
      </c>
      <c r="D18" s="399"/>
      <c r="E18" s="198">
        <v>0</v>
      </c>
      <c r="F18" s="394">
        <f t="shared" si="0"/>
        <v>0</v>
      </c>
      <c r="G18" s="395"/>
    </row>
    <row r="19" spans="1:10" ht="24" customHeight="1" x14ac:dyDescent="0.25">
      <c r="A19" s="400" t="s">
        <v>189</v>
      </c>
      <c r="B19" s="401"/>
      <c r="C19" s="402">
        <f>SUM(C12:D18)</f>
        <v>0</v>
      </c>
      <c r="D19" s="403"/>
      <c r="E19" s="218">
        <f>SUM(E12:E18)</f>
        <v>0</v>
      </c>
      <c r="F19" s="402">
        <f>SUM(F12:G18)</f>
        <v>0</v>
      </c>
      <c r="G19" s="404"/>
    </row>
    <row r="20" spans="1:10" ht="6.95" customHeight="1" x14ac:dyDescent="0.25">
      <c r="A20" s="405"/>
      <c r="B20" s="406"/>
      <c r="C20" s="407"/>
      <c r="D20" s="406"/>
      <c r="E20" s="189"/>
      <c r="F20" s="407"/>
      <c r="G20" s="408"/>
    </row>
    <row r="21" spans="1:10" ht="27" customHeight="1" x14ac:dyDescent="0.25">
      <c r="A21" s="409" t="s">
        <v>188</v>
      </c>
      <c r="B21" s="410"/>
      <c r="C21" s="411" t="s">
        <v>187</v>
      </c>
      <c r="D21" s="401"/>
      <c r="E21" s="190" t="s">
        <v>186</v>
      </c>
      <c r="F21" s="411" t="s">
        <v>185</v>
      </c>
      <c r="G21" s="412"/>
      <c r="J21" s="209"/>
    </row>
    <row r="22" spans="1:10" ht="21.95" customHeight="1" x14ac:dyDescent="0.25">
      <c r="A22" s="437" t="s">
        <v>216</v>
      </c>
      <c r="B22" s="406"/>
      <c r="C22" s="443">
        <f>'Management Plan'!T42</f>
        <v>0</v>
      </c>
      <c r="D22" s="444"/>
      <c r="E22" s="217">
        <f>'Management Plan'!V42</f>
        <v>0</v>
      </c>
      <c r="F22" s="402">
        <f t="shared" ref="F22:F28" si="1">SUM(C22:E22)</f>
        <v>0</v>
      </c>
      <c r="G22" s="404"/>
      <c r="J22" s="213"/>
    </row>
    <row r="23" spans="1:10" ht="21" customHeight="1" x14ac:dyDescent="0.25">
      <c r="A23" s="405" t="s">
        <v>184</v>
      </c>
      <c r="B23" s="406"/>
      <c r="C23" s="441">
        <v>0</v>
      </c>
      <c r="D23" s="442"/>
      <c r="E23" s="199">
        <v>0</v>
      </c>
      <c r="F23" s="402">
        <f t="shared" si="1"/>
        <v>0</v>
      </c>
      <c r="G23" s="404"/>
      <c r="J23" s="214"/>
    </row>
    <row r="24" spans="1:10" ht="21" customHeight="1" x14ac:dyDescent="0.25">
      <c r="A24" s="405" t="s">
        <v>183</v>
      </c>
      <c r="B24" s="406"/>
      <c r="C24" s="441">
        <v>0</v>
      </c>
      <c r="D24" s="442"/>
      <c r="E24" s="199">
        <v>0</v>
      </c>
      <c r="F24" s="402">
        <f t="shared" si="1"/>
        <v>0</v>
      </c>
      <c r="G24" s="404"/>
      <c r="J24" s="213"/>
    </row>
    <row r="25" spans="1:10" ht="21" customHeight="1" x14ac:dyDescent="0.25">
      <c r="A25" s="405" t="s">
        <v>182</v>
      </c>
      <c r="B25" s="406"/>
      <c r="C25" s="441">
        <v>0</v>
      </c>
      <c r="D25" s="442"/>
      <c r="E25" s="199">
        <v>0</v>
      </c>
      <c r="F25" s="402">
        <f t="shared" si="1"/>
        <v>0</v>
      </c>
      <c r="G25" s="404"/>
      <c r="J25" s="213"/>
    </row>
    <row r="26" spans="1:10" ht="21" customHeight="1" x14ac:dyDescent="0.25">
      <c r="A26" s="405" t="s">
        <v>181</v>
      </c>
      <c r="B26" s="406"/>
      <c r="C26" s="441">
        <v>0</v>
      </c>
      <c r="D26" s="442"/>
      <c r="E26" s="199">
        <v>0</v>
      </c>
      <c r="F26" s="402">
        <f t="shared" si="1"/>
        <v>0</v>
      </c>
      <c r="G26" s="404"/>
      <c r="J26" s="213"/>
    </row>
    <row r="27" spans="1:10" ht="21" customHeight="1" thickBot="1" x14ac:dyDescent="0.3">
      <c r="A27" s="405" t="s">
        <v>180</v>
      </c>
      <c r="B27" s="406"/>
      <c r="C27" s="441">
        <v>0</v>
      </c>
      <c r="D27" s="442"/>
      <c r="E27" s="199">
        <v>0</v>
      </c>
      <c r="F27" s="402">
        <f t="shared" si="1"/>
        <v>0</v>
      </c>
      <c r="G27" s="404"/>
      <c r="J27" s="213"/>
    </row>
    <row r="28" spans="1:10" ht="44.1" customHeight="1" x14ac:dyDescent="0.2">
      <c r="A28" s="396" t="s">
        <v>209</v>
      </c>
      <c r="B28" s="397"/>
      <c r="C28" s="441">
        <v>0</v>
      </c>
      <c r="D28" s="442"/>
      <c r="E28" s="199">
        <v>0</v>
      </c>
      <c r="F28" s="402">
        <f t="shared" si="1"/>
        <v>0</v>
      </c>
      <c r="G28" s="404"/>
      <c r="J28" s="223" t="s">
        <v>226</v>
      </c>
    </row>
    <row r="29" spans="1:10" ht="37.5" customHeight="1" x14ac:dyDescent="0.25">
      <c r="A29" s="459" t="s">
        <v>179</v>
      </c>
      <c r="B29" s="401"/>
      <c r="C29" s="402">
        <f>SUM(C22:D28)</f>
        <v>0</v>
      </c>
      <c r="D29" s="403"/>
      <c r="E29" s="218">
        <f>SUM(E22:E28)</f>
        <v>0</v>
      </c>
      <c r="F29" s="402">
        <f>SUM(F22:G28)</f>
        <v>0</v>
      </c>
      <c r="G29" s="404"/>
      <c r="J29" s="220" t="e">
        <f>PEW!F92</f>
        <v>#DIV/0!</v>
      </c>
    </row>
    <row r="30" spans="1:10" ht="24.75" customHeight="1" x14ac:dyDescent="0.25">
      <c r="A30" s="405"/>
      <c r="B30" s="406"/>
      <c r="C30" s="456" t="s">
        <v>217</v>
      </c>
      <c r="D30" s="457"/>
      <c r="E30" s="211" t="s">
        <v>214</v>
      </c>
      <c r="F30" s="456" t="s">
        <v>218</v>
      </c>
      <c r="G30" s="458"/>
      <c r="J30" s="222" t="s">
        <v>227</v>
      </c>
    </row>
    <row r="31" spans="1:10" ht="26.1" customHeight="1" thickBot="1" x14ac:dyDescent="0.3">
      <c r="A31" s="451" t="s">
        <v>178</v>
      </c>
      <c r="B31" s="452"/>
      <c r="C31" s="453">
        <f>SUM(C29,C19)</f>
        <v>0</v>
      </c>
      <c r="D31" s="454"/>
      <c r="E31" s="224">
        <f>SUM(E19,E29)</f>
        <v>0</v>
      </c>
      <c r="F31" s="453">
        <f>SUM(F19,F29)</f>
        <v>0</v>
      </c>
      <c r="G31" s="455"/>
      <c r="J31" s="221" t="e">
        <f>J29-C31</f>
        <v>#DIV/0!</v>
      </c>
    </row>
    <row r="32" spans="1:10" ht="14.1" customHeight="1" x14ac:dyDescent="0.25">
      <c r="A32" s="208" t="s">
        <v>215</v>
      </c>
      <c r="E32" s="210"/>
    </row>
    <row r="33" spans="1:10" s="209" customFormat="1" x14ac:dyDescent="0.25">
      <c r="A33" s="415" t="s">
        <v>225</v>
      </c>
      <c r="B33" s="415"/>
      <c r="C33" s="415"/>
      <c r="D33" s="415"/>
      <c r="E33" s="415"/>
      <c r="F33" s="415"/>
      <c r="G33" s="415"/>
      <c r="H33" s="415"/>
      <c r="I33" s="415"/>
      <c r="J33" s="415"/>
    </row>
    <row r="34" spans="1:10" ht="14.1" customHeight="1" x14ac:dyDescent="0.25">
      <c r="A34" s="413" t="s">
        <v>219</v>
      </c>
      <c r="B34" s="413"/>
      <c r="C34" s="413"/>
      <c r="D34" s="413"/>
      <c r="E34" s="413"/>
      <c r="F34" s="413"/>
      <c r="G34" s="413"/>
      <c r="H34" s="413"/>
      <c r="I34" s="413"/>
      <c r="J34" s="413"/>
    </row>
    <row r="35" spans="1:10" ht="14.1" customHeight="1" x14ac:dyDescent="0.25">
      <c r="A35" s="413" t="s">
        <v>220</v>
      </c>
      <c r="B35" s="414"/>
      <c r="C35" s="414"/>
      <c r="D35" s="414"/>
      <c r="E35" s="414"/>
      <c r="F35" s="414"/>
      <c r="G35" s="414"/>
      <c r="H35" s="414"/>
      <c r="I35" s="414"/>
      <c r="J35" s="414"/>
    </row>
    <row r="36" spans="1:10" ht="14.1" customHeight="1" x14ac:dyDescent="0.25">
      <c r="A36" s="188" t="s">
        <v>177</v>
      </c>
    </row>
    <row r="37" spans="1:10" s="195" customFormat="1" ht="11.25" customHeight="1" x14ac:dyDescent="0.25"/>
    <row r="38" spans="1:10" ht="14.1" customHeight="1" x14ac:dyDescent="0.25">
      <c r="A38" s="188" t="s">
        <v>176</v>
      </c>
    </row>
    <row r="39" spans="1:10" ht="14.1" customHeight="1" x14ac:dyDescent="0.25">
      <c r="A39" s="188" t="s">
        <v>175</v>
      </c>
    </row>
    <row r="40" spans="1:10" s="195" customFormat="1" ht="26.25" customHeight="1" x14ac:dyDescent="0.25">
      <c r="A40" s="427"/>
      <c r="B40" s="427"/>
      <c r="C40" s="427"/>
      <c r="D40" s="427"/>
      <c r="E40" s="427"/>
      <c r="F40" s="427"/>
      <c r="G40" s="427"/>
      <c r="H40" s="427"/>
      <c r="I40" s="427"/>
      <c r="J40" s="427"/>
    </row>
    <row r="41" spans="1:10" s="195" customFormat="1" ht="12.75" customHeight="1" x14ac:dyDescent="0.25"/>
    <row r="42" spans="1:10" ht="27" customHeight="1" x14ac:dyDescent="0.25">
      <c r="A42" s="439" t="s">
        <v>213</v>
      </c>
      <c r="B42" s="438"/>
      <c r="C42" s="438"/>
      <c r="D42" s="438"/>
      <c r="E42" s="438"/>
      <c r="F42" s="438"/>
      <c r="G42" s="438"/>
      <c r="H42" s="438"/>
      <c r="I42" s="438"/>
      <c r="J42" s="438"/>
    </row>
    <row r="43" spans="1:10" ht="27" customHeight="1" x14ac:dyDescent="0.25">
      <c r="A43" s="427"/>
      <c r="B43" s="427"/>
      <c r="C43" s="427"/>
      <c r="D43" s="427"/>
      <c r="E43" s="427"/>
      <c r="F43" s="427"/>
      <c r="G43" s="427"/>
      <c r="H43" s="427"/>
      <c r="I43" s="427"/>
      <c r="J43" s="427"/>
    </row>
    <row r="44" spans="1:10" s="195" customFormat="1" ht="12" customHeight="1" x14ac:dyDescent="0.25">
      <c r="A44" s="428"/>
      <c r="B44" s="428"/>
      <c r="C44" s="428"/>
      <c r="D44" s="428"/>
      <c r="E44" s="428"/>
      <c r="F44" s="428"/>
      <c r="G44" s="428"/>
      <c r="H44" s="428"/>
      <c r="I44" s="428"/>
      <c r="J44" s="428"/>
    </row>
    <row r="45" spans="1:10" ht="14.1" customHeight="1" x14ac:dyDescent="0.25">
      <c r="A45" s="188" t="s">
        <v>174</v>
      </c>
    </row>
    <row r="46" spans="1:10" ht="14.1" customHeight="1" x14ac:dyDescent="0.25">
      <c r="A46" s="188" t="s">
        <v>173</v>
      </c>
    </row>
    <row r="47" spans="1:10" s="195" customFormat="1" ht="14.1" customHeight="1" x14ac:dyDescent="0.25"/>
    <row r="48" spans="1:10" ht="15" customHeight="1" x14ac:dyDescent="0.25">
      <c r="A48" s="429" t="s">
        <v>204</v>
      </c>
      <c r="B48" s="430"/>
      <c r="C48" s="430"/>
      <c r="D48" s="430"/>
      <c r="E48" s="430"/>
      <c r="F48" s="430"/>
      <c r="G48" s="430"/>
      <c r="H48" s="430"/>
      <c r="I48" s="430"/>
      <c r="J48" s="431"/>
    </row>
    <row r="49" spans="1:10" ht="30" customHeight="1" x14ac:dyDescent="0.25">
      <c r="A49" s="422"/>
      <c r="B49" s="423"/>
      <c r="C49" s="423"/>
      <c r="D49" s="423"/>
      <c r="F49" s="206"/>
      <c r="G49" s="191"/>
      <c r="H49" s="191"/>
      <c r="I49" s="191"/>
      <c r="J49" s="203"/>
    </row>
    <row r="50" spans="1:10" ht="15.75" customHeight="1" x14ac:dyDescent="0.25">
      <c r="A50" s="432" t="s">
        <v>205</v>
      </c>
      <c r="B50" s="417"/>
      <c r="C50" s="191"/>
      <c r="D50" s="191"/>
      <c r="F50" s="202" t="s">
        <v>26</v>
      </c>
      <c r="G50" s="191"/>
      <c r="H50" s="191"/>
      <c r="I50" s="191"/>
      <c r="J50" s="203"/>
    </row>
    <row r="51" spans="1:10" ht="30" customHeight="1" x14ac:dyDescent="0.25">
      <c r="A51" s="424"/>
      <c r="B51" s="425"/>
      <c r="C51" s="425"/>
      <c r="D51" s="425"/>
      <c r="F51" s="206"/>
      <c r="G51" s="191"/>
      <c r="H51" s="191"/>
      <c r="I51" s="191"/>
      <c r="J51" s="203"/>
    </row>
    <row r="52" spans="1:10" ht="12.75" customHeight="1" x14ac:dyDescent="0.25">
      <c r="A52" s="420" t="s">
        <v>206</v>
      </c>
      <c r="B52" s="421"/>
      <c r="C52" s="193"/>
      <c r="D52" s="193"/>
      <c r="E52" s="207"/>
      <c r="F52" s="204" t="s">
        <v>26</v>
      </c>
      <c r="G52" s="193"/>
      <c r="H52" s="193"/>
      <c r="I52" s="193"/>
      <c r="J52" s="205"/>
    </row>
    <row r="53" spans="1:10" ht="14.1" customHeight="1" x14ac:dyDescent="0.25">
      <c r="A53" s="440" t="s">
        <v>172</v>
      </c>
      <c r="B53" s="440"/>
      <c r="C53" s="440"/>
      <c r="D53" s="440"/>
      <c r="E53" s="440"/>
      <c r="F53" s="440"/>
      <c r="G53" s="440"/>
      <c r="H53" s="440"/>
      <c r="I53" s="440"/>
      <c r="J53" s="440"/>
    </row>
    <row r="54" spans="1:10" ht="14.1" customHeight="1" x14ac:dyDescent="0.25">
      <c r="A54" s="413" t="s">
        <v>197</v>
      </c>
      <c r="B54" s="416"/>
      <c r="C54" s="416"/>
      <c r="D54" s="416"/>
      <c r="E54" s="416"/>
      <c r="F54" s="416"/>
      <c r="G54" s="416"/>
      <c r="H54" s="416"/>
      <c r="I54" s="416"/>
      <c r="J54" s="416"/>
    </row>
    <row r="55" spans="1:10" ht="14.1" customHeight="1" x14ac:dyDescent="0.25">
      <c r="A55" s="413" t="s">
        <v>207</v>
      </c>
      <c r="B55" s="416"/>
      <c r="C55" s="416"/>
      <c r="D55" s="416"/>
      <c r="E55" s="416"/>
      <c r="F55" s="416"/>
      <c r="G55" s="416"/>
      <c r="H55" s="416"/>
      <c r="I55" s="416"/>
      <c r="J55" s="416"/>
    </row>
    <row r="56" spans="1:10" ht="168" customHeight="1" x14ac:dyDescent="0.25">
      <c r="A56" s="417" t="s">
        <v>198</v>
      </c>
      <c r="B56" s="393"/>
      <c r="C56" s="393"/>
      <c r="D56" s="393"/>
      <c r="E56" s="393"/>
      <c r="F56" s="393"/>
      <c r="G56" s="393"/>
      <c r="H56" s="393"/>
      <c r="I56" s="393"/>
      <c r="J56" s="393"/>
    </row>
    <row r="57" spans="1:10" ht="14.1" customHeight="1" x14ac:dyDescent="0.25">
      <c r="A57" s="418" t="s">
        <v>199</v>
      </c>
      <c r="B57" s="413"/>
      <c r="C57" s="413"/>
      <c r="D57" s="413"/>
      <c r="E57" s="413"/>
      <c r="F57" s="413"/>
      <c r="G57" s="413"/>
      <c r="H57" s="413"/>
      <c r="I57" s="413"/>
      <c r="J57" s="413"/>
    </row>
    <row r="58" spans="1:10" ht="28.5" customHeight="1" x14ac:dyDescent="0.25">
      <c r="A58" s="417" t="s">
        <v>200</v>
      </c>
      <c r="B58" s="393"/>
      <c r="C58" s="393"/>
      <c r="D58" s="393"/>
      <c r="E58" s="393"/>
      <c r="F58" s="393"/>
      <c r="G58" s="393"/>
      <c r="H58" s="393"/>
      <c r="I58" s="393"/>
      <c r="J58" s="393"/>
    </row>
    <row r="59" spans="1:10" ht="14.1" customHeight="1" x14ac:dyDescent="0.25"/>
    <row r="60" spans="1:10" ht="14.1" customHeight="1" x14ac:dyDescent="0.25">
      <c r="A60" s="419" t="s">
        <v>171</v>
      </c>
      <c r="B60" s="419"/>
      <c r="C60" s="419"/>
      <c r="D60" s="419"/>
      <c r="E60" s="419"/>
      <c r="F60" s="419"/>
      <c r="G60" s="419"/>
      <c r="H60" s="419"/>
      <c r="I60" s="419"/>
      <c r="J60" s="419"/>
    </row>
    <row r="61" spans="1:10" ht="12.95" customHeight="1" x14ac:dyDescent="0.25">
      <c r="A61" s="414" t="s">
        <v>170</v>
      </c>
      <c r="B61" s="414"/>
      <c r="C61" s="414"/>
      <c r="D61" s="414"/>
      <c r="E61" s="414"/>
      <c r="F61" s="414"/>
      <c r="G61" s="414"/>
      <c r="H61" s="414"/>
      <c r="I61" s="414"/>
      <c r="J61" s="414"/>
    </row>
    <row r="62" spans="1:10" ht="28.5" customHeight="1" x14ac:dyDescent="0.25">
      <c r="A62" s="415" t="s">
        <v>169</v>
      </c>
      <c r="B62" s="438"/>
      <c r="C62" s="438"/>
      <c r="D62" s="438"/>
      <c r="E62" s="438"/>
      <c r="F62" s="438"/>
      <c r="G62" s="438"/>
      <c r="H62" s="438"/>
      <c r="I62" s="438"/>
      <c r="J62" s="438"/>
    </row>
    <row r="63" spans="1:10" ht="26.25" customHeight="1" x14ac:dyDescent="0.25">
      <c r="A63" s="438" t="s">
        <v>168</v>
      </c>
      <c r="B63" s="438"/>
      <c r="C63" s="438"/>
      <c r="D63" s="438"/>
      <c r="E63" s="438"/>
      <c r="F63" s="438"/>
      <c r="G63" s="438"/>
      <c r="H63" s="438"/>
      <c r="I63" s="438"/>
      <c r="J63" s="438"/>
    </row>
    <row r="64" spans="1:10" ht="30.75" customHeight="1" x14ac:dyDescent="0.25">
      <c r="A64" s="438" t="s">
        <v>167</v>
      </c>
      <c r="B64" s="438"/>
      <c r="C64" s="438"/>
      <c r="D64" s="438"/>
      <c r="E64" s="438"/>
      <c r="F64" s="438"/>
      <c r="G64" s="438"/>
      <c r="H64" s="438"/>
      <c r="I64" s="438"/>
      <c r="J64" s="438"/>
    </row>
    <row r="65" spans="1:10" ht="39.75" customHeight="1" x14ac:dyDescent="0.25">
      <c r="A65" s="438" t="s">
        <v>166</v>
      </c>
      <c r="B65" s="438"/>
      <c r="C65" s="438"/>
      <c r="D65" s="438"/>
      <c r="E65" s="438"/>
      <c r="F65" s="438"/>
      <c r="G65" s="438"/>
      <c r="H65" s="438"/>
      <c r="I65" s="438"/>
      <c r="J65" s="438"/>
    </row>
    <row r="66" spans="1:10" ht="27" customHeight="1" x14ac:dyDescent="0.25">
      <c r="A66" s="438" t="s">
        <v>165</v>
      </c>
      <c r="B66" s="438"/>
      <c r="C66" s="438"/>
      <c r="D66" s="438"/>
      <c r="E66" s="438"/>
      <c r="F66" s="438"/>
      <c r="G66" s="438"/>
      <c r="H66" s="438"/>
      <c r="I66" s="438"/>
      <c r="J66" s="438"/>
    </row>
    <row r="67" spans="1:10" ht="28.5" customHeight="1" x14ac:dyDescent="0.25">
      <c r="A67" s="438" t="s">
        <v>164</v>
      </c>
      <c r="B67" s="438"/>
      <c r="C67" s="438"/>
      <c r="D67" s="438"/>
      <c r="E67" s="438"/>
      <c r="F67" s="438"/>
      <c r="G67" s="438"/>
      <c r="H67" s="438"/>
      <c r="I67" s="438"/>
      <c r="J67" s="438"/>
    </row>
    <row r="68" spans="1:10" ht="53.25" customHeight="1" x14ac:dyDescent="0.25">
      <c r="A68" s="438" t="s">
        <v>163</v>
      </c>
      <c r="B68" s="438"/>
      <c r="C68" s="438"/>
      <c r="D68" s="438"/>
      <c r="E68" s="438"/>
      <c r="F68" s="438"/>
      <c r="G68" s="438"/>
      <c r="H68" s="438"/>
      <c r="I68" s="438"/>
      <c r="J68" s="438"/>
    </row>
    <row r="69" spans="1:10" s="195" customFormat="1" ht="15" customHeight="1" x14ac:dyDescent="0.25">
      <c r="A69" s="194"/>
      <c r="B69" s="194"/>
      <c r="C69" s="194"/>
      <c r="D69" s="194"/>
      <c r="E69" s="194"/>
      <c r="F69" s="194"/>
      <c r="G69" s="194"/>
      <c r="H69" s="194"/>
      <c r="I69" s="194"/>
      <c r="J69" s="194"/>
    </row>
    <row r="70" spans="1:10" ht="12.95" customHeight="1" x14ac:dyDescent="0.25">
      <c r="A70" s="393" t="s">
        <v>162</v>
      </c>
      <c r="B70" s="393"/>
      <c r="C70" s="393"/>
      <c r="D70" s="393"/>
      <c r="E70" s="393"/>
      <c r="F70" s="393"/>
      <c r="G70" s="393"/>
      <c r="H70" s="393"/>
      <c r="I70" s="393"/>
      <c r="J70" s="393"/>
    </row>
    <row r="71" spans="1:10" ht="28.5" customHeight="1" x14ac:dyDescent="0.25">
      <c r="A71" s="393" t="s">
        <v>161</v>
      </c>
      <c r="B71" s="393"/>
      <c r="C71" s="393"/>
      <c r="D71" s="393"/>
      <c r="E71" s="393"/>
      <c r="F71" s="393"/>
      <c r="G71" s="393"/>
      <c r="H71" s="393"/>
      <c r="I71" s="393"/>
      <c r="J71" s="393"/>
    </row>
    <row r="72" spans="1:10" ht="40.5" customHeight="1" x14ac:dyDescent="0.25">
      <c r="A72" s="393" t="s">
        <v>160</v>
      </c>
      <c r="B72" s="393"/>
      <c r="C72" s="393"/>
      <c r="D72" s="393"/>
      <c r="E72" s="393"/>
      <c r="F72" s="393"/>
      <c r="G72" s="393"/>
      <c r="H72" s="393"/>
      <c r="I72" s="393"/>
      <c r="J72" s="393"/>
    </row>
    <row r="73" spans="1:10" ht="12.95" customHeight="1" x14ac:dyDescent="0.25">
      <c r="A73" s="393" t="s">
        <v>159</v>
      </c>
      <c r="B73" s="393"/>
      <c r="C73" s="393"/>
      <c r="D73" s="393"/>
      <c r="E73" s="393"/>
      <c r="F73" s="393"/>
      <c r="G73" s="393"/>
      <c r="H73" s="393"/>
      <c r="I73" s="393"/>
      <c r="J73" s="393"/>
    </row>
    <row r="74" spans="1:10" ht="12.95" customHeight="1" x14ac:dyDescent="0.25">
      <c r="A74" s="393" t="s">
        <v>158</v>
      </c>
      <c r="B74" s="393"/>
      <c r="C74" s="393"/>
      <c r="D74" s="393"/>
      <c r="E74" s="393"/>
      <c r="F74" s="393"/>
      <c r="G74" s="393"/>
      <c r="H74" s="393"/>
      <c r="I74" s="393"/>
      <c r="J74" s="393"/>
    </row>
    <row r="75" spans="1:10" ht="12.95" customHeight="1" x14ac:dyDescent="0.25">
      <c r="A75" s="393" t="s">
        <v>157</v>
      </c>
      <c r="B75" s="393"/>
      <c r="C75" s="393"/>
      <c r="D75" s="393"/>
      <c r="E75" s="393"/>
      <c r="F75" s="393"/>
      <c r="G75" s="393"/>
      <c r="H75" s="393"/>
      <c r="I75" s="393"/>
      <c r="J75" s="393"/>
    </row>
    <row r="76" spans="1:10" ht="12.95" customHeight="1" x14ac:dyDescent="0.25">
      <c r="A76" s="393" t="s">
        <v>156</v>
      </c>
      <c r="B76" s="393"/>
      <c r="C76" s="393"/>
      <c r="D76" s="393"/>
      <c r="E76" s="393"/>
      <c r="F76" s="393"/>
      <c r="G76" s="393"/>
      <c r="H76" s="393"/>
      <c r="I76" s="393"/>
      <c r="J76" s="393"/>
    </row>
    <row r="77" spans="1:10" ht="55.5" customHeight="1" x14ac:dyDescent="0.25">
      <c r="A77" s="393" t="s">
        <v>155</v>
      </c>
      <c r="B77" s="393"/>
      <c r="C77" s="393"/>
      <c r="D77" s="393"/>
      <c r="E77" s="393"/>
      <c r="F77" s="393"/>
      <c r="G77" s="393"/>
      <c r="H77" s="393"/>
      <c r="I77" s="393"/>
      <c r="J77" s="393"/>
    </row>
  </sheetData>
  <sheetProtection algorithmName="SHA-512" hashValue="LBIjkCuoGL/ElEeect4ju2e13ZvyGZ2Bc1cGbxKf5qZVPS9m2EvpurxHqThcHaVYUPGpHkC+yUJtgXtnBsU00A==" saltValue="Is1KJ4W4fq3LUvxkMn5UNg==" spinCount="100000" sheet="1" objects="1" scenarios="1" selectLockedCells="1"/>
  <mergeCells count="107">
    <mergeCell ref="A3:J3"/>
    <mergeCell ref="A4:J4"/>
    <mergeCell ref="A6:J6"/>
    <mergeCell ref="C5:D5"/>
    <mergeCell ref="E5:J5"/>
    <mergeCell ref="B7:J7"/>
    <mergeCell ref="A1:J1"/>
    <mergeCell ref="A31:B31"/>
    <mergeCell ref="C31:D31"/>
    <mergeCell ref="F31:G31"/>
    <mergeCell ref="C30:D30"/>
    <mergeCell ref="F30:G30"/>
    <mergeCell ref="A27:B27"/>
    <mergeCell ref="C27:D27"/>
    <mergeCell ref="F27:G27"/>
    <mergeCell ref="A28:B28"/>
    <mergeCell ref="A29:B29"/>
    <mergeCell ref="C29:D29"/>
    <mergeCell ref="F29:G29"/>
    <mergeCell ref="A30:B30"/>
    <mergeCell ref="C28:D28"/>
    <mergeCell ref="F28:G28"/>
    <mergeCell ref="F15:G15"/>
    <mergeCell ref="A16:B16"/>
    <mergeCell ref="C16:D16"/>
    <mergeCell ref="F16:G16"/>
    <mergeCell ref="A17:B17"/>
    <mergeCell ref="C17:D17"/>
    <mergeCell ref="A42:J42"/>
    <mergeCell ref="A43:J43"/>
    <mergeCell ref="A53:J53"/>
    <mergeCell ref="A25:B25"/>
    <mergeCell ref="C25:D25"/>
    <mergeCell ref="F25:G25"/>
    <mergeCell ref="A26:B26"/>
    <mergeCell ref="C26:D26"/>
    <mergeCell ref="F26:G26"/>
    <mergeCell ref="A22:B22"/>
    <mergeCell ref="C22:D22"/>
    <mergeCell ref="F22:G22"/>
    <mergeCell ref="A23:B23"/>
    <mergeCell ref="C23:D23"/>
    <mergeCell ref="F23:G23"/>
    <mergeCell ref="A24:B24"/>
    <mergeCell ref="C24:D24"/>
    <mergeCell ref="F24:G24"/>
    <mergeCell ref="A72:J72"/>
    <mergeCell ref="A73:J73"/>
    <mergeCell ref="A74:J74"/>
    <mergeCell ref="A66:J66"/>
    <mergeCell ref="A70:J70"/>
    <mergeCell ref="A68:J68"/>
    <mergeCell ref="A67:J67"/>
    <mergeCell ref="A71:J71"/>
    <mergeCell ref="A61:J61"/>
    <mergeCell ref="A62:J62"/>
    <mergeCell ref="A63:J63"/>
    <mergeCell ref="A64:J64"/>
    <mergeCell ref="A65:J65"/>
    <mergeCell ref="A60:J60"/>
    <mergeCell ref="A52:B52"/>
    <mergeCell ref="A49:D49"/>
    <mergeCell ref="A51:D51"/>
    <mergeCell ref="A8:J8"/>
    <mergeCell ref="A40:J40"/>
    <mergeCell ref="A44:J44"/>
    <mergeCell ref="A48:J48"/>
    <mergeCell ref="A50:B50"/>
    <mergeCell ref="A54:J54"/>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A2:J2"/>
    <mergeCell ref="A77:J77"/>
    <mergeCell ref="A75:J75"/>
    <mergeCell ref="A76:J76"/>
    <mergeCell ref="F17:G17"/>
    <mergeCell ref="A18:B18"/>
    <mergeCell ref="C18:D18"/>
    <mergeCell ref="F18:G18"/>
    <mergeCell ref="A19:B19"/>
    <mergeCell ref="C19:D19"/>
    <mergeCell ref="F19:G19"/>
    <mergeCell ref="A20:B20"/>
    <mergeCell ref="C20:D20"/>
    <mergeCell ref="F20:G20"/>
    <mergeCell ref="A21:B21"/>
    <mergeCell ref="C21:D21"/>
    <mergeCell ref="F21:G21"/>
    <mergeCell ref="A34:J34"/>
    <mergeCell ref="A35:J35"/>
    <mergeCell ref="A33:J33"/>
    <mergeCell ref="A55:J55"/>
    <mergeCell ref="A56:J56"/>
    <mergeCell ref="A57:J57"/>
    <mergeCell ref="A58:J58"/>
  </mergeCells>
  <dataValidations count="2">
    <dataValidation type="whole" allowBlank="1" showInputMessage="1" showErrorMessage="1" errorTitle="Invalid Entry - Whole #s Only" error="Please enter a numerical amount in whole dollars only. Do not include cents." sqref="C12:E18">
      <formula1>0</formula1>
      <formula2>6000000000000</formula2>
    </dataValidation>
    <dataValidation type="whole" allowBlank="1" showInputMessage="1" showErrorMessage="1" errorTitle="Invalid Entry - Whole #s Only" error="Enter a numerical amount in whole dollars only. Do not include cents." sqref="C23:E28">
      <formula1>0</formula1>
      <formula2>6000000000000</formula2>
    </dataValidation>
  </dataValidations>
  <pageMargins left="0.48993055555555554" right="0.7" top="0.75" bottom="0.75" header="0.3" footer="0.3"/>
  <pageSetup scale="68" orientation="portrait" r:id="rId1"/>
  <rowBreaks count="1" manualBreakCount="1">
    <brk id="52" max="16383" man="1"/>
  </rowBreaks>
  <extLst>
    <ext xmlns:x14="http://schemas.microsoft.com/office/spreadsheetml/2009/9/main" uri="{78C0D931-6437-407d-A8EE-F0AAD7539E65}">
      <x14:conditionalFormattings>
        <x14:conditionalFormatting xmlns:xm="http://schemas.microsoft.com/office/excel/2006/main">
          <x14:cfRule type="cellIs" priority="7" operator="notEqual" id="{44D8C143-16A2-4116-A7B8-F927C9D31063}">
            <xm:f>PEW!$F$92</xm:f>
            <x14:dxf>
              <fill>
                <patternFill>
                  <bgColor rgb="FFFF0000"/>
                </patternFill>
              </fill>
            </x14:dxf>
          </x14:cfRule>
          <xm:sqref>C31:D31</xm:sqref>
        </x14:conditionalFormatting>
        <x14:conditionalFormatting xmlns:xm="http://schemas.microsoft.com/office/excel/2006/main">
          <x14:cfRule type="cellIs" priority="6" operator="lessThan" id="{8F9D8E14-8961-4D47-84CE-BB30B17E1294}">
            <xm:f>PEW!$F$92</xm:f>
            <x14:dxf>
              <fill>
                <patternFill>
                  <bgColor rgb="FFFF0000"/>
                </patternFill>
              </fill>
            </x14:dxf>
          </x14:cfRule>
          <xm:sqref>F31:G31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PEW</vt:lpstr>
      <vt:lpstr>Management Plan</vt:lpstr>
      <vt:lpstr>Budget</vt:lpstr>
      <vt:lpstr>B_F</vt:lpstr>
      <vt:lpstr>B_NN</vt:lpstr>
      <vt:lpstr>B_R</vt:lpstr>
      <vt:lpstr>LS_F</vt:lpstr>
      <vt:lpstr>LS_NN</vt:lpstr>
      <vt:lpstr>LS_R</vt:lpstr>
      <vt:lpstr>'Management Plan'!Print_Area</vt:lpstr>
      <vt:lpstr>PEW!Print_Area</vt:lpstr>
      <vt:lpstr>S_F</vt:lpstr>
      <vt:lpstr>S_NN</vt:lpstr>
      <vt:lpstr>S_R</vt:lpstr>
    </vt:vector>
  </TitlesOfParts>
  <Company>Florida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Foster, Arriet V</cp:lastModifiedBy>
  <cp:lastPrinted>2015-08-11T18:52:22Z</cp:lastPrinted>
  <dcterms:created xsi:type="dcterms:W3CDTF">2015-05-22T17:37:14Z</dcterms:created>
  <dcterms:modified xsi:type="dcterms:W3CDTF">2015-09-11T12:13:25Z</dcterms:modified>
</cp:coreProperties>
</file>