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13_ncr:1_{0F054F68-32E0-48E8-B794-3E97C161EC0D}"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[1]PEW!$H$8</definedName>
    <definedName name="B_F">#REF!</definedName>
    <definedName name="B_NN" localSheetId="3">[1]PEW!$H$10</definedName>
    <definedName name="B_NN" localSheetId="0">[1]PEW!$H$10</definedName>
    <definedName name="B_NN">#REF!</definedName>
    <definedName name="B_R" localSheetId="3">[1]PEW!$H$9</definedName>
    <definedName name="B_R" localSheetId="0">[1]PEW!$H$9</definedName>
    <definedName name="B_R">#REF!</definedName>
    <definedName name="dfdsfe">[2]PEW!$H$13</definedName>
    <definedName name="LS_F" localSheetId="3">[1]PEW!$H$13</definedName>
    <definedName name="LS_F" localSheetId="0">[1]PEW!$H$13</definedName>
    <definedName name="LS_F">#REF!</definedName>
    <definedName name="LS_NN" localSheetId="3">[1]PEW!$H$15</definedName>
    <definedName name="LS_NN" localSheetId="0">[1]PEW!$H$15</definedName>
    <definedName name="LS_NN">#REF!</definedName>
    <definedName name="LS_R" localSheetId="3">[1]PEW!$H$14</definedName>
    <definedName name="LS_R" localSheetId="0">[1]PEW!$H$14</definedName>
    <definedName name="LS_R" localSheetId="1">PEW!$H$14</definedName>
    <definedName name="LS_R">#REF!</definedName>
    <definedName name="_xlnm.Print_Area" localSheetId="0">Instructions!$A$1:$J$36</definedName>
    <definedName name="_xlnm.Print_Area" localSheetId="2">'Management Plan'!$B$1:$W$86</definedName>
    <definedName name="_xlnm.Print_Area" localSheetId="1">PEW!$A$1:$Q$43</definedName>
    <definedName name="S_F" localSheetId="3">[1]PEW!$H$19</definedName>
    <definedName name="S_F" localSheetId="0">[1]PEW!$H$19</definedName>
    <definedName name="S_F">#REF!</definedName>
    <definedName name="S_NN" localSheetId="3">[1]PEW!$H$21</definedName>
    <definedName name="S_NN" localSheetId="0">[1]PEW!$H$21</definedName>
    <definedName name="S_NN">#REF!</definedName>
    <definedName name="S_R" localSheetId="3">[1]PEW!$H$20</definedName>
    <definedName name="S_R" localSheetId="0">[1]PEW!$H$20</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7" l="1"/>
  <c r="B5" i="7"/>
  <c r="N3" i="1"/>
  <c r="E3" i="1"/>
  <c r="J38" i="8"/>
  <c r="A38" i="8"/>
  <c r="J37" i="8"/>
  <c r="A35" i="8"/>
  <c r="H37" i="8" s="1"/>
  <c r="N34" i="8"/>
  <c r="A34" i="8"/>
  <c r="N33" i="8"/>
  <c r="A33" i="8"/>
  <c r="J23" i="8" s="1"/>
  <c r="N32" i="8"/>
  <c r="N29" i="8"/>
  <c r="N28" i="8"/>
  <c r="N27" i="8"/>
  <c r="N24" i="8"/>
  <c r="N23" i="8"/>
  <c r="N22" i="8"/>
  <c r="A20" i="8"/>
  <c r="I17" i="8"/>
  <c r="I16" i="8"/>
  <c r="I15" i="8"/>
  <c r="A12" i="8"/>
  <c r="A15" i="8" s="1"/>
  <c r="M15" i="8" l="1"/>
  <c r="O15" i="8" s="1"/>
  <c r="H32" i="8" s="1"/>
  <c r="M37" i="8"/>
  <c r="A37" i="8"/>
  <c r="J29" i="8" s="1"/>
  <c r="A36" i="8"/>
  <c r="J33" i="8" s="1"/>
  <c r="M16" i="8"/>
  <c r="O16" i="8" s="1"/>
  <c r="H28" i="8" s="1"/>
  <c r="M17" i="8"/>
  <c r="O17" i="8" s="1"/>
  <c r="J22" i="8"/>
  <c r="J24" i="8"/>
  <c r="F10" i="7"/>
  <c r="F26" i="7"/>
  <c r="F25" i="7"/>
  <c r="F24" i="7"/>
  <c r="F23" i="7"/>
  <c r="F22" i="7"/>
  <c r="F21" i="7"/>
  <c r="E17" i="7"/>
  <c r="C17" i="7"/>
  <c r="F16" i="7"/>
  <c r="F15" i="7"/>
  <c r="F14" i="7"/>
  <c r="F13" i="7"/>
  <c r="F12" i="7"/>
  <c r="F11" i="7"/>
  <c r="H27" i="8" l="1"/>
  <c r="H22" i="8"/>
  <c r="L22" i="8" s="1"/>
  <c r="J27" i="8"/>
  <c r="L27" i="8" s="1"/>
  <c r="P27" i="8" s="1"/>
  <c r="J28" i="8"/>
  <c r="L28" i="8" s="1"/>
  <c r="P28" i="8" s="1"/>
  <c r="H38" i="8"/>
  <c r="M38" i="8" s="1"/>
  <c r="M39" i="8" s="1"/>
  <c r="J34" i="8"/>
  <c r="J32" i="8"/>
  <c r="L32" i="8" s="1"/>
  <c r="P32" i="8" s="1"/>
  <c r="H23" i="8"/>
  <c r="L23" i="8" s="1"/>
  <c r="P23" i="8" s="1"/>
  <c r="H33" i="8"/>
  <c r="L33" i="8" s="1"/>
  <c r="P33" i="8" s="1"/>
  <c r="H34" i="8"/>
  <c r="H29" i="8"/>
  <c r="L29" i="8" s="1"/>
  <c r="P29" i="8" s="1"/>
  <c r="H24" i="8"/>
  <c r="L24" i="8" s="1"/>
  <c r="P24" i="8" s="1"/>
  <c r="F17" i="7"/>
  <c r="P30" i="8" l="1"/>
  <c r="L34" i="8"/>
  <c r="P34" i="8" s="1"/>
  <c r="P35" i="8" s="1"/>
  <c r="L30" i="8"/>
  <c r="L25" i="8"/>
  <c r="P22" i="8"/>
  <c r="P25" i="8" s="1"/>
  <c r="L35" i="8" l="1"/>
  <c r="J41" i="8"/>
  <c r="J42" i="8" s="1"/>
  <c r="R25" i="1"/>
  <c r="R26" i="1"/>
  <c r="R27" i="1"/>
  <c r="R28" i="1"/>
  <c r="R29" i="1"/>
  <c r="R30" i="1"/>
  <c r="R31" i="1"/>
  <c r="R32" i="1"/>
  <c r="R33" i="1"/>
  <c r="R34" i="1"/>
  <c r="R35" i="1"/>
  <c r="R36" i="1"/>
  <c r="R37" i="1"/>
  <c r="R38" i="1"/>
  <c r="R24" i="1"/>
  <c r="P41" i="8" l="1"/>
  <c r="P42" i="8" s="1"/>
  <c r="J22" i="7" s="1"/>
  <c r="N42" i="1"/>
  <c r="E42" i="1"/>
  <c r="V24" i="1" l="1"/>
  <c r="V25" i="1"/>
  <c r="V26" i="1"/>
  <c r="V27" i="1"/>
  <c r="V28" i="1"/>
  <c r="V29" i="1"/>
  <c r="V30" i="1"/>
  <c r="V31" i="1"/>
  <c r="V32" i="1"/>
  <c r="V33" i="1"/>
  <c r="V34" i="1"/>
  <c r="V35" i="1"/>
  <c r="V36" i="1"/>
  <c r="V37" i="1"/>
  <c r="V38" i="1"/>
  <c r="T40" i="1"/>
  <c r="T44" i="1" s="1"/>
  <c r="C20" i="7" s="1"/>
  <c r="T54" i="1"/>
  <c r="T55" i="1"/>
  <c r="T56" i="1"/>
  <c r="T57" i="1"/>
  <c r="T58" i="1"/>
  <c r="C27" i="7" l="1"/>
  <c r="C29" i="7" s="1"/>
  <c r="J25" i="7" s="1"/>
  <c r="V40" i="1"/>
  <c r="V44" i="1" s="1"/>
  <c r="E20" i="7" s="1"/>
  <c r="E27" i="7" s="1"/>
  <c r="E29" i="7" s="1"/>
  <c r="R40" i="1"/>
  <c r="F20" i="7" l="1"/>
  <c r="F27" i="7" s="1"/>
  <c r="F29" i="7" s="1"/>
  <c r="M59" i="1"/>
  <c r="T59" i="1" s="1"/>
</calcChain>
</file>

<file path=xl/sharedStrings.xml><?xml version="1.0" encoding="utf-8"?>
<sst xmlns="http://schemas.openxmlformats.org/spreadsheetml/2006/main" count="321" uniqueCount="232">
  <si>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</si>
  <si>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</si>
  <si>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</si>
  <si>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</si>
  <si>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</si>
  <si>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</si>
  <si>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</si>
  <si>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</si>
  <si>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</si>
  <si>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</si>
  <si>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</si>
  <si>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</si>
  <si>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</si>
  <si>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</si>
  <si>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</si>
  <si>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</si>
  <si>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</si>
  <si>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</si>
  <si>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</si>
  <si>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</si>
  <si>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</si>
  <si>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</si>
  <si>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</si>
  <si>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</si>
  <si>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</si>
  <si>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</si>
  <si>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</si>
  <si>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</si>
  <si>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</si>
  <si>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</si>
  <si>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</si>
  <si>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</si>
  <si>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</si>
  <si>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</si>
  <si>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</si>
  <si>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</si>
  <si>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</si>
  <si>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</si>
  <si>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</si>
  <si>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</si>
  <si>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</si>
  <si>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</si>
  <si>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</si>
  <si>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</si>
  <si>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</si>
  <si>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</si>
  <si>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</si>
  <si>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</si>
  <si>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</si>
  <si>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</si>
  <si>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</si>
  <si>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</si>
  <si>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</si>
  <si>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</si>
  <si>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</si>
  <si>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</si>
  <si>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</si>
  <si>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</si>
  <si>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</si>
  <si>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</si>
  <si>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</si>
  <si>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</si>
  <si>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</si>
  <si>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</si>
  <si>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</si>
  <si>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</si>
  <si>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</si>
  <si>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</si>
  <si>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</si>
  <si>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</si>
  <si>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</si>
  <si>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</si>
  <si>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</si>
  <si>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</si>
  <si>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</si>
  <si>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</si>
  <si>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</si>
  <si>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</si>
  <si>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</si>
  <si>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</si>
  <si>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</si>
  <si>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</si>
  <si>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</si>
  <si>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</si>
  <si>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</si>
  <si>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</si>
  <si>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</si>
  <si>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</si>
  <si>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</si>
  <si>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</si>
  <si>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</si>
  <si>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Non-Contracted Purchased Services: </t>
    </r>
    <r>
      <rPr>
        <sz val="10"/>
        <rFont val="Arial"/>
        <family val="34"/>
      </rPr>
      <t xml:space="preserve">Costs of services, excluding Professional Services (see </t>
    </r>
    <r>
      <rPr>
        <b/>
        <sz val="10"/>
        <rFont val="Arial"/>
        <family val="34"/>
      </rPr>
      <t xml:space="preserve">“Other” </t>
    </r>
    <r>
      <rPr>
        <sz val="10"/>
        <rFont val="Arial"/>
        <family val="34"/>
      </rPr>
      <t xml:space="preserve">category below),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</si>
  <si>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</si>
  <si>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</si>
  <si>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</si>
  <si>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</si>
  <si>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</si>
  <si>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</si>
  <si>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</si>
  <si>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</si>
  <si>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</si>
  <si>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</si>
  <si>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</si>
  <si>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</si>
  <si>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</si>
  <si>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</si>
  <si>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</si>
  <si>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</si>
  <si>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</si>
  <si>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</si>
  <si>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</si>
  <si>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</si>
  <si>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</si>
  <si>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</si>
  <si>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</si>
  <si>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</si>
  <si>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</si>
  <si>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</si>
  <si>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</si>
  <si>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</si>
  <si>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</si>
  <si>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</si>
  <si>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</si>
  <si>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</si>
  <si>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</si>
  <si>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</si>
  <si>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</si>
  <si>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</si>
  <si>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</si>
  <si>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Sponsors of Affiliated Afterschool Meals Programs)</t>
    </r>
    <r>
      <rPr>
        <sz val="16"/>
        <color theme="1"/>
        <rFont val="Calibri"/>
        <family val="2"/>
        <scheme val="minor"/>
      </rPr>
      <t xml:space="preserve">
</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</si>
  <si>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</si>
  <si>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</si>
  <si>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</si>
  <si>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</si>
  <si>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</si>
  <si>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(for use by Prospective Sponsors of Affiliated Afterschool Meals Program only)</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</si>
  <si>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</si>
  <si>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</si>
  <si>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</si>
  <si>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</si>
  <si>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</si>
  <si>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</si>
  <si>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</si>
  <si>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</si>
  <si>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</si>
  <si>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</si>
  <si>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</si>
  <si>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</si>
  <si>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</si>
  <si>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</si>
  <si>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</si>
  <si>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</si>
  <si>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</si>
  <si>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</si>
  <si>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</si>
  <si>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</si>
  <si>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</si>
  <si>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</si>
  <si>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</si>
  <si>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</si>
  <si>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</si>
  <si>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</si>
  <si>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</si>
  <si>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Refer to the instructions and definitions on the Instructions Tab before completing this form.</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</si>
  <si>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</si>
  <si>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</si>
  <si>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</si>
  <si>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</si>
  <si>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</si>
  <si>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</si>
  <si>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</si>
  <si>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</si>
  <si>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</si>
  <si>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</si>
  <si>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</si>
  <si>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</si>
  <si>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</si>
  <si>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</si>
  <si>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</si>
  <si>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 meals by category</t>
  </si>
  <si>
    <t>a) F %</t>
  </si>
  <si>
    <t>x</t>
  </si>
  <si>
    <t>Meal Types (Put a "Y" in each category that applies:</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</si>
  <si>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</si>
  <si>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</si>
  <si>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</si>
  <si>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</si>
  <si>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</si>
  <si>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</si>
  <si>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</si>
  <si>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</si>
  <si>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</si>
  <si>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</si>
  <si>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Projected Commodity Reimbursement (1yr)</t>
  </si>
  <si>
    <t>Sponsor Administrative Cap</t>
  </si>
  <si>
    <t>Participation</t>
  </si>
  <si>
    <t>(auto-calculated based on State average attendance)</t>
  </si>
  <si>
    <t>Total Projected Earnings (1yr)</t>
  </si>
  <si>
    <t>Projected Earnings Rounded for use in the Budget</t>
  </si>
  <si>
    <t>Multiply the category percentage calculated in Step 1 by the number of meals served for each meal type and then by the current reimbursement rates and then by the assigned meal reimbursement rate.</t>
  </si>
  <si>
    <t>Organization Name</t>
  </si>
  <si>
    <t>Total Number of Meals Served in Month to Eligible Children</t>
  </si>
  <si>
    <t>Total number of days operating per month</t>
  </si>
  <si>
    <t>Br</t>
  </si>
  <si>
    <t>Claiming Breakfast (Br)?</t>
  </si>
  <si>
    <t>Claiming Morning Snack(Snacks)?</t>
  </si>
  <si>
    <t>Claiming Lunch (Lu)?</t>
  </si>
  <si>
    <t>Claiming Afternoon Snack (Snacks)?</t>
  </si>
  <si>
    <t>Claiming Supper (Su)?</t>
  </si>
  <si>
    <t>Claiming Evening Snack (Snacks)?</t>
  </si>
  <si>
    <t>Morning Snack</t>
  </si>
  <si>
    <t>Lunch</t>
  </si>
  <si>
    <t>Afternoon Snack</t>
  </si>
  <si>
    <t>Supper</t>
  </si>
  <si>
    <t>Evening Snack</t>
  </si>
  <si>
    <t>Using the anticipated number of children participating from your sites, follow the steps below to complete the Projected Earnings Worksheet (PEW), followed by the Management Plan, and finally the Budget.  The PEW, Management Plan and Budget each have a separate tab at the bottom of this excel file.  When completing the PEW, Managment Plan and Budget, you will enter information into the green-shaded fields only, and the worksheet will do the calculations for you.  Print and submit a copy of your completed PEW, Management Plan and Budget in your CCFP Part 2 Application Packet.</t>
  </si>
  <si>
    <t>List the Florida address(s) where CCFP records will be maintained:</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</si>
  <si>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</si>
  <si>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</si>
  <si>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</si>
  <si>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0"/>
        <rFont val="Arial"/>
        <family val="2"/>
      </rPr>
      <t>1)</t>
    </r>
    <r>
      <rPr>
        <sz val="10"/>
        <rFont val="Arial"/>
        <family val="2"/>
      </rPr>
      <t xml:space="preserve"> Input the authorization number (program type followed by digits, X-####) and the applicant's Legal Name.</t>
    </r>
  </si>
  <si>
    <r>
      <rPr>
        <b/>
        <sz val="10"/>
        <rFont val="Arial"/>
        <family val="2"/>
      </rPr>
      <t xml:space="preserve">2) </t>
    </r>
    <r>
      <rPr>
        <sz val="10"/>
        <rFont val="Arial"/>
        <family val="2"/>
      </rPr>
      <t>Using the anticipated number of children participating, enter the total number of enrolled children from all affiliated sites into the box next to "Number of Children eligible for free meals" in the Participation section.  The Average Attendance per day will automatically calculate based on the Participation section and the State average attendance for Afterschool Meal Program Sites.  This number will be less than the total number of participating children.</t>
    </r>
  </si>
  <si>
    <r>
      <rPr>
        <b/>
        <sz val="10"/>
        <color rgb="FF000000"/>
        <rFont val="Arial"/>
        <family val="2"/>
      </rPr>
      <t>3)</t>
    </r>
    <r>
      <rPr>
        <sz val="10"/>
        <color rgb="FF000000"/>
        <rFont val="Arial"/>
        <family val="2"/>
      </rPr>
      <t xml:space="preserve"> In the Days Operating section, enter the average number of days the sites are open per week (usually up to 5 days), and the number of months the sites are open during a year (usually 10 months).  The number of operating days per month will be automatically calculated based on the average number of days the center is open per week.</t>
    </r>
  </si>
  <si>
    <r>
      <rPr>
        <b/>
        <sz val="10"/>
        <color rgb="FF000000"/>
        <rFont val="Arial"/>
        <family val="2"/>
      </rPr>
      <t>4)</t>
    </r>
    <r>
      <rPr>
        <sz val="10"/>
        <color rgb="FF000000"/>
        <rFont val="Arial"/>
        <family val="2"/>
      </rPr>
      <t xml:space="preserve"> Under the </t>
    </r>
    <r>
      <rPr>
        <i/>
        <sz val="10"/>
        <color rgb="FF000000"/>
        <rFont val="Arial"/>
        <family val="2"/>
      </rPr>
      <t>Put a "Y" in each category that applies</t>
    </r>
    <r>
      <rPr>
        <sz val="10"/>
        <color rgb="FF000000"/>
        <rFont val="Arial"/>
        <family val="2"/>
      </rPr>
      <t xml:space="preserve"> section, type the letter Y for each meal type your organization plans to claim.  The form will automatically calculate the number of meals in the Total Number of Meals Served in Month to Eligible Children section based on the state average by meal type.</t>
    </r>
  </si>
  <si>
    <r>
      <rPr>
        <b/>
        <sz val="10"/>
        <color rgb="FF000000"/>
        <rFont val="Arial"/>
        <family val="2"/>
      </rPr>
      <t>5)</t>
    </r>
    <r>
      <rPr>
        <sz val="10"/>
        <color rgb="FF000000"/>
        <rFont val="Arial"/>
        <family val="2"/>
      </rPr>
      <t xml:space="preserve"> The worksheet will do the calculations starting with the Total Number of Meals Served in One Month to Eligible Children, which is calculated based on the data entered in the other sections.  Additionally, the worksheet will calculate the Total Projected Meal Earnings for One Year, the Projected Commodity Reimbursement for One Year, the Total Projected Earnings for One year, and the Sponsor Administrative Cap.  The Projected Earnings Rounded is the amount of CCFP Funds that you will appear on your Budget tab.</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</si>
  <si>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</si>
  <si>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</si>
  <si>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3)</t>
    </r>
    <r>
      <rPr>
        <sz val="10"/>
        <color rgb="FF000000"/>
        <rFont val="Arial"/>
        <family val="2"/>
      </rPr>
      <t xml:space="preserve"> Complete the table in # 1 as follows:
a. The form will automatically enter your total budget in the  “Total Budget Amount from PEW” field on the right side of worksheet. The total on the Management Plan #2 column I (Projected Amount to be Charged to the CCFP) and column J (Amount to be Charged to Other Funds) will automatically be placed in the Administrative Salaries and Benefits cost category on the Budget.
b. As you complete the rest of the Budget, use whole dollars only, no cents.
c. CCFP Funds column – Determine how you will spend your projected earnings on the food program and enter the estimated annual amounts in the appropriate budget categories. The Budget total in the CCFP Funds column must match the total Budget Amount from PEW. It is strongly recommended that at least 50% of your CCFP Funds Total be allocated to food purchases and for sponsoring organizations, the administrative amount cannot exceed the Sponsor Administrative Cap, which can be found on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e. Category Totals column and Budget Totals row – amounts will automatically total in this column and row
</t>
    </r>
  </si>
  <si>
    <r>
      <rPr>
        <b/>
        <sz val="10"/>
        <rFont val="Arial"/>
        <family val="2"/>
      </rPr>
      <t>4)</t>
    </r>
    <r>
      <rPr>
        <sz val="10"/>
        <rFont val="Arial"/>
        <family val="2"/>
      </rPr>
      <t xml:space="preserve">   In # 2, list the sources(s) of non-CCFP funds that you included in the budget table, or write N/A if your budget only includes CCFP funds</t>
    </r>
  </si>
  <si>
    <r>
      <rPr>
        <b/>
        <sz val="10"/>
        <color rgb="FF000000"/>
        <rFont val="Arial"/>
        <family val="2"/>
      </rPr>
      <t>5)</t>
    </r>
    <r>
      <rPr>
        <sz val="10"/>
        <color rgb="FF000000"/>
        <rFont val="Arial"/>
        <family val="2"/>
      </rPr>
      <t xml:space="preserve">   In # 3, indicate one or more sources of funds available to pay for potential over claims of CCFP reimbursement or other unallowable costs. </t>
    </r>
  </si>
  <si>
    <t>Projected Earnings Worksheet for Prospective Sponsors of Affiliated Afterschool Meals Program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</si>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</sst>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quot;$&quot;#,##0"/>
    <numFmt numFmtId="167" formatCode="m/d/yy;@"/>
    <numFmt numFmtId="168" formatCode="_(&quot;$&quot;* #,##0.0000_);_(&quot;$&quot;* \(#,##0.0000\);_(&quot;$&quot;* &quot;-&quot;??_);_(@_)"/>
    <numFmt numFmtId="169" formatCode="_(* #,##0_);_(* \(#,##0\);_(* &quot;-&quot;??_);_(@_)"/>
  </numFmts>
  <fonts count="60"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2"/>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i/>
      <sz val="10"/>
      <color rgb="FF000000"/>
      <name val="Arial"/>
      <family val="2"/>
    </font>
    <font>
      <sz val="8.5"/>
      <color theme="1"/>
      <name val="Arial"/>
      <family val="2"/>
    </font>
    <font>
      <b/>
      <sz val="8.5"/>
      <color theme="1"/>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auto="1"/>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7" fillId="0" borderId="0"/>
    <xf numFmtId="0" fontId="22" fillId="0" borderId="0"/>
    <xf numFmtId="43" fontId="1" fillId="0" borderId="0" applyFont="0" applyFill="0" applyBorder="0" applyAlignment="0" applyProtection="0"/>
  </cellStyleXfs>
  <cellXfs count="531">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3" fillId="7" borderId="0" xfId="6" applyFont="1" applyFill="1" applyBorder="1" applyAlignment="1">
      <alignment vertical="top" wrapText="1"/>
    </xf>
    <xf numFmtId="0" fontId="26" fillId="2" borderId="0" xfId="0" applyFont="1" applyFill="1" applyBorder="1" applyAlignment="1" applyProtection="1">
      <alignment horizontal="right" wrapText="1"/>
    </xf>
    <xf numFmtId="164" fontId="26" fillId="2" borderId="0" xfId="0" applyNumberFormat="1" applyFont="1" applyFill="1" applyBorder="1" applyAlignment="1" applyProtection="1">
      <alignment wrapText="1"/>
    </xf>
    <xf numFmtId="0" fontId="17" fillId="7" borderId="0" xfId="6" applyFill="1" applyBorder="1" applyAlignment="1">
      <alignment horizontal="left" vertical="top" wrapText="1"/>
    </xf>
    <xf numFmtId="0" fontId="17" fillId="7" borderId="0" xfId="6" applyFont="1" applyFill="1" applyBorder="1" applyAlignment="1">
      <alignment horizontal="left" vertical="top" wrapText="1"/>
    </xf>
    <xf numFmtId="0" fontId="23" fillId="7" borderId="0" xfId="6" applyFont="1" applyFill="1" applyBorder="1" applyAlignment="1">
      <alignment horizontal="left" vertical="top"/>
    </xf>
    <xf numFmtId="0" fontId="24" fillId="7" borderId="0" xfId="6" applyFont="1" applyFill="1" applyBorder="1" applyAlignment="1">
      <alignment horizontal="right" vertical="center"/>
    </xf>
    <xf numFmtId="0" fontId="31" fillId="7" borderId="0" xfId="6" applyFont="1" applyFill="1" applyBorder="1" applyAlignment="1">
      <alignment horizontal="left" vertical="top"/>
    </xf>
    <xf numFmtId="0" fontId="31" fillId="7" borderId="0" xfId="6" applyFont="1" applyFill="1" applyBorder="1" applyAlignment="1">
      <alignment vertical="top"/>
    </xf>
    <xf numFmtId="0" fontId="35" fillId="7" borderId="0" xfId="6" applyFont="1" applyFill="1" applyBorder="1" applyAlignment="1">
      <alignment horizontal="left" vertical="top"/>
    </xf>
    <xf numFmtId="0" fontId="37" fillId="7" borderId="0" xfId="6" applyFont="1" applyFill="1" applyBorder="1" applyAlignment="1">
      <alignment horizontal="left" vertical="top"/>
    </xf>
    <xf numFmtId="0" fontId="40" fillId="7" borderId="0" xfId="6" applyFont="1" applyFill="1" applyBorder="1" applyAlignment="1">
      <alignment horizontal="left" vertical="top"/>
    </xf>
    <xf numFmtId="0" fontId="42" fillId="7" borderId="0" xfId="6" applyFont="1" applyFill="1" applyBorder="1" applyAlignment="1">
      <alignment horizontal="left" vertical="top"/>
    </xf>
    <xf numFmtId="166" fontId="31" fillId="4" borderId="33" xfId="6" applyNumberFormat="1" applyFont="1" applyFill="1" applyBorder="1" applyAlignment="1" applyProtection="1">
      <alignment horizontal="center" vertical="center" wrapText="1"/>
      <protection locked="0"/>
    </xf>
    <xf numFmtId="5" fontId="31" fillId="4" borderId="33" xfId="6" applyNumberFormat="1" applyFont="1" applyFill="1" applyBorder="1" applyAlignment="1" applyProtection="1">
      <alignment horizontal="center" vertical="center" wrapText="1"/>
      <protection locked="0"/>
    </xf>
    <xf numFmtId="0" fontId="17" fillId="7" borderId="0" xfId="6" applyFill="1" applyBorder="1" applyAlignment="1">
      <alignment horizontal="left" vertical="top"/>
    </xf>
    <xf numFmtId="0" fontId="44" fillId="0" borderId="0" xfId="0" applyFont="1" applyProtection="1"/>
    <xf numFmtId="44" fontId="46" fillId="15" borderId="43" xfId="2" applyFont="1" applyFill="1" applyBorder="1" applyAlignment="1" applyProtection="1"/>
    <xf numFmtId="44" fontId="46" fillId="16" borderId="43" xfId="2" applyFont="1" applyFill="1" applyBorder="1" applyAlignment="1" applyProtection="1"/>
    <xf numFmtId="44" fontId="46" fillId="17" borderId="43" xfId="2" applyFont="1" applyFill="1" applyBorder="1" applyAlignment="1" applyProtection="1"/>
    <xf numFmtId="44" fontId="46" fillId="11" borderId="24" xfId="2" applyFont="1" applyFill="1" applyBorder="1" applyAlignment="1" applyProtection="1"/>
    <xf numFmtId="44" fontId="46" fillId="11" borderId="46" xfId="2" applyFont="1" applyFill="1" applyBorder="1" applyAlignment="1" applyProtection="1"/>
    <xf numFmtId="0" fontId="44" fillId="0" borderId="20" xfId="0" applyFont="1" applyBorder="1" applyProtection="1"/>
    <xf numFmtId="0" fontId="44" fillId="0" borderId="0" xfId="0" applyFont="1" applyBorder="1" applyProtection="1"/>
    <xf numFmtId="0" fontId="44" fillId="0" borderId="13" xfId="0" applyFont="1" applyBorder="1" applyProtection="1"/>
    <xf numFmtId="0" fontId="46" fillId="5" borderId="0" xfId="3" applyFont="1" applyFill="1" applyBorder="1" applyAlignment="1" applyProtection="1">
      <alignment horizontal="left"/>
    </xf>
    <xf numFmtId="8" fontId="47" fillId="5" borderId="0" xfId="3" applyNumberFormat="1" applyFont="1" applyFill="1" applyBorder="1" applyAlignment="1" applyProtection="1">
      <alignment horizontal="center"/>
    </xf>
    <xf numFmtId="0" fontId="44" fillId="0" borderId="0" xfId="0" applyFont="1" applyBorder="1" applyAlignment="1" applyProtection="1">
      <alignment horizontal="right"/>
    </xf>
    <xf numFmtId="0" fontId="44" fillId="5" borderId="0" xfId="3" applyFont="1" applyFill="1" applyAlignment="1" applyProtection="1">
      <alignment horizontal="left"/>
    </xf>
    <xf numFmtId="0" fontId="48" fillId="5" borderId="0" xfId="3" applyFont="1" applyFill="1" applyBorder="1" applyAlignment="1" applyProtection="1"/>
    <xf numFmtId="0" fontId="46" fillId="5" borderId="0" xfId="3" applyFont="1" applyFill="1" applyBorder="1" applyAlignment="1" applyProtection="1"/>
    <xf numFmtId="0" fontId="48" fillId="5" borderId="8" xfId="3" applyFont="1" applyFill="1" applyBorder="1" applyAlignment="1" applyProtection="1">
      <alignment horizontal="left" vertical="center"/>
    </xf>
    <xf numFmtId="0" fontId="48" fillId="5" borderId="19" xfId="3" applyFont="1" applyFill="1" applyBorder="1" applyAlignment="1" applyProtection="1">
      <alignment horizontal="left" vertical="center"/>
    </xf>
    <xf numFmtId="1" fontId="44" fillId="5" borderId="19" xfId="3" applyNumberFormat="1" applyFont="1" applyFill="1" applyBorder="1" applyAlignment="1" applyProtection="1">
      <alignment horizontal="right" vertical="center"/>
    </xf>
    <xf numFmtId="0" fontId="44" fillId="5" borderId="19" xfId="3" applyFont="1" applyFill="1" applyBorder="1" applyAlignment="1" applyProtection="1">
      <alignment horizontal="center" vertical="center"/>
    </xf>
    <xf numFmtId="1" fontId="44" fillId="5" borderId="19" xfId="1" applyNumberFormat="1" applyFont="1" applyFill="1" applyBorder="1" applyAlignment="1" applyProtection="1">
      <alignment horizontal="center" vertical="center"/>
    </xf>
    <xf numFmtId="10" fontId="44" fillId="5" borderId="9" xfId="3" applyNumberFormat="1" applyFont="1" applyFill="1" applyBorder="1" applyAlignment="1" applyProtection="1">
      <alignment horizontal="right" vertical="center"/>
    </xf>
    <xf numFmtId="0" fontId="44" fillId="0" borderId="20" xfId="0" applyFont="1" applyBorder="1" applyAlignment="1" applyProtection="1">
      <alignment vertical="center"/>
    </xf>
    <xf numFmtId="0" fontId="44" fillId="0" borderId="0" xfId="0" applyFont="1" applyBorder="1" applyAlignment="1" applyProtection="1">
      <alignment vertical="center"/>
    </xf>
    <xf numFmtId="1" fontId="44" fillId="0" borderId="0" xfId="0" applyNumberFormat="1" applyFont="1" applyBorder="1" applyAlignment="1" applyProtection="1">
      <alignment vertical="center"/>
    </xf>
    <xf numFmtId="0" fontId="44" fillId="0" borderId="0" xfId="0" applyFont="1" applyBorder="1" applyAlignment="1" applyProtection="1">
      <alignment horizontal="center" vertical="center"/>
    </xf>
    <xf numFmtId="1" fontId="44" fillId="0" borderId="0" xfId="0" applyNumberFormat="1" applyFont="1" applyBorder="1" applyAlignment="1" applyProtection="1">
      <alignment horizontal="center" vertical="center"/>
    </xf>
    <xf numFmtId="10" fontId="44" fillId="0" borderId="13" xfId="1" applyNumberFormat="1" applyFont="1" applyBorder="1" applyAlignment="1" applyProtection="1">
      <alignment horizontal="right" vertical="center"/>
    </xf>
    <xf numFmtId="0" fontId="48" fillId="5" borderId="10" xfId="3" applyFont="1" applyFill="1" applyBorder="1" applyAlignment="1" applyProtection="1">
      <alignment horizontal="left" vertical="center"/>
    </xf>
    <xf numFmtId="8" fontId="47" fillId="5" borderId="26" xfId="3" applyNumberFormat="1" applyFont="1" applyFill="1" applyBorder="1" applyAlignment="1" applyProtection="1">
      <alignment horizontal="center" vertical="center"/>
    </xf>
    <xf numFmtId="1" fontId="44" fillId="5" borderId="26" xfId="3" applyNumberFormat="1" applyFont="1" applyFill="1" applyBorder="1" applyAlignment="1" applyProtection="1">
      <alignment horizontal="right" vertical="center"/>
    </xf>
    <xf numFmtId="0" fontId="44" fillId="5" borderId="26" xfId="3" applyFont="1" applyFill="1" applyBorder="1" applyAlignment="1" applyProtection="1">
      <alignment horizontal="center" vertical="center"/>
    </xf>
    <xf numFmtId="1" fontId="44" fillId="5" borderId="26" xfId="3" applyNumberFormat="1" applyFont="1" applyFill="1" applyBorder="1" applyAlignment="1" applyProtection="1">
      <alignment horizontal="center" vertical="center"/>
    </xf>
    <xf numFmtId="10" fontId="44" fillId="5" borderId="11" xfId="1" applyNumberFormat="1" applyFont="1" applyFill="1" applyBorder="1" applyAlignment="1" applyProtection="1">
      <alignment horizontal="right" vertical="center"/>
    </xf>
    <xf numFmtId="0" fontId="45" fillId="0" borderId="20" xfId="0" applyFont="1" applyBorder="1" applyProtection="1"/>
    <xf numFmtId="0" fontId="46" fillId="5" borderId="47" xfId="3" applyFont="1" applyFill="1" applyBorder="1" applyAlignment="1" applyProtection="1">
      <alignment horizontal="left"/>
    </xf>
    <xf numFmtId="0" fontId="44" fillId="5" borderId="48" xfId="3" applyFont="1" applyFill="1" applyBorder="1" applyAlignment="1" applyProtection="1">
      <alignment horizontal="left"/>
    </xf>
    <xf numFmtId="0" fontId="44" fillId="5" borderId="48" xfId="3" applyFont="1" applyFill="1" applyBorder="1" applyAlignment="1" applyProtection="1">
      <alignment horizontal="center"/>
    </xf>
    <xf numFmtId="0" fontId="46" fillId="5" borderId="20" xfId="3" applyFont="1" applyFill="1" applyBorder="1" applyAlignment="1" applyProtection="1">
      <alignment horizontal="left" vertical="center"/>
    </xf>
    <xf numFmtId="10" fontId="49" fillId="5" borderId="0" xfId="3" applyNumberFormat="1" applyFont="1" applyFill="1" applyBorder="1" applyAlignment="1" applyProtection="1">
      <alignment horizontal="right" vertical="center"/>
    </xf>
    <xf numFmtId="0" fontId="44" fillId="5" borderId="0" xfId="3" applyFont="1" applyFill="1" applyBorder="1" applyAlignment="1" applyProtection="1">
      <alignment horizontal="center" vertical="center"/>
    </xf>
    <xf numFmtId="1" fontId="44" fillId="5" borderId="0" xfId="3" applyNumberFormat="1" applyFont="1" applyFill="1" applyBorder="1" applyAlignment="1" applyProtection="1">
      <alignment horizontal="right" vertical="center"/>
    </xf>
    <xf numFmtId="44" fontId="44" fillId="5" borderId="0" xfId="3" applyNumberFormat="1" applyFont="1" applyFill="1" applyBorder="1" applyAlignment="1" applyProtection="1">
      <alignment horizontal="center" vertical="center"/>
    </xf>
    <xf numFmtId="0" fontId="46" fillId="11" borderId="20" xfId="3" applyFont="1" applyFill="1" applyBorder="1" applyAlignment="1" applyProtection="1">
      <alignment vertical="center"/>
    </xf>
    <xf numFmtId="10" fontId="45" fillId="11" borderId="0" xfId="3" applyNumberFormat="1" applyFont="1" applyFill="1" applyBorder="1" applyAlignment="1" applyProtection="1">
      <alignment vertical="center"/>
    </xf>
    <xf numFmtId="0" fontId="48" fillId="11" borderId="0" xfId="3" applyFont="1" applyFill="1" applyBorder="1" applyAlignment="1" applyProtection="1">
      <alignment horizontal="center" vertical="center"/>
    </xf>
    <xf numFmtId="1" fontId="48" fillId="11" borderId="0" xfId="3" applyNumberFormat="1" applyFont="1" applyFill="1" applyBorder="1" applyAlignment="1" applyProtection="1">
      <alignment horizontal="right" vertical="center"/>
    </xf>
    <xf numFmtId="0" fontId="44" fillId="11" borderId="0" xfId="3" applyFont="1" applyFill="1" applyBorder="1" applyAlignment="1" applyProtection="1">
      <alignment horizontal="center" vertical="center"/>
    </xf>
    <xf numFmtId="44" fontId="48" fillId="11" borderId="0" xfId="3" applyNumberFormat="1" applyFont="1" applyFill="1" applyBorder="1" applyAlignment="1" applyProtection="1">
      <alignment horizontal="center" vertical="center"/>
    </xf>
    <xf numFmtId="0" fontId="46" fillId="11" borderId="20" xfId="3" applyFont="1" applyFill="1" applyBorder="1" applyAlignment="1" applyProtection="1">
      <alignment horizontal="left" vertical="center"/>
    </xf>
    <xf numFmtId="10" fontId="45" fillId="11" borderId="0" xfId="1" applyNumberFormat="1" applyFont="1" applyFill="1" applyBorder="1" applyAlignment="1" applyProtection="1">
      <alignment horizontal="right" vertical="center"/>
    </xf>
    <xf numFmtId="1" fontId="44" fillId="11" borderId="0" xfId="3" applyNumberFormat="1" applyFont="1" applyFill="1" applyBorder="1" applyAlignment="1" applyProtection="1">
      <alignment horizontal="right" vertical="center"/>
    </xf>
    <xf numFmtId="44" fontId="44" fillId="11" borderId="0" xfId="3" applyNumberFormat="1" applyFont="1" applyFill="1" applyBorder="1" applyAlignment="1" applyProtection="1">
      <alignment horizontal="center" vertical="center"/>
    </xf>
    <xf numFmtId="0" fontId="46" fillId="5" borderId="10" xfId="3" applyFont="1" applyFill="1" applyBorder="1" applyAlignment="1" applyProtection="1">
      <alignment horizontal="left"/>
    </xf>
    <xf numFmtId="0" fontId="46" fillId="5" borderId="26" xfId="3" applyFont="1" applyFill="1" applyBorder="1" applyAlignment="1" applyProtection="1">
      <alignment horizontal="left"/>
    </xf>
    <xf numFmtId="0" fontId="45" fillId="5" borderId="26" xfId="3" applyFont="1" applyFill="1" applyBorder="1" applyAlignment="1" applyProtection="1">
      <alignment horizontal="center"/>
    </xf>
    <xf numFmtId="0" fontId="44" fillId="5" borderId="26" xfId="3" applyFont="1" applyFill="1" applyBorder="1" applyAlignment="1" applyProtection="1">
      <alignment horizontal="left"/>
    </xf>
    <xf numFmtId="0" fontId="45" fillId="11" borderId="20" xfId="3" applyFont="1" applyFill="1" applyBorder="1" applyAlignment="1" applyProtection="1">
      <alignment vertical="center"/>
    </xf>
    <xf numFmtId="0" fontId="45" fillId="11" borderId="20" xfId="3" applyFont="1" applyFill="1" applyBorder="1" applyAlignment="1" applyProtection="1">
      <alignment horizontal="left" vertical="center"/>
    </xf>
    <xf numFmtId="0" fontId="50" fillId="5" borderId="20" xfId="3" applyFont="1" applyFill="1" applyBorder="1" applyAlignment="1" applyProtection="1">
      <alignment horizontal="left"/>
    </xf>
    <xf numFmtId="1" fontId="48" fillId="5" borderId="0" xfId="3" applyNumberFormat="1" applyFont="1" applyFill="1" applyBorder="1" applyAlignment="1" applyProtection="1">
      <alignment horizontal="right"/>
    </xf>
    <xf numFmtId="0" fontId="48" fillId="5" borderId="0" xfId="3" applyFont="1" applyFill="1" applyBorder="1" applyAlignment="1" applyProtection="1">
      <alignment horizontal="center"/>
    </xf>
    <xf numFmtId="7" fontId="51" fillId="5" borderId="0" xfId="3" applyNumberFormat="1" applyFont="1" applyFill="1" applyBorder="1" applyAlignment="1" applyProtection="1">
      <alignment horizontal="center"/>
    </xf>
    <xf numFmtId="0" fontId="44" fillId="0" borderId="26" xfId="0" applyFont="1" applyBorder="1" applyProtection="1"/>
    <xf numFmtId="0" fontId="44" fillId="0" borderId="11" xfId="0" applyFont="1" applyBorder="1" applyProtection="1"/>
    <xf numFmtId="0" fontId="28" fillId="3" borderId="39" xfId="6" applyFont="1" applyFill="1" applyBorder="1" applyAlignment="1" applyProtection="1">
      <alignment horizontal="center" vertical="center"/>
    </xf>
    <xf numFmtId="0" fontId="31" fillId="7" borderId="59" xfId="6" applyFont="1" applyFill="1" applyBorder="1" applyAlignment="1">
      <alignment horizontal="left" vertical="top" wrapText="1"/>
    </xf>
    <xf numFmtId="44" fontId="23" fillId="7" borderId="39" xfId="6" applyNumberFormat="1" applyFont="1" applyFill="1" applyBorder="1" applyAlignment="1">
      <alignment horizontal="center" vertical="center" wrapText="1"/>
    </xf>
    <xf numFmtId="8" fontId="23" fillId="7" borderId="39" xfId="6" applyNumberFormat="1" applyFont="1" applyFill="1" applyBorder="1" applyAlignment="1">
      <alignment horizontal="center" vertical="center" wrapText="1"/>
    </xf>
    <xf numFmtId="5" fontId="31" fillId="4" borderId="55" xfId="6" applyNumberFormat="1" applyFont="1" applyFill="1" applyBorder="1" applyAlignment="1" applyProtection="1">
      <alignment horizontal="center" vertical="center" wrapText="1"/>
      <protection locked="0"/>
    </xf>
    <xf numFmtId="166" fontId="31" fillId="3" borderId="61" xfId="6" applyNumberFormat="1" applyFont="1" applyFill="1" applyBorder="1" applyAlignment="1">
      <alignment horizontal="center" vertical="center" wrapText="1"/>
    </xf>
    <xf numFmtId="5" fontId="31" fillId="4" borderId="64" xfId="6" applyNumberFormat="1" applyFont="1" applyFill="1" applyBorder="1" applyAlignment="1" applyProtection="1">
      <alignment horizontal="center" vertical="center" wrapText="1"/>
      <protection locked="0"/>
    </xf>
    <xf numFmtId="0" fontId="31" fillId="7" borderId="61" xfId="6" applyFont="1" applyFill="1" applyBorder="1" applyAlignment="1">
      <alignment horizontal="center" vertical="top" wrapText="1"/>
    </xf>
    <xf numFmtId="166" fontId="31" fillId="3" borderId="64" xfId="6" applyNumberFormat="1" applyFont="1" applyFill="1" applyBorder="1" applyAlignment="1" applyProtection="1">
      <alignment horizontal="center" vertical="center" wrapText="1"/>
    </xf>
    <xf numFmtId="166" fontId="31" fillId="4" borderId="55" xfId="6" applyNumberFormat="1" applyFont="1" applyFill="1" applyBorder="1" applyAlignment="1" applyProtection="1">
      <alignment horizontal="center" vertical="center" wrapText="1"/>
      <protection locked="0"/>
    </xf>
    <xf numFmtId="166" fontId="34" fillId="3" borderId="61" xfId="6" applyNumberFormat="1" applyFont="1" applyFill="1" applyBorder="1" applyAlignment="1">
      <alignment horizontal="center" vertical="top" wrapText="1"/>
    </xf>
    <xf numFmtId="0" fontId="34" fillId="7" borderId="61" xfId="6" applyFont="1" applyFill="1" applyBorder="1" applyAlignment="1">
      <alignment horizontal="center" vertical="top" wrapText="1"/>
    </xf>
    <xf numFmtId="0" fontId="25" fillId="7" borderId="8" xfId="6" applyFont="1" applyFill="1" applyBorder="1" applyAlignment="1">
      <alignment horizontal="left" vertical="top"/>
    </xf>
    <xf numFmtId="0" fontId="25" fillId="7" borderId="19" xfId="6" applyFont="1" applyFill="1" applyBorder="1" applyAlignment="1">
      <alignment horizontal="left" vertical="top"/>
    </xf>
    <xf numFmtId="0" fontId="23" fillId="7" borderId="19" xfId="6" applyFont="1" applyFill="1" applyBorder="1" applyAlignment="1">
      <alignment horizontal="left" vertical="top"/>
    </xf>
    <xf numFmtId="0" fontId="23" fillId="7" borderId="9" xfId="6" applyFont="1" applyFill="1" applyBorder="1" applyAlignment="1">
      <alignment horizontal="left" vertical="top"/>
    </xf>
    <xf numFmtId="0" fontId="23" fillId="7" borderId="13" xfId="6" applyFont="1" applyFill="1" applyBorder="1" applyAlignment="1">
      <alignment vertical="top" wrapText="1"/>
    </xf>
    <xf numFmtId="0" fontId="23" fillId="7" borderId="26" xfId="6" applyFont="1" applyFill="1" applyBorder="1" applyAlignment="1">
      <alignment vertical="top" wrapText="1"/>
    </xf>
    <xf numFmtId="0" fontId="23" fillId="7" borderId="26" xfId="6" applyFont="1" applyFill="1" applyBorder="1" applyAlignment="1">
      <alignment horizontal="left" vertical="top"/>
    </xf>
    <xf numFmtId="0" fontId="23" fillId="7" borderId="11" xfId="6" applyFont="1" applyFill="1" applyBorder="1" applyAlignment="1">
      <alignment vertical="top" wrapText="1"/>
    </xf>
    <xf numFmtId="0" fontId="44" fillId="10" borderId="39" xfId="0" applyFont="1" applyFill="1" applyBorder="1" applyProtection="1">
      <protection locked="0"/>
    </xf>
    <xf numFmtId="1" fontId="44" fillId="10" borderId="23" xfId="0" applyNumberFormat="1" applyFont="1" applyFill="1" applyBorder="1" applyAlignment="1" applyProtection="1">
      <alignment horizontal="center"/>
      <protection locked="0"/>
    </xf>
    <xf numFmtId="0" fontId="44" fillId="3" borderId="39" xfId="0" applyFont="1" applyFill="1" applyBorder="1" applyProtection="1"/>
    <xf numFmtId="1" fontId="44" fillId="3" borderId="23" xfId="0" applyNumberFormat="1" applyFont="1" applyFill="1" applyBorder="1" applyAlignment="1" applyProtection="1">
      <alignment horizontal="center"/>
    </xf>
    <xf numFmtId="0" fontId="44" fillId="3" borderId="23" xfId="0" applyFont="1" applyFill="1" applyBorder="1" applyAlignment="1" applyProtection="1">
      <alignment horizontal="center"/>
    </xf>
    <xf numFmtId="169" fontId="44" fillId="3" borderId="23" xfId="8" applyNumberFormat="1" applyFont="1" applyFill="1" applyBorder="1" applyAlignment="1" applyProtection="1">
      <alignment horizontal="center"/>
    </xf>
    <xf numFmtId="169" fontId="44" fillId="3" borderId="52" xfId="8" applyNumberFormat="1" applyFont="1" applyFill="1" applyBorder="1" applyAlignment="1" applyProtection="1">
      <alignment horizontal="center"/>
    </xf>
    <xf numFmtId="0" fontId="55" fillId="0" borderId="0" xfId="0" applyFont="1" applyBorder="1" applyProtection="1"/>
    <xf numFmtId="0" fontId="55" fillId="0" borderId="26" xfId="0" applyFont="1" applyBorder="1" applyProtection="1"/>
    <xf numFmtId="0" fontId="55" fillId="0" borderId="0" xfId="0" applyFont="1" applyBorder="1" applyAlignment="1" applyProtection="1">
      <alignment horizontal="left"/>
    </xf>
    <xf numFmtId="0" fontId="55" fillId="0" borderId="13" xfId="0" applyFont="1" applyBorder="1" applyAlignment="1" applyProtection="1">
      <alignment horizontal="left"/>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0" fillId="2" borderId="0" xfId="0" applyFill="1" applyAlignment="1">
      <alignment wrapText="1"/>
    </xf>
    <xf numFmtId="0" fontId="0" fillId="0" borderId="0" xfId="0" applyAlignment="1">
      <alignment wrapText="1"/>
    </xf>
    <xf numFmtId="0" fontId="0" fillId="2" borderId="0" xfId="0" applyFill="1" applyAlignment="1">
      <alignment vertical="center" wrapText="1"/>
    </xf>
    <xf numFmtId="0" fontId="0" fillId="0" borderId="0" xfId="0" applyAlignment="1">
      <alignment vertical="center" wrapText="1"/>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17" fillId="9" borderId="0" xfId="6" applyFont="1" applyFill="1" applyBorder="1" applyAlignment="1">
      <alignment horizontal="center" vertical="top" wrapText="1"/>
    </xf>
    <xf numFmtId="0" fontId="28" fillId="7" borderId="0" xfId="6" applyFont="1" applyFill="1" applyBorder="1" applyAlignment="1">
      <alignment horizontal="center" vertical="top" wrapText="1"/>
    </xf>
    <xf numFmtId="0" fontId="27" fillId="7" borderId="0" xfId="6" applyFont="1" applyFill="1" applyBorder="1" applyAlignment="1">
      <alignment horizontal="center" vertical="top" wrapText="1"/>
    </xf>
    <xf numFmtId="0" fontId="19" fillId="7" borderId="0" xfId="6" applyFont="1" applyFill="1" applyBorder="1" applyAlignment="1">
      <alignment horizontal="center" vertical="top" wrapText="1"/>
    </xf>
    <xf numFmtId="0" fontId="18" fillId="9" borderId="0" xfId="6" applyFont="1" applyFill="1" applyBorder="1" applyAlignment="1">
      <alignment horizontal="center" vertical="top" wrapText="1"/>
    </xf>
    <xf numFmtId="0" fontId="23" fillId="7" borderId="0" xfId="6" applyFont="1" applyFill="1" applyBorder="1" applyAlignment="1">
      <alignment horizontal="left" vertical="top" wrapText="1"/>
    </xf>
    <xf numFmtId="0" fontId="24" fillId="7" borderId="0" xfId="6" applyFont="1" applyFill="1" applyBorder="1" applyAlignment="1">
      <alignment horizontal="left" vertical="top" wrapText="1"/>
    </xf>
    <xf numFmtId="0" fontId="17" fillId="7" borderId="0" xfId="6" applyFont="1" applyFill="1" applyBorder="1" applyAlignment="1">
      <alignment horizontal="left" vertical="top" wrapText="1"/>
    </xf>
    <xf numFmtId="0" fontId="19" fillId="7" borderId="0" xfId="6" applyFont="1" applyFill="1" applyBorder="1" applyAlignment="1">
      <alignment horizontal="left" vertical="top" wrapText="1"/>
    </xf>
    <xf numFmtId="0" fontId="24" fillId="7" borderId="0" xfId="6" applyFont="1" applyFill="1" applyAlignment="1">
      <alignment horizontal="left" vertical="top" wrapText="1"/>
    </xf>
    <xf numFmtId="0" fontId="17" fillId="7" borderId="0" xfId="6" applyFill="1" applyAlignment="1">
      <alignment horizontal="left" vertical="top" wrapText="1"/>
    </xf>
    <xf numFmtId="44" fontId="56" fillId="3" borderId="8" xfId="2" applyFont="1" applyFill="1" applyBorder="1" applyAlignment="1" applyProtection="1">
      <alignment horizontal="left"/>
    </xf>
    <xf numFmtId="44" fontId="56" fillId="3" borderId="9" xfId="2" applyFont="1" applyFill="1" applyBorder="1" applyAlignment="1" applyProtection="1">
      <alignment horizontal="left"/>
    </xf>
    <xf numFmtId="0" fontId="55" fillId="0" borderId="8" xfId="0" applyFont="1" applyBorder="1" applyAlignment="1" applyProtection="1">
      <alignment horizontal="left" wrapText="1"/>
    </xf>
    <xf numFmtId="0" fontId="55" fillId="0" borderId="19" xfId="0" applyFont="1" applyBorder="1" applyAlignment="1" applyProtection="1">
      <alignment horizontal="left" wrapText="1"/>
    </xf>
    <xf numFmtId="0" fontId="55" fillId="0" borderId="9" xfId="0" applyFont="1" applyBorder="1" applyAlignment="1" applyProtection="1">
      <alignment horizontal="left" wrapText="1"/>
    </xf>
    <xf numFmtId="0" fontId="55" fillId="0" borderId="10" xfId="0" applyFont="1" applyBorder="1" applyAlignment="1" applyProtection="1">
      <alignment horizontal="left" wrapText="1"/>
    </xf>
    <xf numFmtId="0" fontId="55" fillId="0" borderId="26" xfId="0" applyFont="1" applyBorder="1" applyAlignment="1" applyProtection="1">
      <alignment horizontal="left" wrapText="1"/>
    </xf>
    <xf numFmtId="0" fontId="55" fillId="0" borderId="11" xfId="0" applyFont="1" applyBorder="1" applyAlignment="1" applyProtection="1">
      <alignment horizontal="left" wrapText="1"/>
    </xf>
    <xf numFmtId="44" fontId="56" fillId="3" borderId="8" xfId="2" applyFont="1" applyFill="1" applyBorder="1" applyAlignment="1" applyProtection="1">
      <alignment horizontal="left" wrapText="1"/>
    </xf>
    <xf numFmtId="44" fontId="56" fillId="3" borderId="9" xfId="2" applyFont="1" applyFill="1" applyBorder="1" applyAlignment="1" applyProtection="1">
      <alignment horizontal="left" wrapText="1"/>
    </xf>
    <xf numFmtId="44" fontId="56" fillId="3" borderId="10" xfId="2" applyFont="1" applyFill="1" applyBorder="1" applyAlignment="1" applyProtection="1">
      <alignment horizontal="left" wrapText="1"/>
    </xf>
    <xf numFmtId="44" fontId="56" fillId="3" borderId="11" xfId="2" applyFont="1" applyFill="1" applyBorder="1" applyAlignment="1" applyProtection="1">
      <alignment horizontal="left" wrapText="1"/>
    </xf>
    <xf numFmtId="0" fontId="55" fillId="0" borderId="8" xfId="0" applyFont="1" applyFill="1" applyBorder="1" applyAlignment="1" applyProtection="1">
      <alignment horizontal="left" vertical="center" wrapText="1"/>
    </xf>
    <xf numFmtId="0" fontId="55" fillId="0" borderId="19" xfId="0" applyFont="1" applyFill="1" applyBorder="1" applyAlignment="1" applyProtection="1">
      <alignment horizontal="left" vertical="center" wrapText="1"/>
    </xf>
    <xf numFmtId="0" fontId="55" fillId="0" borderId="9" xfId="0" applyFont="1" applyFill="1" applyBorder="1" applyAlignment="1" applyProtection="1">
      <alignment horizontal="left" vertical="center" wrapText="1"/>
    </xf>
    <xf numFmtId="0" fontId="55" fillId="0" borderId="10" xfId="0" applyFont="1" applyFill="1" applyBorder="1" applyAlignment="1" applyProtection="1">
      <alignment horizontal="left" vertical="center" wrapText="1"/>
    </xf>
    <xf numFmtId="0" fontId="55" fillId="0" borderId="26" xfId="0" applyFont="1" applyFill="1" applyBorder="1" applyAlignment="1" applyProtection="1">
      <alignment horizontal="left" vertical="center" wrapText="1"/>
    </xf>
    <xf numFmtId="0" fontId="55" fillId="0" borderId="11" xfId="0" applyFont="1" applyFill="1" applyBorder="1" applyAlignment="1" applyProtection="1">
      <alignment horizontal="left" vertical="center" wrapText="1"/>
    </xf>
    <xf numFmtId="168" fontId="48" fillId="5" borderId="0" xfId="2" applyNumberFormat="1" applyFont="1" applyFill="1" applyBorder="1" applyAlignment="1" applyProtection="1">
      <alignment horizontal="center"/>
    </xf>
    <xf numFmtId="7" fontId="51" fillId="5" borderId="13" xfId="3" applyNumberFormat="1" applyFont="1" applyFill="1" applyBorder="1" applyAlignment="1" applyProtection="1">
      <alignment horizontal="right"/>
    </xf>
    <xf numFmtId="0" fontId="52" fillId="0" borderId="0" xfId="0" applyFont="1" applyAlignment="1" applyProtection="1">
      <alignment horizontal="left" vertical="center" wrapText="1"/>
    </xf>
    <xf numFmtId="7" fontId="53" fillId="3" borderId="50" xfId="4" applyNumberFormat="1" applyFont="1" applyFill="1" applyBorder="1" applyAlignment="1" applyProtection="1">
      <alignment horizontal="right"/>
    </xf>
    <xf numFmtId="7" fontId="53" fillId="3" borderId="51" xfId="4" applyNumberFormat="1" applyFont="1" applyFill="1" applyBorder="1" applyAlignment="1" applyProtection="1">
      <alignment horizontal="right"/>
    </xf>
    <xf numFmtId="0" fontId="55" fillId="0" borderId="14" xfId="0" applyFont="1" applyBorder="1" applyAlignment="1" applyProtection="1">
      <alignment horizontal="left"/>
    </xf>
    <xf numFmtId="0" fontId="55" fillId="0" borderId="15" xfId="0" applyFont="1" applyBorder="1" applyAlignment="1" applyProtection="1">
      <alignment horizontal="left"/>
    </xf>
    <xf numFmtId="0" fontId="55" fillId="0" borderId="16" xfId="0" applyFont="1" applyBorder="1" applyAlignment="1" applyProtection="1">
      <alignment horizontal="left"/>
    </xf>
    <xf numFmtId="44" fontId="56" fillId="3" borderId="14" xfId="2" applyFont="1" applyFill="1" applyBorder="1" applyAlignment="1" applyProtection="1">
      <alignment horizontal="left"/>
    </xf>
    <xf numFmtId="44" fontId="56" fillId="3" borderId="16" xfId="2" applyFont="1" applyFill="1" applyBorder="1" applyAlignment="1" applyProtection="1">
      <alignment horizontal="left"/>
    </xf>
    <xf numFmtId="44" fontId="44" fillId="11" borderId="0" xfId="2" applyFont="1" applyFill="1" applyBorder="1" applyAlignment="1" applyProtection="1">
      <alignment horizontal="center" vertical="center"/>
    </xf>
    <xf numFmtId="44" fontId="44" fillId="11" borderId="13" xfId="2" applyFont="1" applyFill="1" applyBorder="1" applyAlignment="1" applyProtection="1">
      <alignment horizontal="center" vertical="center"/>
    </xf>
    <xf numFmtId="44" fontId="45" fillId="3" borderId="50" xfId="2" applyFont="1" applyFill="1" applyBorder="1" applyAlignment="1" applyProtection="1">
      <alignment horizontal="center"/>
    </xf>
    <xf numFmtId="44" fontId="45" fillId="3" borderId="51" xfId="2" applyFont="1" applyFill="1" applyBorder="1" applyAlignment="1" applyProtection="1">
      <alignment horizontal="center"/>
    </xf>
    <xf numFmtId="0" fontId="46" fillId="5" borderId="47" xfId="3" applyFont="1" applyFill="1" applyBorder="1" applyAlignment="1" applyProtection="1">
      <alignment horizontal="left"/>
    </xf>
    <xf numFmtId="0" fontId="46" fillId="5" borderId="48" xfId="3" applyFont="1" applyFill="1" applyBorder="1" applyAlignment="1" applyProtection="1">
      <alignment horizontal="left"/>
    </xf>
    <xf numFmtId="0" fontId="46" fillId="5" borderId="49" xfId="3" applyFont="1" applyFill="1" applyBorder="1" applyAlignment="1" applyProtection="1">
      <alignment horizontal="left"/>
    </xf>
    <xf numFmtId="0" fontId="45" fillId="0" borderId="20" xfId="0" applyFont="1" applyBorder="1" applyAlignment="1" applyProtection="1">
      <alignment horizontal="left" wrapText="1"/>
    </xf>
    <xf numFmtId="0" fontId="45" fillId="0" borderId="0" xfId="0" applyFont="1" applyBorder="1" applyAlignment="1" applyProtection="1">
      <alignment horizontal="left" wrapText="1"/>
    </xf>
    <xf numFmtId="0" fontId="45" fillId="0" borderId="13" xfId="0" applyFont="1" applyBorder="1" applyAlignment="1" applyProtection="1">
      <alignment horizontal="left" wrapText="1"/>
    </xf>
    <xf numFmtId="0" fontId="44" fillId="5" borderId="48" xfId="3" applyFont="1" applyFill="1" applyBorder="1" applyAlignment="1" applyProtection="1">
      <alignment horizontal="left"/>
    </xf>
    <xf numFmtId="0" fontId="44" fillId="5" borderId="48" xfId="3" applyFont="1" applyFill="1" applyBorder="1" applyAlignment="1" applyProtection="1">
      <alignment horizontal="right"/>
    </xf>
    <xf numFmtId="0" fontId="44" fillId="5" borderId="49" xfId="3" applyFont="1" applyFill="1" applyBorder="1" applyAlignment="1" applyProtection="1">
      <alignment horizontal="right"/>
    </xf>
    <xf numFmtId="44" fontId="44" fillId="5" borderId="0" xfId="2" applyFont="1" applyFill="1" applyBorder="1" applyAlignment="1" applyProtection="1">
      <alignment horizontal="center" vertical="center"/>
    </xf>
    <xf numFmtId="44" fontId="44" fillId="5" borderId="13" xfId="2" applyFont="1" applyFill="1" applyBorder="1" applyAlignment="1" applyProtection="1">
      <alignment horizontal="center" vertical="center"/>
    </xf>
    <xf numFmtId="0" fontId="45" fillId="0" borderId="20" xfId="0" applyFont="1" applyBorder="1" applyAlignment="1" applyProtection="1">
      <alignment horizontal="left"/>
    </xf>
    <xf numFmtId="0" fontId="45" fillId="0" borderId="0" xfId="0" applyFont="1" applyBorder="1" applyAlignment="1" applyProtection="1">
      <alignment horizontal="left"/>
    </xf>
    <xf numFmtId="0" fontId="45" fillId="0" borderId="13" xfId="0" applyFont="1" applyBorder="1" applyAlignment="1" applyProtection="1">
      <alignment horizontal="left"/>
    </xf>
    <xf numFmtId="0" fontId="55" fillId="0" borderId="0" xfId="0" applyFont="1" applyBorder="1" applyAlignment="1" applyProtection="1">
      <alignment horizontal="left" vertical="top" wrapText="1"/>
    </xf>
    <xf numFmtId="0" fontId="55" fillId="0" borderId="13" xfId="0" applyFont="1" applyBorder="1" applyAlignment="1" applyProtection="1">
      <alignment horizontal="left" vertical="top" wrapText="1"/>
    </xf>
    <xf numFmtId="0" fontId="44" fillId="5" borderId="19" xfId="3" applyFont="1" applyFill="1" applyBorder="1" applyAlignment="1" applyProtection="1">
      <alignment horizontal="center" vertical="center"/>
    </xf>
    <xf numFmtId="0" fontId="44" fillId="0" borderId="0" xfId="0" applyFont="1" applyBorder="1" applyAlignment="1" applyProtection="1">
      <alignment horizontal="center" vertical="center"/>
    </xf>
    <xf numFmtId="0" fontId="44" fillId="5" borderId="26" xfId="3" applyFont="1" applyFill="1" applyBorder="1" applyAlignment="1" applyProtection="1">
      <alignment horizontal="center" vertical="center"/>
    </xf>
    <xf numFmtId="0" fontId="48" fillId="5" borderId="0" xfId="3" applyFont="1" applyFill="1" applyBorder="1" applyAlignment="1" applyProtection="1">
      <alignment horizontal="left" vertical="center" wrapText="1"/>
    </xf>
    <xf numFmtId="0" fontId="48" fillId="5" borderId="26" xfId="3" applyFont="1" applyFill="1" applyBorder="1" applyAlignment="1" applyProtection="1">
      <alignment horizontal="left" vertical="center" wrapText="1"/>
    </xf>
    <xf numFmtId="0" fontId="55" fillId="0" borderId="0" xfId="0" applyFont="1" applyBorder="1" applyAlignment="1" applyProtection="1">
      <alignment horizontal="left"/>
    </xf>
    <xf numFmtId="0" fontId="55" fillId="0" borderId="13" xfId="0" applyFont="1" applyBorder="1" applyAlignment="1" applyProtection="1">
      <alignment horizontal="left"/>
    </xf>
    <xf numFmtId="0" fontId="46" fillId="11" borderId="17" xfId="3" applyFont="1" applyFill="1" applyBorder="1" applyAlignment="1" applyProtection="1">
      <alignment horizontal="right"/>
    </xf>
    <xf numFmtId="0" fontId="46" fillId="11" borderId="6" xfId="3" applyFont="1" applyFill="1" applyBorder="1" applyAlignment="1" applyProtection="1">
      <alignment horizontal="right"/>
    </xf>
    <xf numFmtId="0" fontId="44" fillId="11" borderId="25" xfId="0" applyFont="1" applyFill="1" applyBorder="1" applyAlignment="1" applyProtection="1">
      <alignment horizontal="center"/>
    </xf>
    <xf numFmtId="0" fontId="44" fillId="11" borderId="12" xfId="0" applyFont="1" applyFill="1" applyBorder="1" applyAlignment="1" applyProtection="1">
      <alignment horizontal="center"/>
    </xf>
    <xf numFmtId="0" fontId="44" fillId="11" borderId="10" xfId="0" applyFont="1" applyFill="1" applyBorder="1" applyAlignment="1" applyProtection="1">
      <alignment horizontal="center"/>
    </xf>
    <xf numFmtId="0" fontId="44" fillId="11" borderId="11" xfId="0" applyFont="1" applyFill="1" applyBorder="1" applyAlignment="1" applyProtection="1">
      <alignment horizontal="center"/>
    </xf>
    <xf numFmtId="0" fontId="46" fillId="11" borderId="44" xfId="3" applyFont="1" applyFill="1" applyBorder="1" applyAlignment="1" applyProtection="1">
      <alignment horizontal="right"/>
    </xf>
    <xf numFmtId="0" fontId="46" fillId="11" borderId="45" xfId="3" applyFont="1" applyFill="1" applyBorder="1" applyAlignment="1" applyProtection="1">
      <alignment horizontal="right"/>
    </xf>
    <xf numFmtId="0" fontId="45" fillId="0" borderId="8" xfId="0" applyFont="1" applyBorder="1" applyAlignment="1" applyProtection="1">
      <alignment horizontal="left"/>
    </xf>
    <xf numFmtId="0" fontId="45" fillId="0" borderId="19" xfId="0" applyFont="1" applyBorder="1" applyAlignment="1" applyProtection="1">
      <alignment horizontal="left"/>
    </xf>
    <xf numFmtId="0" fontId="45" fillId="0" borderId="9" xfId="0" applyFont="1" applyBorder="1" applyAlignment="1" applyProtection="1">
      <alignment horizontal="left"/>
    </xf>
    <xf numFmtId="0" fontId="15" fillId="12" borderId="20" xfId="3" applyFont="1" applyFill="1" applyBorder="1" applyAlignment="1" applyProtection="1">
      <alignment horizontal="center"/>
    </xf>
    <xf numFmtId="0" fontId="15" fillId="12" borderId="0" xfId="3" applyFont="1" applyFill="1" applyBorder="1" applyAlignment="1" applyProtection="1">
      <alignment horizontal="center"/>
    </xf>
    <xf numFmtId="0" fontId="15" fillId="12" borderId="13" xfId="3" applyFont="1" applyFill="1" applyBorder="1" applyAlignment="1" applyProtection="1">
      <alignment horizontal="center"/>
    </xf>
    <xf numFmtId="0" fontId="46" fillId="9" borderId="40" xfId="3" applyFont="1" applyFill="1" applyBorder="1" applyAlignment="1" applyProtection="1">
      <alignment horizontal="center"/>
    </xf>
    <xf numFmtId="0" fontId="46" fillId="9" borderId="41" xfId="3" applyFont="1" applyFill="1" applyBorder="1" applyAlignment="1" applyProtection="1">
      <alignment horizontal="center"/>
    </xf>
    <xf numFmtId="0" fontId="46" fillId="9" borderId="42" xfId="3" applyFont="1" applyFill="1" applyBorder="1" applyAlignment="1" applyProtection="1">
      <alignment horizontal="center"/>
    </xf>
    <xf numFmtId="0" fontId="46" fillId="6" borderId="14" xfId="3" applyFont="1" applyFill="1" applyBorder="1" applyAlignment="1" applyProtection="1">
      <alignment horizontal="center"/>
    </xf>
    <xf numFmtId="0" fontId="46" fillId="6" borderId="15" xfId="3" applyFont="1" applyFill="1" applyBorder="1" applyAlignment="1" applyProtection="1">
      <alignment horizontal="center"/>
    </xf>
    <xf numFmtId="0" fontId="46" fillId="6" borderId="16" xfId="3" applyFont="1" applyFill="1" applyBorder="1" applyAlignment="1" applyProtection="1">
      <alignment horizontal="center"/>
    </xf>
    <xf numFmtId="0" fontId="46" fillId="13" borderId="14" xfId="3" applyFont="1" applyFill="1" applyBorder="1" applyAlignment="1" applyProtection="1">
      <alignment horizontal="center"/>
    </xf>
    <xf numFmtId="0" fontId="46" fillId="13" borderId="15" xfId="3" applyFont="1" applyFill="1" applyBorder="1" applyAlignment="1" applyProtection="1">
      <alignment horizontal="center"/>
    </xf>
    <xf numFmtId="0" fontId="46" fillId="13" borderId="16" xfId="3" applyFont="1" applyFill="1" applyBorder="1" applyAlignment="1" applyProtection="1">
      <alignment horizontal="center"/>
    </xf>
    <xf numFmtId="0" fontId="45" fillId="14" borderId="14" xfId="0" applyFont="1" applyFill="1" applyBorder="1" applyAlignment="1" applyProtection="1">
      <alignment horizontal="center"/>
    </xf>
    <xf numFmtId="0" fontId="45" fillId="14" borderId="16" xfId="0" applyFont="1" applyFill="1" applyBorder="1" applyAlignment="1" applyProtection="1">
      <alignment horizontal="center"/>
    </xf>
    <xf numFmtId="0" fontId="44" fillId="0" borderId="20" xfId="0" applyFont="1" applyBorder="1" applyAlignment="1" applyProtection="1">
      <alignment horizontal="center"/>
    </xf>
    <xf numFmtId="0" fontId="44" fillId="0" borderId="0" xfId="0" applyFont="1" applyBorder="1" applyAlignment="1" applyProtection="1">
      <alignment horizontal="center"/>
    </xf>
    <xf numFmtId="0" fontId="48" fillId="5" borderId="10" xfId="3" applyFont="1" applyFill="1" applyBorder="1" applyAlignment="1" applyProtection="1">
      <alignment horizontal="left"/>
    </xf>
    <xf numFmtId="0" fontId="48" fillId="5" borderId="26" xfId="3" applyFont="1" applyFill="1" applyBorder="1" applyAlignment="1" applyProtection="1">
      <alignment horizontal="left"/>
    </xf>
    <xf numFmtId="0" fontId="43" fillId="11" borderId="26" xfId="0" applyFont="1" applyFill="1" applyBorder="1" applyAlignment="1" applyProtection="1">
      <alignment horizontal="center"/>
    </xf>
    <xf numFmtId="0" fontId="9" fillId="0" borderId="8" xfId="0" applyFont="1" applyBorder="1" applyAlignment="1" applyProtection="1">
      <alignment horizontal="center" vertical="center"/>
    </xf>
    <xf numFmtId="0" fontId="9" fillId="0" borderId="9" xfId="0" applyFont="1" applyBorder="1" applyAlignment="1" applyProtection="1">
      <alignment horizontal="center" vertical="center"/>
    </xf>
    <xf numFmtId="0" fontId="9" fillId="0" borderId="10" xfId="0" applyFont="1" applyBorder="1" applyAlignment="1" applyProtection="1">
      <alignment horizontal="center" vertical="center"/>
    </xf>
    <xf numFmtId="0" fontId="9" fillId="0" borderId="11" xfId="0" applyFont="1" applyBorder="1" applyAlignment="1" applyProtection="1">
      <alignment horizontal="center" vertical="center"/>
    </xf>
    <xf numFmtId="0" fontId="44" fillId="10" borderId="8" xfId="0" applyFont="1" applyFill="1" applyBorder="1" applyAlignment="1" applyProtection="1">
      <alignment horizontal="center"/>
      <protection locked="0"/>
    </xf>
    <xf numFmtId="0" fontId="44" fillId="10" borderId="9" xfId="0" applyFont="1" applyFill="1" applyBorder="1" applyAlignment="1" applyProtection="1">
      <alignment horizontal="center"/>
      <protection locked="0"/>
    </xf>
    <xf numFmtId="0" fontId="44" fillId="10" borderId="10" xfId="0" applyFont="1" applyFill="1" applyBorder="1" applyAlignment="1" applyProtection="1">
      <alignment horizontal="center"/>
      <protection locked="0"/>
    </xf>
    <xf numFmtId="0" fontId="44" fillId="10" borderId="11" xfId="0" applyFont="1" applyFill="1" applyBorder="1" applyAlignment="1" applyProtection="1">
      <alignment horizontal="center"/>
      <protection locked="0"/>
    </xf>
    <xf numFmtId="0" fontId="9" fillId="0" borderId="8" xfId="0" applyFont="1" applyFill="1" applyBorder="1" applyAlignment="1" applyProtection="1">
      <alignment horizontal="center" vertical="center"/>
    </xf>
    <xf numFmtId="0" fontId="9" fillId="0" borderId="19" xfId="0" applyFont="1" applyFill="1" applyBorder="1" applyAlignment="1" applyProtection="1">
      <alignment horizontal="center" vertical="center"/>
    </xf>
    <xf numFmtId="0" fontId="9" fillId="0" borderId="10" xfId="0" applyFont="1" applyFill="1" applyBorder="1" applyAlignment="1" applyProtection="1">
      <alignment horizontal="center" vertical="center"/>
    </xf>
    <xf numFmtId="0" fontId="9" fillId="0" borderId="26" xfId="0" applyFont="1" applyFill="1" applyBorder="1" applyAlignment="1" applyProtection="1">
      <alignment horizontal="center" vertical="center"/>
    </xf>
    <xf numFmtId="0" fontId="44" fillId="10" borderId="19" xfId="0" applyFont="1" applyFill="1" applyBorder="1" applyAlignment="1" applyProtection="1">
      <alignment horizontal="center"/>
      <protection locked="0"/>
    </xf>
    <xf numFmtId="0" fontId="44" fillId="10" borderId="26" xfId="0" applyFont="1" applyFill="1" applyBorder="1" applyAlignment="1" applyProtection="1">
      <alignment horizontal="center"/>
      <protection locked="0"/>
    </xf>
    <xf numFmtId="0" fontId="46" fillId="15" borderId="21" xfId="3" applyFont="1" applyFill="1" applyBorder="1" applyAlignment="1" applyProtection="1">
      <alignment horizontal="right"/>
    </xf>
    <xf numFmtId="0" fontId="46" fillId="15" borderId="31" xfId="3" applyFont="1" applyFill="1" applyBorder="1" applyAlignment="1" applyProtection="1">
      <alignment horizontal="right"/>
    </xf>
    <xf numFmtId="0" fontId="46" fillId="16" borderId="21" xfId="3" applyFont="1" applyFill="1" applyBorder="1" applyAlignment="1" applyProtection="1">
      <alignment horizontal="right"/>
    </xf>
    <xf numFmtId="0" fontId="46" fillId="16" borderId="31" xfId="3" applyFont="1" applyFill="1" applyBorder="1" applyAlignment="1" applyProtection="1">
      <alignment horizontal="right"/>
    </xf>
    <xf numFmtId="0" fontId="46" fillId="17" borderId="21" xfId="3" applyFont="1" applyFill="1" applyBorder="1" applyAlignment="1" applyProtection="1">
      <alignment horizontal="right"/>
    </xf>
    <xf numFmtId="0" fontId="46" fillId="17" borderId="31" xfId="3" applyFont="1" applyFill="1" applyBorder="1" applyAlignment="1" applyProtection="1">
      <alignment horizontal="right"/>
    </xf>
    <xf numFmtId="168" fontId="45" fillId="18" borderId="21" xfId="2" applyNumberFormat="1" applyFont="1" applyFill="1" applyBorder="1" applyAlignment="1" applyProtection="1">
      <alignment horizontal="center"/>
    </xf>
    <xf numFmtId="168" fontId="45" fillId="18" borderId="22" xfId="2" applyNumberFormat="1" applyFont="1" applyFill="1" applyBorder="1" applyAlignment="1" applyProtection="1">
      <alignment horizontal="center"/>
    </xf>
    <xf numFmtId="0" fontId="44" fillId="0" borderId="15" xfId="0" applyFont="1" applyBorder="1" applyAlignment="1" applyProtection="1">
      <alignment horizontal="center"/>
    </xf>
    <xf numFmtId="0" fontId="44" fillId="0" borderId="16" xfId="0" applyFont="1" applyBorder="1" applyAlignment="1" applyProtection="1">
      <alignment horizontal="center"/>
    </xf>
    <xf numFmtId="0" fontId="44" fillId="0" borderId="15" xfId="0" applyFont="1" applyBorder="1" applyAlignment="1" applyProtection="1">
      <alignment horizontal="left"/>
    </xf>
    <xf numFmtId="0" fontId="44" fillId="0" borderId="16" xfId="0" applyFont="1" applyBorder="1" applyAlignment="1" applyProtection="1">
      <alignment horizontal="left"/>
    </xf>
    <xf numFmtId="0" fontId="44" fillId="0" borderId="14" xfId="0" applyFont="1" applyBorder="1" applyAlignment="1" applyProtection="1">
      <alignment horizontal="left"/>
    </xf>
    <xf numFmtId="0" fontId="15" fillId="0" borderId="14" xfId="3" applyFont="1" applyBorder="1" applyAlignment="1" applyProtection="1">
      <alignment horizontal="center"/>
    </xf>
    <xf numFmtId="0" fontId="15" fillId="0" borderId="15" xfId="3" applyFont="1" applyBorder="1" applyAlignment="1" applyProtection="1">
      <alignment horizontal="center"/>
    </xf>
    <xf numFmtId="0" fontId="15" fillId="0" borderId="16" xfId="3" applyFont="1" applyBorder="1" applyAlignment="1" applyProtection="1">
      <alignment horizontal="center"/>
    </xf>
    <xf numFmtId="0" fontId="11" fillId="3" borderId="8" xfId="0" applyFont="1" applyFill="1" applyBorder="1" applyAlignment="1" applyProtection="1">
      <alignment horizontal="center" wrapText="1"/>
    </xf>
    <xf numFmtId="0" fontId="11" fillId="3" borderId="9" xfId="0"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2" fillId="4" borderId="4"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9" fillId="2" borderId="20" xfId="0" applyFont="1" applyFill="1" applyBorder="1" applyAlignment="1" applyProtection="1">
      <alignment horizontal="center" wrapText="1"/>
    </xf>
    <xf numFmtId="0" fontId="9" fillId="2" borderId="0" xfId="0" applyFont="1" applyFill="1" applyBorder="1" applyAlignment="1" applyProtection="1">
      <alignment horizontal="center" wrapText="1"/>
    </xf>
    <xf numFmtId="0" fontId="9" fillId="2" borderId="13" xfId="0" applyFont="1" applyFill="1" applyBorder="1" applyAlignment="1" applyProtection="1">
      <alignment horizont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9" fillId="3" borderId="4" xfId="0" applyFont="1" applyFill="1" applyBorder="1" applyAlignment="1" applyProtection="1">
      <alignment horizontal="right" wrapText="1"/>
    </xf>
    <xf numFmtId="0" fontId="9" fillId="3" borderId="5" xfId="0" applyFont="1" applyFill="1" applyBorder="1" applyAlignment="1" applyProtection="1">
      <alignment horizontal="right" wrapText="1"/>
    </xf>
    <xf numFmtId="0" fontId="9" fillId="3" borderId="6" xfId="0" applyFont="1" applyFill="1" applyBorder="1" applyAlignment="1" applyProtection="1">
      <alignment horizontal="righ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9" fillId="3" borderId="1" xfId="0" applyFont="1" applyFill="1" applyBorder="1" applyAlignment="1" applyProtection="1">
      <alignment horizontal="center"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3" xfId="0" applyFont="1" applyFill="1" applyBorder="1" applyAlignment="1" applyProtection="1">
      <alignment horizontal="justify"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0" fontId="2" fillId="2" borderId="17"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2" fontId="9" fillId="3" borderId="4" xfId="0" applyNumberFormat="1" applyFont="1" applyFill="1" applyBorder="1" applyAlignment="1" applyProtection="1">
      <alignment horizontal="center" wrapText="1"/>
    </xf>
    <xf numFmtId="2" fontId="9" fillId="3" borderId="5" xfId="0" applyNumberFormat="1" applyFont="1" applyFill="1" applyBorder="1" applyAlignment="1" applyProtection="1">
      <alignment horizontal="center" wrapText="1"/>
    </xf>
    <xf numFmtId="2" fontId="9"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28"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0" fontId="2" fillId="4" borderId="5" xfId="0" applyFont="1" applyFill="1" applyBorder="1" applyAlignment="1" applyProtection="1">
      <alignment horizontal="center" wrapText="1"/>
      <protection locked="0"/>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0" fontId="2" fillId="4" borderId="1" xfId="0" applyFont="1" applyFill="1" applyBorder="1" applyAlignment="1" applyProtection="1">
      <alignment horizontal="center" wrapText="1" shrinkToFit="1"/>
      <protection locked="0"/>
    </xf>
    <xf numFmtId="0" fontId="6" fillId="2" borderId="1"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6" fillId="2" borderId="23"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2" fillId="2" borderId="7" xfId="0" applyFont="1" applyFill="1" applyBorder="1" applyAlignment="1" applyProtection="1">
      <alignment horizontal="left" wrapText="1"/>
    </xf>
    <xf numFmtId="0" fontId="12" fillId="2" borderId="25" xfId="0" applyFont="1" applyFill="1" applyBorder="1" applyAlignment="1" applyProtection="1">
      <alignment horizontal="right" wrapText="1"/>
    </xf>
    <xf numFmtId="0" fontId="12" fillId="2" borderId="3" xfId="0" applyFont="1" applyFill="1" applyBorder="1" applyAlignment="1" applyProtection="1">
      <alignment horizontal="right" wrapText="1"/>
    </xf>
    <xf numFmtId="0" fontId="12" fillId="2" borderId="12" xfId="0" applyFont="1" applyFill="1" applyBorder="1" applyAlignment="1" applyProtection="1">
      <alignment horizontal="right" wrapText="1"/>
    </xf>
    <xf numFmtId="0" fontId="12" fillId="2" borderId="20" xfId="0" applyFont="1" applyFill="1" applyBorder="1" applyAlignment="1" applyProtection="1">
      <alignment horizontal="right" wrapText="1"/>
    </xf>
    <xf numFmtId="0" fontId="12" fillId="2" borderId="0" xfId="0" applyFont="1" applyFill="1" applyBorder="1" applyAlignment="1" applyProtection="1">
      <alignment horizontal="right" wrapText="1"/>
    </xf>
    <xf numFmtId="0" fontId="12" fillId="2" borderId="13" xfId="0" applyFont="1" applyFill="1" applyBorder="1" applyAlignment="1" applyProtection="1">
      <alignment horizontal="right" wrapText="1"/>
    </xf>
    <xf numFmtId="0" fontId="6" fillId="3" borderId="9" xfId="0" applyFont="1" applyFill="1" applyBorder="1" applyAlignment="1" applyProtection="1">
      <alignment horizontal="center" wrapText="1"/>
    </xf>
    <xf numFmtId="0" fontId="9"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0" fontId="6" fillId="2" borderId="1" xfId="0" applyFont="1" applyFill="1" applyBorder="1" applyAlignment="1" applyProtection="1">
      <alignment horizontal="center" wrapText="1"/>
    </xf>
    <xf numFmtId="0" fontId="6" fillId="0" borderId="1" xfId="0" applyFont="1" applyFill="1" applyBorder="1" applyAlignment="1" applyProtection="1">
      <alignment horizontal="center" vertical="center" wrapText="1"/>
    </xf>
    <xf numFmtId="0" fontId="2" fillId="0" borderId="21" xfId="0" applyFont="1" applyBorder="1" applyAlignment="1">
      <alignment horizontal="left" vertical="center" wrapText="1"/>
    </xf>
    <xf numFmtId="0" fontId="2" fillId="0" borderId="34" xfId="0" applyFont="1" applyBorder="1" applyAlignment="1">
      <alignment horizontal="left" vertical="center" wrapText="1"/>
    </xf>
    <xf numFmtId="0" fontId="2" fillId="0" borderId="22" xfId="0" applyFont="1" applyBorder="1" applyAlignment="1">
      <alignment horizontal="left" vertic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2" fillId="2" borderId="4"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2" fillId="0" borderId="1" xfId="0" applyFont="1" applyFill="1" applyBorder="1" applyAlignment="1" applyProtection="1">
      <alignment horizontal="center" wrapText="1"/>
    </xf>
    <xf numFmtId="0" fontId="10" fillId="2" borderId="20" xfId="0" applyFont="1" applyFill="1" applyBorder="1" applyAlignment="1" applyProtection="1">
      <alignment horizontal="center" vertical="center" wrapText="1"/>
    </xf>
    <xf numFmtId="0" fontId="10" fillId="2" borderId="0" xfId="0" applyFont="1" applyFill="1" applyBorder="1" applyAlignment="1" applyProtection="1">
      <alignment horizontal="center" vertical="center" wrapText="1"/>
    </xf>
    <xf numFmtId="0" fontId="10" fillId="2" borderId="13"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0" fontId="9" fillId="2" borderId="17" xfId="0" applyFont="1" applyFill="1" applyBorder="1" applyAlignment="1" applyProtection="1">
      <alignment horizontal="center" wrapText="1"/>
    </xf>
    <xf numFmtId="0" fontId="9" fillId="2" borderId="5" xfId="0" applyFont="1" applyFill="1" applyBorder="1" applyAlignment="1" applyProtection="1">
      <alignment horizontal="center" wrapText="1"/>
    </xf>
    <xf numFmtId="0" fontId="9"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0" fontId="6" fillId="2" borderId="0" xfId="0" applyFont="1" applyFill="1" applyBorder="1" applyAlignment="1" applyProtection="1">
      <alignment horizontal="right" wrapText="1"/>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13" fillId="3" borderId="4" xfId="0" applyFont="1" applyFill="1" applyBorder="1" applyAlignment="1" applyProtection="1">
      <alignment horizontal="center" vertical="center" wrapText="1"/>
    </xf>
    <xf numFmtId="0" fontId="13" fillId="3" borderId="6" xfId="0" applyFont="1" applyFill="1" applyBorder="1" applyAlignment="1" applyProtection="1">
      <alignment horizontal="center" vertical="center" wrapText="1"/>
    </xf>
    <xf numFmtId="0" fontId="6" fillId="0" borderId="23" xfId="0" applyFont="1" applyFill="1" applyBorder="1" applyAlignment="1" applyProtection="1">
      <alignment horizontal="center" vertical="center" wrapText="1"/>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0" fontId="6" fillId="2" borderId="23" xfId="0" applyFont="1" applyFill="1" applyBorder="1" applyAlignment="1" applyProtection="1">
      <alignment horizontal="center" wrapText="1"/>
    </xf>
    <xf numFmtId="0" fontId="6" fillId="0" borderId="23"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6" fillId="2" borderId="20" xfId="0" applyFont="1" applyFill="1" applyBorder="1" applyAlignment="1">
      <alignment horizontal="left" wrapText="1"/>
    </xf>
    <xf numFmtId="0" fontId="6" fillId="2" borderId="0" xfId="0" applyFont="1" applyFill="1" applyAlignment="1">
      <alignment horizontal="left" wrapText="1"/>
    </xf>
    <xf numFmtId="0" fontId="6" fillId="2" borderId="13" xfId="0" applyFont="1" applyFill="1" applyBorder="1" applyAlignment="1">
      <alignment horizontal="left" wrapText="1"/>
    </xf>
    <xf numFmtId="0" fontId="6" fillId="2" borderId="17" xfId="0" applyFont="1" applyFill="1" applyBorder="1" applyAlignment="1" applyProtection="1">
      <alignment horizontal="center" vertical="center"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23" fillId="2" borderId="10" xfId="6" applyFont="1" applyFill="1" applyBorder="1" applyAlignment="1">
      <alignment horizontal="left" vertical="top" wrapText="1"/>
    </xf>
    <xf numFmtId="0" fontId="23" fillId="2" borderId="26" xfId="6" applyFont="1" applyFill="1" applyBorder="1" applyAlignment="1">
      <alignment horizontal="left" vertical="top" wrapText="1"/>
    </xf>
    <xf numFmtId="0" fontId="25" fillId="7" borderId="8" xfId="6" applyFont="1" applyFill="1" applyBorder="1" applyAlignment="1">
      <alignment horizontal="left" vertical="top" wrapText="1"/>
    </xf>
    <xf numFmtId="0" fontId="25" fillId="7" borderId="19" xfId="6" applyFont="1" applyFill="1" applyBorder="1" applyAlignment="1">
      <alignment horizontal="left" vertical="top" wrapText="1"/>
    </xf>
    <xf numFmtId="0" fontId="25" fillId="7" borderId="9" xfId="6" applyFont="1" applyFill="1" applyBorder="1" applyAlignment="1">
      <alignment horizontal="left" vertical="top" wrapText="1"/>
    </xf>
    <xf numFmtId="0" fontId="24" fillId="8" borderId="21" xfId="6" applyFont="1" applyFill="1" applyBorder="1" applyAlignment="1">
      <alignment horizontal="center" vertical="top" wrapText="1"/>
    </xf>
    <xf numFmtId="0" fontId="24" fillId="8" borderId="34" xfId="6" applyFont="1" applyFill="1" applyBorder="1" applyAlignment="1">
      <alignment horizontal="center" vertical="top" wrapText="1"/>
    </xf>
    <xf numFmtId="0" fontId="23" fillId="8" borderId="0" xfId="6" applyFont="1" applyFill="1" applyBorder="1" applyAlignment="1">
      <alignment horizontal="center" vertical="top" wrapText="1"/>
    </xf>
    <xf numFmtId="0" fontId="23" fillId="8" borderId="13" xfId="6" applyFont="1" applyFill="1" applyBorder="1" applyAlignment="1">
      <alignment horizontal="center" vertical="top" wrapText="1"/>
    </xf>
    <xf numFmtId="0" fontId="23" fillId="7" borderId="20" xfId="6" applyFont="1" applyFill="1" applyBorder="1" applyAlignment="1">
      <alignment horizontal="left" vertical="top" wrapText="1"/>
    </xf>
    <xf numFmtId="0" fontId="23" fillId="8" borderId="21" xfId="6" applyFont="1" applyFill="1" applyBorder="1" applyAlignment="1">
      <alignment horizontal="center" vertical="top" wrapText="1"/>
    </xf>
    <xf numFmtId="0" fontId="23" fillId="8" borderId="34" xfId="6" applyFont="1" applyFill="1" applyBorder="1" applyAlignment="1">
      <alignment horizontal="center" vertical="top" wrapText="1"/>
    </xf>
    <xf numFmtId="0" fontId="35" fillId="7" borderId="0" xfId="6" applyFont="1" applyFill="1" applyBorder="1" applyAlignment="1">
      <alignment horizontal="left" vertical="top" wrapText="1"/>
    </xf>
    <xf numFmtId="0" fontId="35" fillId="7" borderId="0" xfId="6" applyFont="1" applyFill="1" applyBorder="1" applyAlignment="1">
      <alignment horizontal="left" vertical="top"/>
    </xf>
    <xf numFmtId="0" fontId="37" fillId="7" borderId="0" xfId="6" applyFont="1" applyFill="1" applyBorder="1" applyAlignment="1">
      <alignment horizontal="left" vertical="top"/>
    </xf>
    <xf numFmtId="0" fontId="24" fillId="10" borderId="14" xfId="6" applyFont="1" applyFill="1" applyBorder="1" applyAlignment="1" applyProtection="1">
      <alignment horizontal="left" vertical="top" wrapText="1"/>
      <protection locked="0"/>
    </xf>
    <xf numFmtId="0" fontId="24" fillId="10" borderId="15" xfId="6" applyFont="1" applyFill="1" applyBorder="1" applyAlignment="1" applyProtection="1">
      <alignment horizontal="left" vertical="top" wrapText="1"/>
      <protection locked="0"/>
    </xf>
    <xf numFmtId="0" fontId="24" fillId="10" borderId="16" xfId="6" applyFont="1" applyFill="1" applyBorder="1" applyAlignment="1" applyProtection="1">
      <alignment horizontal="left" vertical="top" wrapText="1"/>
      <protection locked="0"/>
    </xf>
    <xf numFmtId="0" fontId="16" fillId="7" borderId="0" xfId="6" applyFont="1" applyFill="1" applyBorder="1" applyAlignment="1">
      <alignment horizontal="left" vertical="top" wrapText="1"/>
    </xf>
    <xf numFmtId="0" fontId="24" fillId="4" borderId="14" xfId="6" applyFont="1" applyFill="1" applyBorder="1" applyAlignment="1" applyProtection="1">
      <alignment horizontal="left" vertical="top" wrapText="1"/>
      <protection locked="0"/>
    </xf>
    <xf numFmtId="0" fontId="24" fillId="4" borderId="15" xfId="6" applyFont="1" applyFill="1" applyBorder="1" applyAlignment="1" applyProtection="1">
      <alignment horizontal="left" vertical="top" wrapText="1"/>
      <protection locked="0"/>
    </xf>
    <xf numFmtId="0" fontId="24" fillId="4" borderId="16" xfId="6" applyFont="1" applyFill="1" applyBorder="1" applyAlignment="1" applyProtection="1">
      <alignment horizontal="left" vertical="top" wrapText="1"/>
      <protection locked="0"/>
    </xf>
    <xf numFmtId="167" fontId="23" fillId="10" borderId="14" xfId="6" applyNumberFormat="1" applyFont="1" applyFill="1" applyBorder="1" applyAlignment="1" applyProtection="1">
      <alignment horizontal="center" vertical="top" wrapText="1"/>
      <protection locked="0"/>
    </xf>
    <xf numFmtId="167" fontId="23" fillId="10" borderId="15" xfId="6" applyNumberFormat="1" applyFont="1" applyFill="1" applyBorder="1" applyAlignment="1" applyProtection="1">
      <alignment horizontal="center" vertical="top" wrapText="1"/>
      <protection locked="0"/>
    </xf>
    <xf numFmtId="167" fontId="23" fillId="10" borderId="16" xfId="6" applyNumberFormat="1" applyFont="1" applyFill="1" applyBorder="1" applyAlignment="1" applyProtection="1">
      <alignment horizontal="center" vertical="top" wrapText="1"/>
      <protection locked="0"/>
    </xf>
    <xf numFmtId="0" fontId="23" fillId="2" borderId="20" xfId="6" applyFont="1" applyFill="1" applyBorder="1" applyAlignment="1">
      <alignment horizontal="left" vertical="top" wrapText="1"/>
    </xf>
    <xf numFmtId="0" fontId="23" fillId="2" borderId="0" xfId="6" applyFont="1" applyFill="1" applyBorder="1" applyAlignment="1">
      <alignment horizontal="left" vertical="top" wrapText="1"/>
    </xf>
    <xf numFmtId="0" fontId="23" fillId="10" borderId="14" xfId="6" applyFont="1" applyFill="1" applyBorder="1" applyAlignment="1" applyProtection="1">
      <alignment horizontal="center" vertical="top" wrapText="1"/>
      <protection locked="0"/>
    </xf>
    <xf numFmtId="0" fontId="23" fillId="10" borderId="15" xfId="6" applyFont="1" applyFill="1" applyBorder="1" applyAlignment="1" applyProtection="1">
      <alignment horizontal="center" vertical="top" wrapText="1"/>
      <protection locked="0"/>
    </xf>
    <xf numFmtId="0" fontId="23" fillId="10" borderId="16" xfId="6" applyFont="1" applyFill="1" applyBorder="1" applyAlignment="1" applyProtection="1">
      <alignment horizontal="center" vertical="top" wrapText="1"/>
      <protection locked="0"/>
    </xf>
    <xf numFmtId="0" fontId="31" fillId="7" borderId="14" xfId="6" applyFont="1" applyFill="1" applyBorder="1" applyAlignment="1">
      <alignment horizontal="left" vertical="top" wrapText="1"/>
    </xf>
    <xf numFmtId="0" fontId="31" fillId="7" borderId="60" xfId="6" applyFont="1" applyFill="1" applyBorder="1" applyAlignment="1">
      <alignment horizontal="left" vertical="top" wrapText="1"/>
    </xf>
    <xf numFmtId="0" fontId="34" fillId="7" borderId="61" xfId="6" applyFont="1" applyFill="1" applyBorder="1" applyAlignment="1">
      <alignment horizontal="center" vertical="top" wrapText="1"/>
    </xf>
    <xf numFmtId="0" fontId="34" fillId="7" borderId="60" xfId="6" applyFont="1" applyFill="1" applyBorder="1" applyAlignment="1">
      <alignment horizontal="center" vertical="top" wrapText="1"/>
    </xf>
    <xf numFmtId="0" fontId="34" fillId="7" borderId="14" xfId="6" applyFont="1" applyFill="1" applyBorder="1" applyAlignment="1">
      <alignment horizontal="center" vertical="top" wrapText="1"/>
    </xf>
    <xf numFmtId="0" fontId="34" fillId="7" borderId="16" xfId="6" applyFont="1" applyFill="1" applyBorder="1" applyAlignment="1">
      <alignment horizontal="center" vertical="top" wrapText="1"/>
    </xf>
    <xf numFmtId="166" fontId="34" fillId="3" borderId="61" xfId="6" applyNumberFormat="1" applyFont="1" applyFill="1" applyBorder="1" applyAlignment="1">
      <alignment horizontal="center" vertical="top" wrapText="1"/>
    </xf>
    <xf numFmtId="166" fontId="34" fillId="3" borderId="60" xfId="6" applyNumberFormat="1" applyFont="1" applyFill="1" applyBorder="1" applyAlignment="1">
      <alignment horizontal="center" vertical="top" wrapText="1"/>
    </xf>
    <xf numFmtId="166" fontId="34" fillId="3" borderId="14" xfId="6" applyNumberFormat="1" applyFont="1" applyFill="1" applyBorder="1" applyAlignment="1">
      <alignment horizontal="center" vertical="top" wrapText="1"/>
    </xf>
    <xf numFmtId="166" fontId="34" fillId="3" borderId="16" xfId="6" applyNumberFormat="1" applyFont="1" applyFill="1" applyBorder="1" applyAlignment="1">
      <alignment horizontal="center" vertical="top" wrapText="1"/>
    </xf>
    <xf numFmtId="0" fontId="33" fillId="4" borderId="53" xfId="6" applyFont="1" applyFill="1" applyBorder="1" applyAlignment="1" applyProtection="1">
      <alignment horizontal="left" vertical="top" wrapText="1"/>
      <protection locked="0"/>
    </xf>
    <xf numFmtId="0" fontId="31" fillId="4" borderId="54" xfId="6" applyFont="1" applyFill="1" applyBorder="1" applyAlignment="1" applyProtection="1">
      <alignment horizontal="left" vertical="top" wrapText="1"/>
      <protection locked="0"/>
    </xf>
    <xf numFmtId="166" fontId="31" fillId="4" borderId="55" xfId="6" applyNumberFormat="1" applyFont="1" applyFill="1" applyBorder="1" applyAlignment="1" applyProtection="1">
      <alignment horizontal="center" vertical="center" wrapText="1"/>
      <protection locked="0"/>
    </xf>
    <xf numFmtId="166" fontId="31" fillId="4" borderId="54" xfId="6" applyNumberFormat="1" applyFont="1" applyFill="1" applyBorder="1" applyAlignment="1" applyProtection="1">
      <alignment horizontal="center" vertical="center" wrapText="1"/>
      <protection locked="0"/>
    </xf>
    <xf numFmtId="166" fontId="31" fillId="3" borderId="53" xfId="6" applyNumberFormat="1" applyFont="1" applyFill="1" applyBorder="1" applyAlignment="1">
      <alignment horizontal="center" vertical="center" wrapText="1"/>
    </xf>
    <xf numFmtId="166" fontId="31" fillId="3" borderId="56" xfId="6" applyNumberFormat="1" applyFont="1" applyFill="1" applyBorder="1" applyAlignment="1">
      <alignment horizontal="center" vertical="center" wrapText="1"/>
    </xf>
    <xf numFmtId="0" fontId="28" fillId="7" borderId="14" xfId="6" applyFont="1" applyFill="1" applyBorder="1" applyAlignment="1">
      <alignment horizontal="left" vertical="top" wrapText="1"/>
    </xf>
    <xf numFmtId="166" fontId="31" fillId="3" borderId="61" xfId="6" applyNumberFormat="1" applyFont="1" applyFill="1" applyBorder="1" applyAlignment="1">
      <alignment horizontal="center" vertical="center" wrapText="1"/>
    </xf>
    <xf numFmtId="166" fontId="31" fillId="3" borderId="60" xfId="6" applyNumberFormat="1" applyFont="1" applyFill="1" applyBorder="1" applyAlignment="1">
      <alignment horizontal="center" vertical="center" wrapText="1"/>
    </xf>
    <xf numFmtId="166" fontId="31" fillId="3" borderId="14" xfId="6" applyNumberFormat="1" applyFont="1" applyFill="1" applyBorder="1" applyAlignment="1">
      <alignment horizontal="center" vertical="center" wrapText="1"/>
    </xf>
    <xf numFmtId="166" fontId="31" fillId="3" borderId="16" xfId="6" applyNumberFormat="1" applyFont="1" applyFill="1" applyBorder="1" applyAlignment="1">
      <alignment horizontal="center" vertical="center" wrapText="1"/>
    </xf>
    <xf numFmtId="0" fontId="29" fillId="6" borderId="37" xfId="6" applyFont="1" applyFill="1" applyBorder="1" applyAlignment="1">
      <alignment horizontal="center" vertical="top" wrapText="1"/>
    </xf>
    <xf numFmtId="0" fontId="29" fillId="6" borderId="38" xfId="6" applyFont="1" applyFill="1" applyBorder="1" applyAlignment="1">
      <alignment horizontal="center" vertical="top" wrapText="1"/>
    </xf>
    <xf numFmtId="0" fontId="31" fillId="7" borderId="35" xfId="6" applyFont="1" applyFill="1" applyBorder="1" applyAlignment="1">
      <alignment horizontal="left" vertical="center" wrapText="1"/>
    </xf>
    <xf numFmtId="0" fontId="31" fillId="7" borderId="32" xfId="6" applyFont="1" applyFill="1" applyBorder="1" applyAlignment="1">
      <alignment horizontal="left" vertical="center" wrapText="1"/>
    </xf>
    <xf numFmtId="166" fontId="31" fillId="4" borderId="33" xfId="6" applyNumberFormat="1" applyFont="1" applyFill="1" applyBorder="1" applyAlignment="1" applyProtection="1">
      <alignment horizontal="center" vertical="center" wrapText="1"/>
      <protection locked="0"/>
    </xf>
    <xf numFmtId="166" fontId="31" fillId="4" borderId="32" xfId="6" applyNumberFormat="1" applyFont="1" applyFill="1" applyBorder="1" applyAlignment="1" applyProtection="1">
      <alignment horizontal="center" vertical="center" wrapText="1"/>
      <protection locked="0"/>
    </xf>
    <xf numFmtId="166" fontId="31" fillId="3" borderId="35" xfId="6" applyNumberFormat="1" applyFont="1" applyFill="1" applyBorder="1" applyAlignment="1">
      <alignment horizontal="center" vertical="center" wrapText="1"/>
    </xf>
    <xf numFmtId="166" fontId="31" fillId="3" borderId="36" xfId="6" applyNumberFormat="1" applyFont="1" applyFill="1" applyBorder="1" applyAlignment="1">
      <alignment horizontal="center" vertical="center" wrapText="1"/>
    </xf>
    <xf numFmtId="0" fontId="33" fillId="7" borderId="62" xfId="6" applyFont="1" applyFill="1" applyBorder="1" applyAlignment="1">
      <alignment horizontal="left" vertical="center" wrapText="1"/>
    </xf>
    <xf numFmtId="0" fontId="31" fillId="7" borderId="63" xfId="6" applyFont="1" applyFill="1" applyBorder="1" applyAlignment="1">
      <alignment horizontal="left" vertical="center" wrapText="1"/>
    </xf>
    <xf numFmtId="166" fontId="31" fillId="3" borderId="64" xfId="6" applyNumberFormat="1" applyFont="1" applyFill="1" applyBorder="1" applyAlignment="1" applyProtection="1">
      <alignment horizontal="center" vertical="center" wrapText="1"/>
    </xf>
    <xf numFmtId="166" fontId="31" fillId="3" borderId="63" xfId="6" applyNumberFormat="1" applyFont="1" applyFill="1" applyBorder="1" applyAlignment="1" applyProtection="1">
      <alignment horizontal="center" vertical="center" wrapText="1"/>
    </xf>
    <xf numFmtId="166" fontId="31" fillId="3" borderId="62" xfId="6" applyNumberFormat="1" applyFont="1" applyFill="1" applyBorder="1" applyAlignment="1">
      <alignment horizontal="center" vertical="center" wrapText="1"/>
    </xf>
    <xf numFmtId="166" fontId="31" fillId="3" borderId="65" xfId="6" applyNumberFormat="1" applyFont="1" applyFill="1" applyBorder="1" applyAlignment="1">
      <alignment horizontal="center" vertical="center" wrapText="1"/>
    </xf>
    <xf numFmtId="0" fontId="29" fillId="6" borderId="37" xfId="6" applyFont="1" applyFill="1" applyBorder="1" applyAlignment="1">
      <alignment horizontal="center" wrapText="1"/>
    </xf>
    <xf numFmtId="0" fontId="29" fillId="6" borderId="38" xfId="6" applyFont="1" applyFill="1" applyBorder="1" applyAlignment="1">
      <alignment horizontal="center" wrapText="1"/>
    </xf>
    <xf numFmtId="0" fontId="31" fillId="7" borderId="20" xfId="6" applyFont="1" applyFill="1" applyBorder="1" applyAlignment="1">
      <alignment horizontal="left" vertical="top" wrapText="1"/>
    </xf>
    <xf numFmtId="0" fontId="31" fillId="7" borderId="57" xfId="6" applyFont="1" applyFill="1" applyBorder="1" applyAlignment="1">
      <alignment horizontal="left" vertical="top" wrapText="1"/>
    </xf>
    <xf numFmtId="0" fontId="31" fillId="7" borderId="58" xfId="6" applyFont="1" applyFill="1" applyBorder="1" applyAlignment="1">
      <alignment horizontal="left" vertical="top" wrapText="1"/>
    </xf>
    <xf numFmtId="0" fontId="31" fillId="7" borderId="13" xfId="6" applyFont="1" applyFill="1" applyBorder="1" applyAlignment="1">
      <alignment horizontal="left" vertical="top" wrapText="1"/>
    </xf>
    <xf numFmtId="0" fontId="31" fillId="7" borderId="14" xfId="6" applyFont="1" applyFill="1" applyBorder="1" applyAlignment="1">
      <alignment horizontal="left" vertical="center" wrapText="1"/>
    </xf>
    <xf numFmtId="0" fontId="31" fillId="7" borderId="60" xfId="6" applyFont="1" applyFill="1" applyBorder="1" applyAlignment="1">
      <alignment horizontal="left" vertical="center" wrapText="1"/>
    </xf>
    <xf numFmtId="0" fontId="31" fillId="7" borderId="61" xfId="6" applyFont="1" applyFill="1" applyBorder="1" applyAlignment="1">
      <alignment horizontal="center" vertical="top" wrapText="1"/>
    </xf>
    <xf numFmtId="0" fontId="31" fillId="7" borderId="60" xfId="6" applyFont="1" applyFill="1" applyBorder="1" applyAlignment="1">
      <alignment horizontal="center" vertical="top" wrapText="1"/>
    </xf>
    <xf numFmtId="0" fontId="31" fillId="7" borderId="14" xfId="6" applyFont="1" applyFill="1" applyBorder="1" applyAlignment="1">
      <alignment horizontal="center" vertical="top" wrapText="1"/>
    </xf>
    <xf numFmtId="0" fontId="31" fillId="7" borderId="16" xfId="6" applyFont="1" applyFill="1" applyBorder="1" applyAlignment="1">
      <alignment horizontal="center" vertical="top" wrapText="1"/>
    </xf>
    <xf numFmtId="5" fontId="31" fillId="4" borderId="55" xfId="6" applyNumberFormat="1" applyFont="1" applyFill="1" applyBorder="1" applyAlignment="1" applyProtection="1">
      <alignment horizontal="center" vertical="center" wrapText="1"/>
      <protection locked="0"/>
    </xf>
    <xf numFmtId="5" fontId="31" fillId="4" borderId="54" xfId="6" applyNumberFormat="1" applyFont="1" applyFill="1" applyBorder="1" applyAlignment="1" applyProtection="1">
      <alignment horizontal="center" vertical="center" wrapText="1"/>
      <protection locked="0"/>
    </xf>
    <xf numFmtId="5" fontId="31" fillId="3" borderId="53" xfId="6" applyNumberFormat="1" applyFont="1" applyFill="1" applyBorder="1" applyAlignment="1">
      <alignment horizontal="center" vertical="center" wrapText="1"/>
    </xf>
    <xf numFmtId="5" fontId="31" fillId="3" borderId="56" xfId="6" applyNumberFormat="1" applyFont="1" applyFill="1" applyBorder="1" applyAlignment="1">
      <alignment horizontal="center" vertical="center" wrapText="1"/>
    </xf>
    <xf numFmtId="5" fontId="31" fillId="4" borderId="33" xfId="6" applyNumberFormat="1" applyFont="1" applyFill="1" applyBorder="1" applyAlignment="1" applyProtection="1">
      <alignment horizontal="center" vertical="center" wrapText="1"/>
      <protection locked="0"/>
    </xf>
    <xf numFmtId="5" fontId="31" fillId="4" borderId="32" xfId="6" applyNumberFormat="1" applyFont="1" applyFill="1" applyBorder="1" applyAlignment="1" applyProtection="1">
      <alignment horizontal="center" vertical="center" wrapText="1"/>
      <protection locked="0"/>
    </xf>
    <xf numFmtId="5" fontId="31" fillId="3" borderId="35" xfId="6" applyNumberFormat="1" applyFont="1" applyFill="1" applyBorder="1" applyAlignment="1">
      <alignment horizontal="center" vertical="center" wrapText="1"/>
    </xf>
    <xf numFmtId="5" fontId="31" fillId="3" borderId="36" xfId="6" applyNumberFormat="1" applyFont="1" applyFill="1" applyBorder="1" applyAlignment="1">
      <alignment horizontal="center" vertical="center" wrapText="1"/>
    </xf>
    <xf numFmtId="0" fontId="33" fillId="7" borderId="35" xfId="6" applyFont="1" applyFill="1" applyBorder="1" applyAlignment="1">
      <alignment horizontal="left" vertical="center" wrapText="1"/>
    </xf>
    <xf numFmtId="0" fontId="31" fillId="7" borderId="62" xfId="6" applyFont="1" applyFill="1" applyBorder="1" applyAlignment="1">
      <alignment horizontal="left" vertical="center" wrapText="1"/>
    </xf>
    <xf numFmtId="5" fontId="31" fillId="10" borderId="64" xfId="6" applyNumberFormat="1" applyFont="1" applyFill="1" applyBorder="1" applyAlignment="1" applyProtection="1">
      <alignment horizontal="center" vertical="center" wrapText="1"/>
      <protection locked="0"/>
    </xf>
    <xf numFmtId="5" fontId="31" fillId="10" borderId="63" xfId="6" applyNumberFormat="1" applyFont="1" applyFill="1" applyBorder="1" applyAlignment="1" applyProtection="1">
      <alignment horizontal="center" vertical="center" wrapText="1"/>
      <protection locked="0"/>
    </xf>
    <xf numFmtId="5" fontId="31" fillId="3" borderId="62" xfId="6" applyNumberFormat="1" applyFont="1" applyFill="1" applyBorder="1" applyAlignment="1">
      <alignment horizontal="center" vertical="center" wrapText="1"/>
    </xf>
    <xf numFmtId="5" fontId="31" fillId="3" borderId="65" xfId="6" applyNumberFormat="1" applyFont="1" applyFill="1" applyBorder="1" applyAlignment="1">
      <alignment horizontal="center" vertical="center" wrapText="1"/>
    </xf>
    <xf numFmtId="0" fontId="24" fillId="7" borderId="0" xfId="6" applyFont="1" applyFill="1" applyBorder="1" applyAlignment="1" applyProtection="1">
      <alignment horizontal="center" vertical="top" wrapText="1"/>
    </xf>
    <xf numFmtId="0" fontId="31" fillId="7" borderId="0" xfId="6" applyFont="1" applyFill="1" applyBorder="1" applyAlignment="1">
      <alignment horizontal="left" vertical="center"/>
    </xf>
    <xf numFmtId="0" fontId="30" fillId="7" borderId="0" xfId="6" applyFont="1" applyFill="1" applyBorder="1" applyAlignment="1">
      <alignment horizontal="center" vertical="top"/>
    </xf>
    <xf numFmtId="0" fontId="27" fillId="7" borderId="0" xfId="6" applyFont="1" applyFill="1" applyBorder="1" applyAlignment="1">
      <alignment horizontal="center" vertical="top"/>
    </xf>
    <xf numFmtId="0" fontId="24" fillId="7" borderId="0" xfId="6" applyFont="1" applyFill="1" applyBorder="1" applyAlignment="1">
      <alignment horizontal="center" vertical="top" wrapText="1"/>
    </xf>
    <xf numFmtId="0" fontId="24" fillId="7" borderId="0" xfId="6" applyFont="1" applyFill="1" applyBorder="1" applyAlignment="1">
      <alignment vertical="center"/>
    </xf>
    <xf numFmtId="0" fontId="28" fillId="3" borderId="14" xfId="6" applyFont="1" applyFill="1" applyBorder="1" applyAlignment="1" applyProtection="1">
      <alignment horizontal="center" vertical="center"/>
    </xf>
    <xf numFmtId="0" fontId="28" fillId="3" borderId="15" xfId="6" applyFont="1" applyFill="1" applyBorder="1" applyAlignment="1" applyProtection="1">
      <alignment horizontal="center" vertical="center"/>
    </xf>
    <xf numFmtId="0" fontId="28" fillId="3" borderId="16" xfId="6" applyFont="1" applyFill="1" applyBorder="1" applyAlignment="1" applyProtection="1">
      <alignment horizontal="center" vertical="center"/>
    </xf>
    <xf numFmtId="0" fontId="16" fillId="7" borderId="0" xfId="6" applyFont="1" applyFill="1" applyBorder="1" applyAlignment="1">
      <alignment horizontal="left" vertical="top"/>
    </xf>
    <xf numFmtId="0" fontId="17" fillId="7" borderId="0" xfId="6" applyFill="1" applyBorder="1" applyAlignment="1">
      <alignment horizontal="left" vertical="top"/>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8E4B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zoomScale="130" zoomScaleNormal="130" zoomScalePageLayoutView="120" workbookViewId="0">
      <selection activeCell="S1" sqref="S1"/>
    </sheetView>
  </sheetViews>
  <sheetFormatPr defaultColWidth="9.140625" defaultRowHeight="12.75" x14ac:dyDescent="0.25"/>
  <cols>
    <col min="1" max="1" width="14.140625" style="34" customWidth="1"/>
    <col min="2" max="2" width="38.28515625" style="34" customWidth="1"/>
    <col min="3" max="3" width="7.42578125" style="34" customWidth="1"/>
    <col min="4" max="4" width="10" style="34" customWidth="1"/>
    <col min="5" max="5" width="20.5703125" style="34" customWidth="1"/>
    <col min="6" max="6" width="25.140625" style="34" customWidth="1"/>
    <col min="7" max="7" width="2.7109375" style="34" customWidth="1"/>
    <col min="8" max="9" width="1.28515625" style="34" customWidth="1"/>
    <col min="10" max="10" width="16" style="34" customWidth="1"/>
    <col min="11" max="16384" width="9.140625" style="34"/>
  </cols>
  <sheetData>
    <row r="1" spans="1:10" ht="15" x14ac:dyDescent="0.25">
      <c r="A1" s="153" t="s">
        <v>114</v>
      </c>
      <c r="B1" s="153"/>
      <c r="C1" s="153"/>
      <c r="D1" s="153"/>
      <c r="E1" s="153"/>
      <c r="F1" s="153"/>
      <c r="G1" s="153"/>
      <c r="H1" s="153"/>
      <c r="I1" s="153"/>
      <c r="J1" s="153"/>
    </row>
    <row r="2" spans="1:10" ht="18.75" customHeight="1" x14ac:dyDescent="0.25">
      <c r="A2" s="154" t="s">
        <v>130</v>
      </c>
      <c r="B2" s="154"/>
      <c r="C2" s="154"/>
      <c r="D2" s="154"/>
      <c r="E2" s="154"/>
      <c r="F2" s="154"/>
      <c r="G2" s="154"/>
      <c r="H2" s="154"/>
      <c r="I2" s="154"/>
      <c r="J2" s="154"/>
    </row>
    <row r="3" spans="1:10" ht="18" customHeight="1" x14ac:dyDescent="0.25">
      <c r="A3" s="155" t="s">
        <v>135</v>
      </c>
      <c r="B3" s="155"/>
      <c r="C3" s="155"/>
      <c r="D3" s="155"/>
      <c r="E3" s="155"/>
      <c r="F3" s="155"/>
      <c r="G3" s="155"/>
      <c r="H3" s="155"/>
      <c r="I3" s="155"/>
      <c r="J3" s="155"/>
    </row>
    <row r="4" spans="1:10" ht="15.75" customHeight="1" x14ac:dyDescent="0.25">
      <c r="A4" s="156" t="s">
        <v>131</v>
      </c>
      <c r="B4" s="152"/>
      <c r="C4" s="152"/>
      <c r="D4" s="152"/>
      <c r="E4" s="152"/>
      <c r="F4" s="152"/>
      <c r="G4" s="152"/>
      <c r="H4" s="152"/>
      <c r="I4" s="152"/>
      <c r="J4" s="152"/>
    </row>
    <row r="5" spans="1:10" s="35" customFormat="1" ht="54.75" customHeight="1" x14ac:dyDescent="0.25">
      <c r="A5" s="157" t="s">
        <v>215</v>
      </c>
      <c r="B5" s="157"/>
      <c r="C5" s="157"/>
      <c r="D5" s="157"/>
      <c r="E5" s="157"/>
      <c r="F5" s="157"/>
      <c r="G5" s="157"/>
      <c r="H5" s="157"/>
      <c r="I5" s="157"/>
      <c r="J5" s="157"/>
    </row>
    <row r="6" spans="1:10" ht="15.75" customHeight="1" x14ac:dyDescent="0.25">
      <c r="A6" s="156" t="s">
        <v>132</v>
      </c>
      <c r="B6" s="152"/>
      <c r="C6" s="152"/>
      <c r="D6" s="152"/>
      <c r="E6" s="152"/>
      <c r="F6" s="152"/>
      <c r="G6" s="152"/>
      <c r="H6" s="152"/>
      <c r="I6" s="152"/>
      <c r="J6" s="152"/>
    </row>
    <row r="7" spans="1:10" s="35" customFormat="1" ht="17.25" customHeight="1" x14ac:dyDescent="0.25">
      <c r="A7" s="158" t="s">
        <v>220</v>
      </c>
      <c r="B7" s="157"/>
      <c r="C7" s="157"/>
      <c r="D7" s="157"/>
      <c r="E7" s="157"/>
      <c r="F7" s="157"/>
      <c r="G7" s="157"/>
      <c r="H7" s="157"/>
      <c r="I7" s="157"/>
      <c r="J7" s="157"/>
    </row>
    <row r="8" spans="1:10" s="35" customFormat="1" ht="42.75" customHeight="1" x14ac:dyDescent="0.25">
      <c r="A8" s="158" t="s">
        <v>221</v>
      </c>
      <c r="B8" s="157"/>
      <c r="C8" s="157"/>
      <c r="D8" s="157"/>
      <c r="E8" s="157"/>
      <c r="F8" s="157"/>
      <c r="G8" s="157"/>
      <c r="H8" s="157"/>
      <c r="I8" s="157"/>
      <c r="J8" s="157"/>
    </row>
    <row r="9" spans="1:10" s="35" customFormat="1" ht="39.75" customHeight="1" x14ac:dyDescent="0.25">
      <c r="A9" s="157" t="s">
        <v>222</v>
      </c>
      <c r="B9" s="157"/>
      <c r="C9" s="157"/>
      <c r="D9" s="157"/>
      <c r="E9" s="157"/>
      <c r="F9" s="157"/>
      <c r="G9" s="157"/>
      <c r="H9" s="157"/>
      <c r="I9" s="157"/>
      <c r="J9" s="157"/>
    </row>
    <row r="10" spans="1:10" s="35" customFormat="1" ht="30" customHeight="1" x14ac:dyDescent="0.25">
      <c r="A10" s="157" t="s">
        <v>223</v>
      </c>
      <c r="B10" s="157"/>
      <c r="C10" s="157"/>
      <c r="D10" s="157"/>
      <c r="E10" s="157"/>
      <c r="F10" s="157"/>
      <c r="G10" s="157"/>
      <c r="H10" s="157"/>
      <c r="I10" s="157"/>
      <c r="J10" s="157"/>
    </row>
    <row r="11" spans="1:10" s="35" customFormat="1" ht="57.6" customHeight="1" x14ac:dyDescent="0.25">
      <c r="A11" s="157" t="s">
        <v>224</v>
      </c>
      <c r="B11" s="157"/>
      <c r="C11" s="157"/>
      <c r="D11" s="157"/>
      <c r="E11" s="157"/>
      <c r="F11" s="157"/>
      <c r="G11" s="157"/>
      <c r="H11" s="157"/>
      <c r="I11" s="157"/>
      <c r="J11" s="157"/>
    </row>
    <row r="12" spans="1:10" ht="15.75" customHeight="1" x14ac:dyDescent="0.25">
      <c r="A12" s="156" t="s">
        <v>133</v>
      </c>
      <c r="B12" s="152"/>
      <c r="C12" s="152"/>
      <c r="D12" s="152"/>
      <c r="E12" s="152"/>
      <c r="F12" s="152"/>
      <c r="G12" s="152"/>
      <c r="H12" s="152"/>
      <c r="I12" s="152"/>
      <c r="J12" s="152"/>
    </row>
    <row r="13" spans="1:10" s="35" customFormat="1" ht="54.75" customHeight="1" x14ac:dyDescent="0.25">
      <c r="A13" s="157" t="s">
        <v>134</v>
      </c>
      <c r="B13" s="157"/>
      <c r="C13" s="157"/>
      <c r="D13" s="157"/>
      <c r="E13" s="157"/>
      <c r="F13" s="157"/>
      <c r="G13" s="157"/>
      <c r="H13" s="157"/>
      <c r="I13" s="157"/>
      <c r="J13" s="157"/>
    </row>
    <row r="14" spans="1:10" ht="16.5" customHeight="1" x14ac:dyDescent="0.25">
      <c r="A14" s="152" t="s">
        <v>101</v>
      </c>
      <c r="B14" s="152"/>
      <c r="C14" s="152"/>
      <c r="D14" s="152"/>
      <c r="E14" s="152"/>
      <c r="F14" s="152"/>
      <c r="G14" s="152"/>
      <c r="H14" s="152"/>
      <c r="I14" s="152"/>
      <c r="J14" s="152"/>
    </row>
    <row r="15" spans="1:10" ht="45" customHeight="1" x14ac:dyDescent="0.25">
      <c r="A15" s="158" t="s">
        <v>225</v>
      </c>
      <c r="B15" s="159"/>
      <c r="C15" s="159"/>
      <c r="D15" s="159"/>
      <c r="E15" s="159"/>
      <c r="F15" s="159"/>
      <c r="G15" s="159"/>
      <c r="H15" s="159"/>
      <c r="I15" s="159"/>
      <c r="J15" s="159"/>
    </row>
    <row r="16" spans="1:10" ht="21.75" customHeight="1" x14ac:dyDescent="0.25">
      <c r="A16" s="161" t="s">
        <v>226</v>
      </c>
      <c r="B16" s="162"/>
      <c r="C16" s="162"/>
      <c r="D16" s="162"/>
      <c r="E16" s="162"/>
      <c r="F16" s="162"/>
      <c r="G16" s="162"/>
      <c r="H16" s="162"/>
      <c r="I16" s="162"/>
      <c r="J16" s="162"/>
    </row>
    <row r="17" spans="1:10" ht="183.75" customHeight="1" x14ac:dyDescent="0.25">
      <c r="A17" s="157" t="s">
        <v>227</v>
      </c>
      <c r="B17" s="159"/>
      <c r="C17" s="159"/>
      <c r="D17" s="159"/>
      <c r="E17" s="159"/>
      <c r="F17" s="159"/>
      <c r="G17" s="159"/>
      <c r="H17" s="159"/>
      <c r="I17" s="159"/>
      <c r="J17" s="159"/>
    </row>
    <row r="18" spans="1:10" ht="17.25" customHeight="1" x14ac:dyDescent="0.25">
      <c r="A18" s="158" t="s">
        <v>228</v>
      </c>
      <c r="B18" s="160"/>
      <c r="C18" s="160"/>
      <c r="D18" s="160"/>
      <c r="E18" s="160"/>
      <c r="F18" s="160"/>
      <c r="G18" s="160"/>
      <c r="H18" s="160"/>
      <c r="I18" s="160"/>
      <c r="J18" s="160"/>
    </row>
    <row r="19" spans="1:10" ht="18.600000000000001" customHeight="1" x14ac:dyDescent="0.25">
      <c r="A19" s="157" t="s">
        <v>229</v>
      </c>
      <c r="B19" s="159"/>
      <c r="C19" s="159"/>
      <c r="D19" s="159"/>
      <c r="E19" s="159"/>
      <c r="F19" s="159"/>
      <c r="G19" s="159"/>
      <c r="H19" s="159"/>
      <c r="I19" s="159"/>
      <c r="J19" s="159"/>
    </row>
    <row r="20" spans="1:10" ht="17.25" customHeight="1" x14ac:dyDescent="0.25">
      <c r="A20" s="152" t="s">
        <v>100</v>
      </c>
      <c r="B20" s="152"/>
      <c r="C20" s="152"/>
      <c r="D20" s="152"/>
      <c r="E20" s="152"/>
      <c r="F20" s="152"/>
      <c r="G20" s="152"/>
      <c r="H20" s="152"/>
      <c r="I20" s="152"/>
      <c r="J20" s="152"/>
    </row>
    <row r="21" spans="1:10" ht="17.25" customHeight="1" x14ac:dyDescent="0.25">
      <c r="A21" s="159" t="s">
        <v>99</v>
      </c>
      <c r="B21" s="159"/>
      <c r="C21" s="159"/>
      <c r="D21" s="159"/>
      <c r="E21" s="159"/>
      <c r="F21" s="159"/>
      <c r="G21" s="159"/>
      <c r="H21" s="159"/>
      <c r="I21" s="159"/>
      <c r="J21" s="159"/>
    </row>
    <row r="22" spans="1:10" ht="29.1" customHeight="1" x14ac:dyDescent="0.25">
      <c r="A22" s="160" t="s">
        <v>98</v>
      </c>
      <c r="B22" s="159"/>
      <c r="C22" s="159"/>
      <c r="D22" s="159"/>
      <c r="E22" s="159"/>
      <c r="F22" s="159"/>
      <c r="G22" s="159"/>
      <c r="H22" s="159"/>
      <c r="I22" s="159"/>
      <c r="J22" s="159"/>
    </row>
    <row r="23" spans="1:10" ht="29.1" customHeight="1" x14ac:dyDescent="0.25">
      <c r="A23" s="159" t="s">
        <v>97</v>
      </c>
      <c r="B23" s="159"/>
      <c r="C23" s="159"/>
      <c r="D23" s="159"/>
      <c r="E23" s="159"/>
      <c r="F23" s="159"/>
      <c r="G23" s="159"/>
      <c r="H23" s="159"/>
      <c r="I23" s="159"/>
      <c r="J23" s="159"/>
    </row>
    <row r="24" spans="1:10" ht="29.1" customHeight="1" x14ac:dyDescent="0.25">
      <c r="A24" s="159" t="s">
        <v>96</v>
      </c>
      <c r="B24" s="159"/>
      <c r="C24" s="159"/>
      <c r="D24" s="159"/>
      <c r="E24" s="159"/>
      <c r="F24" s="159"/>
      <c r="G24" s="159"/>
      <c r="H24" s="159"/>
      <c r="I24" s="159"/>
      <c r="J24" s="159"/>
    </row>
    <row r="25" spans="1:10" ht="29.1" customHeight="1" x14ac:dyDescent="0.25">
      <c r="A25" s="159" t="s">
        <v>95</v>
      </c>
      <c r="B25" s="159"/>
      <c r="C25" s="159"/>
      <c r="D25" s="159"/>
      <c r="E25" s="159"/>
      <c r="F25" s="159"/>
      <c r="G25" s="159"/>
      <c r="H25" s="159"/>
      <c r="I25" s="159"/>
      <c r="J25" s="159"/>
    </row>
    <row r="26" spans="1:10" ht="29.1" customHeight="1" x14ac:dyDescent="0.25">
      <c r="A26" s="159" t="s">
        <v>94</v>
      </c>
      <c r="B26" s="159"/>
      <c r="C26" s="159"/>
      <c r="D26" s="159"/>
      <c r="E26" s="159"/>
      <c r="F26" s="159"/>
      <c r="G26" s="159"/>
      <c r="H26" s="159"/>
      <c r="I26" s="159"/>
      <c r="J26" s="159"/>
    </row>
    <row r="27" spans="1:10" ht="17.25" customHeight="1" x14ac:dyDescent="0.25">
      <c r="A27" s="160" t="s">
        <v>123</v>
      </c>
      <c r="B27" s="159"/>
      <c r="C27" s="159"/>
      <c r="D27" s="159"/>
      <c r="E27" s="159"/>
      <c r="F27" s="159"/>
      <c r="G27" s="159"/>
      <c r="H27" s="159"/>
      <c r="I27" s="159"/>
      <c r="J27" s="159"/>
    </row>
    <row r="28" spans="1:10" ht="42.75" customHeight="1" x14ac:dyDescent="0.25">
      <c r="A28" s="159" t="s">
        <v>93</v>
      </c>
      <c r="B28" s="159"/>
      <c r="C28" s="159"/>
      <c r="D28" s="159"/>
      <c r="E28" s="159"/>
      <c r="F28" s="159"/>
      <c r="G28" s="159"/>
      <c r="H28" s="159"/>
      <c r="I28" s="159"/>
      <c r="J28" s="159"/>
    </row>
    <row r="29" spans="1:10" ht="17.25" customHeight="1" x14ac:dyDescent="0.25">
      <c r="A29" s="159" t="s">
        <v>92</v>
      </c>
      <c r="B29" s="159"/>
      <c r="C29" s="159"/>
      <c r="D29" s="159"/>
      <c r="E29" s="159"/>
      <c r="F29" s="159"/>
      <c r="G29" s="159"/>
      <c r="H29" s="159"/>
      <c r="I29" s="159"/>
      <c r="J29" s="159"/>
    </row>
    <row r="30" spans="1:10" ht="32.25" customHeight="1" x14ac:dyDescent="0.25">
      <c r="A30" s="160" t="s">
        <v>126</v>
      </c>
      <c r="B30" s="159"/>
      <c r="C30" s="159"/>
      <c r="D30" s="159"/>
      <c r="E30" s="159"/>
      <c r="F30" s="159"/>
      <c r="G30" s="159"/>
      <c r="H30" s="159"/>
      <c r="I30" s="159"/>
      <c r="J30" s="159"/>
    </row>
    <row r="31" spans="1:10" ht="42" customHeight="1" x14ac:dyDescent="0.25">
      <c r="A31" s="159" t="s">
        <v>91</v>
      </c>
      <c r="B31" s="159"/>
      <c r="C31" s="159"/>
      <c r="D31" s="159"/>
      <c r="E31" s="159"/>
      <c r="F31" s="159"/>
      <c r="G31" s="159"/>
      <c r="H31" s="159"/>
      <c r="I31" s="159"/>
      <c r="J31" s="159"/>
    </row>
    <row r="32" spans="1:10" ht="17.25" customHeight="1" x14ac:dyDescent="0.25">
      <c r="A32" s="160" t="s">
        <v>124</v>
      </c>
      <c r="B32" s="159"/>
      <c r="C32" s="159"/>
      <c r="D32" s="159"/>
      <c r="E32" s="159"/>
      <c r="F32" s="159"/>
      <c r="G32" s="159"/>
      <c r="H32" s="159"/>
      <c r="I32" s="159"/>
      <c r="J32" s="159"/>
    </row>
    <row r="33" spans="1:10" ht="17.25" customHeight="1" x14ac:dyDescent="0.25">
      <c r="A33" s="160" t="s">
        <v>125</v>
      </c>
      <c r="B33" s="159"/>
      <c r="C33" s="159"/>
      <c r="D33" s="159"/>
      <c r="E33" s="159"/>
      <c r="F33" s="159"/>
      <c r="G33" s="159"/>
      <c r="H33" s="159"/>
      <c r="I33" s="159"/>
      <c r="J33" s="159"/>
    </row>
    <row r="34" spans="1:10" ht="17.25" customHeight="1" x14ac:dyDescent="0.25">
      <c r="A34" s="159" t="s">
        <v>90</v>
      </c>
      <c r="B34" s="159"/>
      <c r="C34" s="159"/>
      <c r="D34" s="159"/>
      <c r="E34" s="159"/>
      <c r="F34" s="159"/>
      <c r="G34" s="159"/>
      <c r="H34" s="159"/>
      <c r="I34" s="159"/>
      <c r="J34" s="159"/>
    </row>
    <row r="35" spans="1:10" ht="17.25" customHeight="1" x14ac:dyDescent="0.25">
      <c r="A35" s="159" t="s">
        <v>89</v>
      </c>
      <c r="B35" s="159"/>
      <c r="C35" s="159"/>
      <c r="D35" s="159"/>
      <c r="E35" s="159"/>
      <c r="F35" s="159"/>
      <c r="G35" s="159"/>
      <c r="H35" s="159"/>
      <c r="I35" s="159"/>
      <c r="J35" s="159"/>
    </row>
    <row r="36" spans="1:10" ht="45.75" customHeight="1" x14ac:dyDescent="0.25">
      <c r="A36" s="160" t="s">
        <v>127</v>
      </c>
      <c r="B36" s="159"/>
      <c r="C36" s="159"/>
      <c r="D36" s="159"/>
      <c r="E36" s="159"/>
      <c r="F36" s="159"/>
      <c r="G36" s="159"/>
      <c r="H36" s="159"/>
      <c r="I36" s="159"/>
      <c r="J36" s="159"/>
    </row>
  </sheetData>
  <sheetProtection algorithmName="SHA-512" hashValue="kFGhq7rzBxtFapOYol9jXtNEeaKdC/EJ6H0hUXgA/zDm64HDWj2oqm1zz9MmV1YQoLW0MQ4wbzLTtdWgZm4jGQ==" saltValue="YtOcwbTjT7kA4Kj2uoU5zA==" spinCount="100000" sheet="1" selectLockedCells="1"/>
  <mergeCells count="36">
    <mergeCell ref="A33:J33"/>
    <mergeCell ref="A34:J34"/>
    <mergeCell ref="A35:J35"/>
    <mergeCell ref="A36:J36"/>
    <mergeCell ref="A12:J12"/>
    <mergeCell ref="A13:J13"/>
    <mergeCell ref="A27:J27"/>
    <mergeCell ref="A28:J28"/>
    <mergeCell ref="A29:J29"/>
    <mergeCell ref="A30:J30"/>
    <mergeCell ref="A31:J31"/>
    <mergeCell ref="A32:J32"/>
    <mergeCell ref="A21:J21"/>
    <mergeCell ref="A22:J22"/>
    <mergeCell ref="A23:J23"/>
    <mergeCell ref="A24:J24"/>
    <mergeCell ref="A25:J25"/>
    <mergeCell ref="A26:J26"/>
    <mergeCell ref="A15:J15"/>
    <mergeCell ref="A17:J17"/>
    <mergeCell ref="A18:J18"/>
    <mergeCell ref="A19:J19"/>
    <mergeCell ref="A20:J20"/>
    <mergeCell ref="A16:J16"/>
    <mergeCell ref="A14:J14"/>
    <mergeCell ref="A1:J1"/>
    <mergeCell ref="A2:J2"/>
    <mergeCell ref="A3:J3"/>
    <mergeCell ref="A4:J4"/>
    <mergeCell ref="A5:J5"/>
    <mergeCell ref="A6:J6"/>
    <mergeCell ref="A7:J7"/>
    <mergeCell ref="A8:J8"/>
    <mergeCell ref="A9:J9"/>
    <mergeCell ref="A10:J10"/>
    <mergeCell ref="A11:J11"/>
  </mergeCells>
  <pageMargins left="0.48993055555555598" right="0.7" top="0.75" bottom="0.75" header="0.3" footer="0.3"/>
  <pageSetup scale="68" orientation="portrait" r:id="rId1"/>
  <headerFooter>
    <oddFooter>&amp;R(A-109-01)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19" sqref="A19"/>
    </sheetView>
  </sheetViews>
  <sheetFormatPr defaultColWidth="9.140625" defaultRowHeight="12" x14ac:dyDescent="0.2"/>
  <cols>
    <col min="1" max="5" width="9.140625" style="47"/>
    <col min="6" max="6" width="2.5703125" style="47" customWidth="1"/>
    <col min="7" max="7" width="8" style="47" customWidth="1"/>
    <col min="8" max="8" width="8.85546875" style="47" customWidth="1"/>
    <col min="9" max="9" width="8" style="47" customWidth="1"/>
    <col min="10" max="10" width="7.7109375" style="47" customWidth="1"/>
    <col min="11" max="11" width="8.140625" style="47" customWidth="1"/>
    <col min="12" max="12" width="7.7109375" style="47" customWidth="1"/>
    <col min="13" max="15" width="7.5703125" style="47" customWidth="1"/>
    <col min="16" max="17" width="7.7109375" style="47" customWidth="1"/>
    <col min="18" max="16384" width="9.140625" style="47"/>
  </cols>
  <sheetData>
    <row r="1" spans="1:17" ht="17.25" customHeight="1" thickBot="1" x14ac:dyDescent="0.3">
      <c r="A1" s="247" t="s">
        <v>230</v>
      </c>
      <c r="B1" s="247"/>
      <c r="C1" s="247"/>
      <c r="D1" s="247"/>
      <c r="E1" s="247"/>
      <c r="F1" s="247"/>
      <c r="G1" s="247"/>
      <c r="H1" s="247"/>
      <c r="I1" s="247"/>
      <c r="J1" s="247"/>
      <c r="K1" s="247"/>
      <c r="L1" s="247"/>
      <c r="M1" s="247"/>
      <c r="N1" s="247"/>
      <c r="O1" s="247"/>
      <c r="P1" s="247"/>
      <c r="Q1" s="247"/>
    </row>
    <row r="2" spans="1:17" ht="9" customHeight="1" x14ac:dyDescent="0.2">
      <c r="A2" s="248" t="s">
        <v>164</v>
      </c>
      <c r="B2" s="249"/>
      <c r="C2" s="252"/>
      <c r="D2" s="253"/>
      <c r="E2" s="256" t="s">
        <v>200</v>
      </c>
      <c r="F2" s="257"/>
      <c r="G2" s="257"/>
      <c r="H2" s="257"/>
      <c r="I2" s="252"/>
      <c r="J2" s="260"/>
      <c r="K2" s="260"/>
      <c r="L2" s="260"/>
      <c r="M2" s="260"/>
      <c r="N2" s="260"/>
      <c r="O2" s="260"/>
      <c r="P2" s="260"/>
      <c r="Q2" s="253"/>
    </row>
    <row r="3" spans="1:17" ht="7.5" customHeight="1" thickBot="1" x14ac:dyDescent="0.25">
      <c r="A3" s="250"/>
      <c r="B3" s="251"/>
      <c r="C3" s="254"/>
      <c r="D3" s="255"/>
      <c r="E3" s="258"/>
      <c r="F3" s="259"/>
      <c r="G3" s="259"/>
      <c r="H3" s="259"/>
      <c r="I3" s="254"/>
      <c r="J3" s="261"/>
      <c r="K3" s="261"/>
      <c r="L3" s="261"/>
      <c r="M3" s="261"/>
      <c r="N3" s="261"/>
      <c r="O3" s="261"/>
      <c r="P3" s="261"/>
      <c r="Q3" s="255"/>
    </row>
    <row r="4" spans="1:17" ht="3" customHeight="1" thickBot="1" x14ac:dyDescent="0.25">
      <c r="A4" s="243"/>
      <c r="B4" s="244"/>
      <c r="C4" s="244"/>
      <c r="D4" s="244"/>
      <c r="E4" s="244"/>
      <c r="F4" s="244"/>
      <c r="G4" s="244"/>
      <c r="H4" s="244"/>
      <c r="I4" s="244"/>
      <c r="J4" s="244"/>
      <c r="K4" s="244"/>
      <c r="L4" s="244"/>
      <c r="M4" s="244"/>
      <c r="N4" s="244"/>
      <c r="O4" s="244"/>
      <c r="P4" s="244"/>
      <c r="Q4" s="244"/>
    </row>
    <row r="5" spans="1:17" ht="12.75" thickBot="1" x14ac:dyDescent="0.25">
      <c r="A5" s="131"/>
      <c r="B5" s="270" t="s">
        <v>88</v>
      </c>
      <c r="C5" s="271"/>
      <c r="E5" s="133"/>
      <c r="F5" s="272" t="s">
        <v>87</v>
      </c>
      <c r="G5" s="272"/>
      <c r="H5" s="273"/>
    </row>
    <row r="6" spans="1:17" ht="3" customHeight="1" thickBot="1" x14ac:dyDescent="0.25"/>
    <row r="7" spans="1:17" ht="15.75" customHeight="1" thickBot="1" x14ac:dyDescent="0.25">
      <c r="A7" s="274" t="s">
        <v>165</v>
      </c>
      <c r="B7" s="272"/>
      <c r="C7" s="272"/>
      <c r="D7" s="272"/>
      <c r="E7" s="273"/>
      <c r="G7" s="275" t="s">
        <v>86</v>
      </c>
      <c r="H7" s="276"/>
      <c r="I7" s="276"/>
      <c r="J7" s="276"/>
      <c r="K7" s="276"/>
      <c r="L7" s="276"/>
      <c r="M7" s="276"/>
      <c r="N7" s="276"/>
      <c r="O7" s="276"/>
      <c r="P7" s="276"/>
      <c r="Q7" s="277"/>
    </row>
    <row r="8" spans="1:17" ht="15" customHeight="1" thickBot="1" x14ac:dyDescent="0.25">
      <c r="A8" s="226" t="s">
        <v>195</v>
      </c>
      <c r="B8" s="227"/>
      <c r="C8" s="227"/>
      <c r="D8" s="227"/>
      <c r="E8" s="228"/>
      <c r="G8" s="229" t="s">
        <v>231</v>
      </c>
      <c r="H8" s="230"/>
      <c r="I8" s="230"/>
      <c r="J8" s="230"/>
      <c r="K8" s="230"/>
      <c r="L8" s="230"/>
      <c r="M8" s="230"/>
      <c r="N8" s="230"/>
      <c r="O8" s="230"/>
      <c r="P8" s="230"/>
      <c r="Q8" s="231"/>
    </row>
    <row r="9" spans="1:17" ht="15" customHeight="1" thickBot="1" x14ac:dyDescent="0.25">
      <c r="A9" s="132">
        <v>0</v>
      </c>
      <c r="B9" s="216" t="s">
        <v>85</v>
      </c>
      <c r="C9" s="216"/>
      <c r="D9" s="216"/>
      <c r="E9" s="217"/>
      <c r="G9" s="232" t="s">
        <v>81</v>
      </c>
      <c r="H9" s="233"/>
      <c r="I9" s="234"/>
      <c r="J9" s="235" t="s">
        <v>75</v>
      </c>
      <c r="K9" s="236"/>
      <c r="L9" s="237"/>
      <c r="M9" s="238" t="s">
        <v>166</v>
      </c>
      <c r="N9" s="239"/>
      <c r="O9" s="240"/>
      <c r="P9" s="241" t="s">
        <v>167</v>
      </c>
      <c r="Q9" s="242"/>
    </row>
    <row r="10" spans="1:17" ht="15" customHeight="1" x14ac:dyDescent="0.2">
      <c r="A10" s="134">
        <v>0</v>
      </c>
      <c r="B10" s="140" t="s">
        <v>84</v>
      </c>
      <c r="C10" s="140"/>
      <c r="D10" s="140"/>
      <c r="E10" s="141"/>
      <c r="G10" s="262" t="s">
        <v>168</v>
      </c>
      <c r="H10" s="263"/>
      <c r="I10" s="48">
        <v>2.46</v>
      </c>
      <c r="J10" s="264" t="s">
        <v>168</v>
      </c>
      <c r="K10" s="265"/>
      <c r="L10" s="49">
        <v>4.5999999999999996</v>
      </c>
      <c r="M10" s="266" t="s">
        <v>168</v>
      </c>
      <c r="N10" s="267"/>
      <c r="O10" s="50">
        <v>1.26</v>
      </c>
      <c r="P10" s="268">
        <v>0.30499999999999999</v>
      </c>
      <c r="Q10" s="269"/>
    </row>
    <row r="11" spans="1:17" ht="15" customHeight="1" x14ac:dyDescent="0.2">
      <c r="A11" s="134">
        <v>0</v>
      </c>
      <c r="B11" s="216" t="s">
        <v>83</v>
      </c>
      <c r="C11" s="216"/>
      <c r="D11" s="216"/>
      <c r="E11" s="217"/>
      <c r="G11" s="218" t="s">
        <v>169</v>
      </c>
      <c r="H11" s="219"/>
      <c r="I11" s="51">
        <v>1.59</v>
      </c>
      <c r="J11" s="218" t="s">
        <v>169</v>
      </c>
      <c r="K11" s="219"/>
      <c r="L11" s="51">
        <v>3.11</v>
      </c>
      <c r="M11" s="218" t="s">
        <v>169</v>
      </c>
      <c r="N11" s="219"/>
      <c r="O11" s="51">
        <v>0.48</v>
      </c>
      <c r="P11" s="220"/>
      <c r="Q11" s="221"/>
    </row>
    <row r="12" spans="1:17" ht="15" customHeight="1" thickBot="1" x14ac:dyDescent="0.25">
      <c r="A12" s="134">
        <f>SUM(A9:A11)</f>
        <v>0</v>
      </c>
      <c r="B12" s="216" t="s">
        <v>170</v>
      </c>
      <c r="C12" s="216"/>
      <c r="D12" s="216"/>
      <c r="E12" s="217"/>
      <c r="G12" s="224" t="s">
        <v>171</v>
      </c>
      <c r="H12" s="225"/>
      <c r="I12" s="52">
        <v>0.32</v>
      </c>
      <c r="J12" s="224" t="s">
        <v>171</v>
      </c>
      <c r="K12" s="225"/>
      <c r="L12" s="52">
        <v>0.33</v>
      </c>
      <c r="M12" s="224" t="s">
        <v>171</v>
      </c>
      <c r="N12" s="225"/>
      <c r="O12" s="52">
        <v>0.08</v>
      </c>
      <c r="P12" s="222"/>
      <c r="Q12" s="223"/>
    </row>
    <row r="13" spans="1:17" x14ac:dyDescent="0.2">
      <c r="A13" s="53"/>
      <c r="B13" s="54"/>
      <c r="C13" s="54"/>
      <c r="D13" s="54"/>
      <c r="E13" s="55"/>
      <c r="G13" s="56" t="s">
        <v>80</v>
      </c>
      <c r="H13" s="57"/>
      <c r="I13" s="58"/>
      <c r="J13" s="59"/>
      <c r="K13" s="59"/>
      <c r="L13" s="59"/>
      <c r="M13" s="59"/>
      <c r="N13" s="59"/>
      <c r="O13" s="59"/>
      <c r="P13" s="59"/>
      <c r="Q13" s="59"/>
    </row>
    <row r="14" spans="1:17" ht="12.75" thickBot="1" x14ac:dyDescent="0.25">
      <c r="A14" s="206" t="s">
        <v>172</v>
      </c>
      <c r="B14" s="207"/>
      <c r="C14" s="207"/>
      <c r="D14" s="207"/>
      <c r="E14" s="208"/>
      <c r="G14" s="60" t="s">
        <v>79</v>
      </c>
      <c r="H14" s="61"/>
      <c r="I14" s="58"/>
      <c r="J14" s="61"/>
      <c r="K14" s="61"/>
      <c r="L14" s="61"/>
      <c r="M14" s="59"/>
      <c r="N14" s="59"/>
      <c r="O14" s="59"/>
      <c r="P14" s="59"/>
      <c r="Q14" s="59"/>
    </row>
    <row r="15" spans="1:17" ht="15" customHeight="1" x14ac:dyDescent="0.2">
      <c r="A15" s="135">
        <f>ROUNDUP(0.580007341*A12,0)</f>
        <v>0</v>
      </c>
      <c r="B15" s="209" t="s">
        <v>196</v>
      </c>
      <c r="C15" s="209"/>
      <c r="D15" s="209"/>
      <c r="E15" s="210"/>
      <c r="G15" s="62" t="s">
        <v>173</v>
      </c>
      <c r="H15" s="63"/>
      <c r="I15" s="64">
        <f>A9</f>
        <v>0</v>
      </c>
      <c r="J15" s="65" t="s">
        <v>174</v>
      </c>
      <c r="K15" s="211" t="s">
        <v>175</v>
      </c>
      <c r="L15" s="211"/>
      <c r="M15" s="66">
        <f>A12</f>
        <v>0</v>
      </c>
      <c r="N15" s="65" t="s">
        <v>71</v>
      </c>
      <c r="O15" s="67">
        <f>IFERROR(I15/M15,0)</f>
        <v>0</v>
      </c>
      <c r="P15" s="59"/>
      <c r="Q15" s="59"/>
    </row>
    <row r="16" spans="1:17" ht="15" customHeight="1" x14ac:dyDescent="0.2">
      <c r="A16" s="53"/>
      <c r="B16" s="209"/>
      <c r="C16" s="209"/>
      <c r="D16" s="209"/>
      <c r="E16" s="210"/>
      <c r="G16" s="68" t="s">
        <v>176</v>
      </c>
      <c r="H16" s="69"/>
      <c r="I16" s="70">
        <f>A10</f>
        <v>0</v>
      </c>
      <c r="J16" s="71" t="s">
        <v>174</v>
      </c>
      <c r="K16" s="212" t="s">
        <v>175</v>
      </c>
      <c r="L16" s="212"/>
      <c r="M16" s="72">
        <f>A12</f>
        <v>0</v>
      </c>
      <c r="N16" s="71" t="s">
        <v>71</v>
      </c>
      <c r="O16" s="73">
        <f>IFERROR(I16/M16,0)</f>
        <v>0</v>
      </c>
      <c r="Q16" s="59"/>
    </row>
    <row r="17" spans="1:17" ht="15" customHeight="1" thickBot="1" x14ac:dyDescent="0.25">
      <c r="A17" s="53"/>
      <c r="B17" s="54"/>
      <c r="C17" s="54"/>
      <c r="D17" s="54"/>
      <c r="E17" s="55"/>
      <c r="G17" s="74" t="s">
        <v>177</v>
      </c>
      <c r="H17" s="75"/>
      <c r="I17" s="76">
        <f>A11</f>
        <v>0</v>
      </c>
      <c r="J17" s="77" t="s">
        <v>174</v>
      </c>
      <c r="K17" s="213" t="s">
        <v>175</v>
      </c>
      <c r="L17" s="213"/>
      <c r="M17" s="78">
        <f>A12</f>
        <v>0</v>
      </c>
      <c r="N17" s="77" t="s">
        <v>71</v>
      </c>
      <c r="O17" s="79">
        <f>IFERROR(I17/M17,0)</f>
        <v>0</v>
      </c>
      <c r="P17" s="59"/>
      <c r="Q17" s="59"/>
    </row>
    <row r="18" spans="1:17" ht="15" customHeight="1" x14ac:dyDescent="0.2">
      <c r="A18" s="80" t="s">
        <v>82</v>
      </c>
      <c r="B18" s="54"/>
      <c r="C18" s="54"/>
      <c r="D18" s="54"/>
      <c r="E18" s="55"/>
      <c r="G18" s="56" t="s">
        <v>78</v>
      </c>
      <c r="H18" s="56"/>
      <c r="I18" s="56"/>
      <c r="J18" s="56"/>
      <c r="K18" s="56"/>
      <c r="L18" s="56"/>
      <c r="M18" s="56"/>
      <c r="N18" s="56"/>
      <c r="O18" s="56"/>
      <c r="P18" s="56"/>
      <c r="Q18" s="56"/>
    </row>
    <row r="19" spans="1:17" ht="15" customHeight="1" x14ac:dyDescent="0.2">
      <c r="A19" s="132">
        <v>0</v>
      </c>
      <c r="B19" s="138" t="s">
        <v>128</v>
      </c>
      <c r="C19" s="54"/>
      <c r="D19" s="54"/>
      <c r="E19" s="55"/>
      <c r="G19" s="214" t="s">
        <v>199</v>
      </c>
      <c r="H19" s="214"/>
      <c r="I19" s="214"/>
      <c r="J19" s="214"/>
      <c r="K19" s="214"/>
      <c r="L19" s="214"/>
      <c r="M19" s="214"/>
      <c r="N19" s="214"/>
      <c r="O19" s="214"/>
      <c r="P19" s="214"/>
      <c r="Q19" s="214"/>
    </row>
    <row r="20" spans="1:17" ht="15" customHeight="1" thickBot="1" x14ac:dyDescent="0.25">
      <c r="A20" s="134">
        <f>(A19*51)/12</f>
        <v>0</v>
      </c>
      <c r="B20" s="138" t="s">
        <v>202</v>
      </c>
      <c r="C20" s="54"/>
      <c r="D20" s="54"/>
      <c r="E20" s="55"/>
      <c r="G20" s="215"/>
      <c r="H20" s="215"/>
      <c r="I20" s="215"/>
      <c r="J20" s="215"/>
      <c r="K20" s="215"/>
      <c r="L20" s="215"/>
      <c r="M20" s="215"/>
      <c r="N20" s="215"/>
      <c r="O20" s="215"/>
      <c r="P20" s="215"/>
      <c r="Q20" s="215"/>
    </row>
    <row r="21" spans="1:17" ht="15" customHeight="1" x14ac:dyDescent="0.2">
      <c r="A21" s="132">
        <v>0</v>
      </c>
      <c r="B21" s="138" t="s">
        <v>178</v>
      </c>
      <c r="C21" s="54"/>
      <c r="D21" s="54"/>
      <c r="E21" s="55"/>
      <c r="G21" s="81" t="s">
        <v>203</v>
      </c>
      <c r="H21" s="201" t="s">
        <v>77</v>
      </c>
      <c r="I21" s="201"/>
      <c r="J21" s="82" t="s">
        <v>76</v>
      </c>
      <c r="K21" s="82"/>
      <c r="L21" s="201" t="s">
        <v>179</v>
      </c>
      <c r="M21" s="201"/>
      <c r="N21" s="83" t="s">
        <v>74</v>
      </c>
      <c r="O21" s="202" t="s">
        <v>73</v>
      </c>
      <c r="P21" s="202"/>
      <c r="Q21" s="203"/>
    </row>
    <row r="22" spans="1:17" ht="15" customHeight="1" x14ac:dyDescent="0.2">
      <c r="A22" s="53"/>
      <c r="B22" s="138"/>
      <c r="C22" s="54"/>
      <c r="D22" s="54"/>
      <c r="E22" s="55"/>
      <c r="G22" s="84" t="s">
        <v>180</v>
      </c>
      <c r="H22" s="85">
        <f>O15</f>
        <v>0</v>
      </c>
      <c r="I22" s="86" t="s">
        <v>181</v>
      </c>
      <c r="J22" s="87">
        <f>A33</f>
        <v>0</v>
      </c>
      <c r="K22" s="86" t="s">
        <v>71</v>
      </c>
      <c r="L22" s="86">
        <f>ROUND(H22*J22,0)</f>
        <v>0</v>
      </c>
      <c r="M22" s="86" t="s">
        <v>181</v>
      </c>
      <c r="N22" s="88">
        <f>I10</f>
        <v>2.46</v>
      </c>
      <c r="O22" s="86" t="s">
        <v>71</v>
      </c>
      <c r="P22" s="204">
        <f>ROUNDDOWN(L22*N22,2)</f>
        <v>0</v>
      </c>
      <c r="Q22" s="205"/>
    </row>
    <row r="23" spans="1:17" ht="15" customHeight="1" x14ac:dyDescent="0.2">
      <c r="A23" s="206" t="s">
        <v>182</v>
      </c>
      <c r="B23" s="207"/>
      <c r="C23" s="207"/>
      <c r="D23" s="207"/>
      <c r="E23" s="208"/>
      <c r="G23" s="89" t="s">
        <v>183</v>
      </c>
      <c r="H23" s="90">
        <f>O16</f>
        <v>0</v>
      </c>
      <c r="I23" s="91" t="s">
        <v>181</v>
      </c>
      <c r="J23" s="92">
        <f>A33</f>
        <v>0</v>
      </c>
      <c r="K23" s="91" t="s">
        <v>71</v>
      </c>
      <c r="L23" s="93">
        <f>ROUND(H23*J23,0)</f>
        <v>0</v>
      </c>
      <c r="M23" s="91" t="s">
        <v>181</v>
      </c>
      <c r="N23" s="94">
        <f>I11</f>
        <v>1.59</v>
      </c>
      <c r="O23" s="93" t="s">
        <v>71</v>
      </c>
      <c r="P23" s="191">
        <f>ROUNDDOWN(L23*N23,2)</f>
        <v>0</v>
      </c>
      <c r="Q23" s="192"/>
    </row>
    <row r="24" spans="1:17" ht="15" customHeight="1" x14ac:dyDescent="0.2">
      <c r="A24" s="132"/>
      <c r="B24" s="138" t="s">
        <v>204</v>
      </c>
      <c r="C24" s="54"/>
      <c r="D24" s="54"/>
      <c r="E24" s="55"/>
      <c r="G24" s="95" t="s">
        <v>184</v>
      </c>
      <c r="H24" s="96">
        <f>O17</f>
        <v>0</v>
      </c>
      <c r="I24" s="93" t="s">
        <v>181</v>
      </c>
      <c r="J24" s="97">
        <f>A33</f>
        <v>0</v>
      </c>
      <c r="K24" s="93" t="s">
        <v>71</v>
      </c>
      <c r="L24" s="93">
        <f t="shared" ref="L24" si="0">ROUND(H24*J24,0)</f>
        <v>0</v>
      </c>
      <c r="M24" s="93" t="s">
        <v>181</v>
      </c>
      <c r="N24" s="98">
        <f>I12</f>
        <v>0.32</v>
      </c>
      <c r="O24" s="93" t="s">
        <v>71</v>
      </c>
      <c r="P24" s="191">
        <f>ROUNDDOWN(L24*N24,2)</f>
        <v>0</v>
      </c>
      <c r="Q24" s="192"/>
    </row>
    <row r="25" spans="1:17" ht="15" customHeight="1" thickBot="1" x14ac:dyDescent="0.25">
      <c r="A25" s="132"/>
      <c r="B25" s="138" t="s">
        <v>205</v>
      </c>
      <c r="C25" s="54"/>
      <c r="D25" s="54"/>
      <c r="E25" s="55"/>
      <c r="G25" s="99" t="s">
        <v>185</v>
      </c>
      <c r="H25" s="100"/>
      <c r="I25" s="100"/>
      <c r="J25" s="100"/>
      <c r="K25" s="100"/>
      <c r="L25" s="101">
        <f>SUM(L22:L24)</f>
        <v>0</v>
      </c>
      <c r="M25" s="102"/>
      <c r="N25" s="102"/>
      <c r="O25" s="102"/>
      <c r="P25" s="193">
        <f>SUM(P22:Q24)</f>
        <v>0</v>
      </c>
      <c r="Q25" s="194"/>
    </row>
    <row r="26" spans="1:17" ht="15" customHeight="1" x14ac:dyDescent="0.2">
      <c r="A26" s="132"/>
      <c r="B26" s="138" t="s">
        <v>206</v>
      </c>
      <c r="C26" s="54"/>
      <c r="D26" s="54"/>
      <c r="E26" s="55"/>
      <c r="G26" s="81" t="s">
        <v>186</v>
      </c>
      <c r="H26" s="201" t="s">
        <v>77</v>
      </c>
      <c r="I26" s="201"/>
      <c r="J26" s="82" t="s">
        <v>76</v>
      </c>
      <c r="K26" s="82"/>
      <c r="L26" s="201" t="s">
        <v>179</v>
      </c>
      <c r="M26" s="201"/>
      <c r="N26" s="83" t="s">
        <v>74</v>
      </c>
      <c r="O26" s="202" t="s">
        <v>73</v>
      </c>
      <c r="P26" s="202"/>
      <c r="Q26" s="203"/>
    </row>
    <row r="27" spans="1:17" ht="15" customHeight="1" x14ac:dyDescent="0.2">
      <c r="A27" s="132"/>
      <c r="B27" s="138" t="s">
        <v>207</v>
      </c>
      <c r="C27" s="54"/>
      <c r="D27" s="54"/>
      <c r="E27" s="55"/>
      <c r="G27" s="84" t="s">
        <v>180</v>
      </c>
      <c r="H27" s="85">
        <f>O15</f>
        <v>0</v>
      </c>
      <c r="I27" s="86" t="s">
        <v>181</v>
      </c>
      <c r="J27" s="87">
        <f>A35+A37</f>
        <v>0</v>
      </c>
      <c r="K27" s="86" t="s">
        <v>71</v>
      </c>
      <c r="L27" s="86">
        <f>ROUND(H27*J27,0)</f>
        <v>0</v>
      </c>
      <c r="M27" s="86" t="s">
        <v>181</v>
      </c>
      <c r="N27" s="88">
        <f>L10</f>
        <v>4.5999999999999996</v>
      </c>
      <c r="O27" s="86" t="s">
        <v>71</v>
      </c>
      <c r="P27" s="204">
        <f>ROUNDDOWN(L27*N27,2)</f>
        <v>0</v>
      </c>
      <c r="Q27" s="205"/>
    </row>
    <row r="28" spans="1:17" ht="15" customHeight="1" x14ac:dyDescent="0.2">
      <c r="A28" s="132"/>
      <c r="B28" s="138" t="s">
        <v>208</v>
      </c>
      <c r="C28" s="54"/>
      <c r="D28" s="54"/>
      <c r="E28" s="55"/>
      <c r="G28" s="103" t="s">
        <v>183</v>
      </c>
      <c r="H28" s="90">
        <f>O16</f>
        <v>0</v>
      </c>
      <c r="I28" s="93" t="s">
        <v>181</v>
      </c>
      <c r="J28" s="97">
        <f>A35+A37</f>
        <v>0</v>
      </c>
      <c r="K28" s="93" t="s">
        <v>71</v>
      </c>
      <c r="L28" s="93">
        <f t="shared" ref="L28:L29" si="1">ROUND(H28*J28,0)</f>
        <v>0</v>
      </c>
      <c r="M28" s="93" t="s">
        <v>181</v>
      </c>
      <c r="N28" s="98">
        <f>L11</f>
        <v>3.11</v>
      </c>
      <c r="O28" s="93" t="s">
        <v>71</v>
      </c>
      <c r="P28" s="191">
        <f t="shared" ref="P28:P29" si="2">ROUNDDOWN(L28*N28,2)</f>
        <v>0</v>
      </c>
      <c r="Q28" s="192"/>
    </row>
    <row r="29" spans="1:17" ht="15" customHeight="1" x14ac:dyDescent="0.2">
      <c r="A29" s="132"/>
      <c r="B29" s="138" t="s">
        <v>209</v>
      </c>
      <c r="C29" s="54"/>
      <c r="D29" s="54"/>
      <c r="E29" s="55"/>
      <c r="G29" s="104" t="s">
        <v>184</v>
      </c>
      <c r="H29" s="96">
        <f>O17</f>
        <v>0</v>
      </c>
      <c r="I29" s="93" t="s">
        <v>181</v>
      </c>
      <c r="J29" s="97">
        <f>A35+A37</f>
        <v>0</v>
      </c>
      <c r="K29" s="93" t="s">
        <v>71</v>
      </c>
      <c r="L29" s="93">
        <f t="shared" si="1"/>
        <v>0</v>
      </c>
      <c r="M29" s="93" t="s">
        <v>181</v>
      </c>
      <c r="N29" s="98">
        <f>L12</f>
        <v>0.33</v>
      </c>
      <c r="O29" s="93" t="s">
        <v>71</v>
      </c>
      <c r="P29" s="191">
        <f t="shared" si="2"/>
        <v>0</v>
      </c>
      <c r="Q29" s="192"/>
    </row>
    <row r="30" spans="1:17" ht="15" customHeight="1" thickBot="1" x14ac:dyDescent="0.25">
      <c r="A30" s="53"/>
      <c r="B30" s="54"/>
      <c r="C30" s="54"/>
      <c r="D30" s="54"/>
      <c r="E30" s="55"/>
      <c r="G30" s="99" t="s">
        <v>187</v>
      </c>
      <c r="H30" s="100"/>
      <c r="I30" s="100"/>
      <c r="J30" s="100"/>
      <c r="K30" s="100"/>
      <c r="L30" s="101">
        <f>SUM(L27:L29)</f>
        <v>0</v>
      </c>
      <c r="M30" s="102"/>
      <c r="N30" s="102"/>
      <c r="O30" s="102"/>
      <c r="P30" s="193">
        <f>SUM(P27:Q29)</f>
        <v>0</v>
      </c>
      <c r="Q30" s="194"/>
    </row>
    <row r="31" spans="1:17" ht="15" customHeight="1" x14ac:dyDescent="0.2">
      <c r="A31" s="198" t="s">
        <v>201</v>
      </c>
      <c r="B31" s="199"/>
      <c r="C31" s="199"/>
      <c r="D31" s="199"/>
      <c r="E31" s="200"/>
      <c r="G31" s="81" t="s">
        <v>166</v>
      </c>
      <c r="H31" s="201" t="s">
        <v>77</v>
      </c>
      <c r="I31" s="201"/>
      <c r="J31" s="82" t="s">
        <v>76</v>
      </c>
      <c r="K31" s="82"/>
      <c r="L31" s="201" t="s">
        <v>179</v>
      </c>
      <c r="M31" s="201"/>
      <c r="N31" s="83" t="s">
        <v>74</v>
      </c>
      <c r="O31" s="202" t="s">
        <v>73</v>
      </c>
      <c r="P31" s="202"/>
      <c r="Q31" s="203"/>
    </row>
    <row r="32" spans="1:17" ht="15" customHeight="1" x14ac:dyDescent="0.2">
      <c r="A32" s="198"/>
      <c r="B32" s="199"/>
      <c r="C32" s="199"/>
      <c r="D32" s="199"/>
      <c r="E32" s="200"/>
      <c r="G32" s="84" t="s">
        <v>180</v>
      </c>
      <c r="H32" s="85">
        <f>O15</f>
        <v>0</v>
      </c>
      <c r="I32" s="86" t="s">
        <v>181</v>
      </c>
      <c r="J32" s="87">
        <f>A34+A36+A38</f>
        <v>0</v>
      </c>
      <c r="K32" s="86" t="s">
        <v>71</v>
      </c>
      <c r="L32" s="86">
        <f>ROUND(H32*J32,0)</f>
        <v>0</v>
      </c>
      <c r="M32" s="86" t="s">
        <v>181</v>
      </c>
      <c r="N32" s="88">
        <f>O10</f>
        <v>1.26</v>
      </c>
      <c r="O32" s="86" t="s">
        <v>71</v>
      </c>
      <c r="P32" s="204">
        <f>ROUNDDOWN(L32*N32,2)</f>
        <v>0</v>
      </c>
      <c r="Q32" s="205"/>
    </row>
    <row r="33" spans="1:17" ht="15" customHeight="1" x14ac:dyDescent="0.2">
      <c r="A33" s="136">
        <f>IF(A24&lt;&gt;"Y","0",$A$15*$A$20)*0.008645731</f>
        <v>0</v>
      </c>
      <c r="B33" s="138" t="s">
        <v>81</v>
      </c>
      <c r="C33" s="54"/>
      <c r="D33" s="54"/>
      <c r="E33" s="55"/>
      <c r="G33" s="103" t="s">
        <v>183</v>
      </c>
      <c r="H33" s="90">
        <f>O16</f>
        <v>0</v>
      </c>
      <c r="I33" s="93" t="s">
        <v>181</v>
      </c>
      <c r="J33" s="97">
        <f>A34+A36+A38</f>
        <v>0</v>
      </c>
      <c r="K33" s="93" t="s">
        <v>71</v>
      </c>
      <c r="L33" s="93">
        <f>ROUND(H33*J33,0)</f>
        <v>0</v>
      </c>
      <c r="M33" s="93" t="s">
        <v>181</v>
      </c>
      <c r="N33" s="98">
        <f>O11</f>
        <v>0.48</v>
      </c>
      <c r="O33" s="93" t="s">
        <v>71</v>
      </c>
      <c r="P33" s="191">
        <f t="shared" ref="P33:P34" si="3">ROUNDDOWN(L33*N33,2)</f>
        <v>0</v>
      </c>
      <c r="Q33" s="192"/>
    </row>
    <row r="34" spans="1:17" ht="15" customHeight="1" x14ac:dyDescent="0.2">
      <c r="A34" s="136">
        <f>IF(A25&lt;&gt;"Y","0",$A$15*$A$20)*0.011963692</f>
        <v>0</v>
      </c>
      <c r="B34" s="138" t="s">
        <v>210</v>
      </c>
      <c r="C34" s="54"/>
      <c r="D34" s="54"/>
      <c r="E34" s="55"/>
      <c r="G34" s="104" t="s">
        <v>184</v>
      </c>
      <c r="H34" s="96">
        <f>O17</f>
        <v>0</v>
      </c>
      <c r="I34" s="93" t="s">
        <v>181</v>
      </c>
      <c r="J34" s="97">
        <f>A34+A36+A38</f>
        <v>0</v>
      </c>
      <c r="K34" s="93" t="s">
        <v>71</v>
      </c>
      <c r="L34" s="93">
        <f t="shared" ref="L34" si="4">ROUND(H34*J34,0)</f>
        <v>0</v>
      </c>
      <c r="M34" s="93" t="s">
        <v>181</v>
      </c>
      <c r="N34" s="98">
        <f>O12</f>
        <v>0.08</v>
      </c>
      <c r="O34" s="93" t="s">
        <v>71</v>
      </c>
      <c r="P34" s="191">
        <f t="shared" si="3"/>
        <v>0</v>
      </c>
      <c r="Q34" s="192"/>
    </row>
    <row r="35" spans="1:17" ht="15" customHeight="1" thickBot="1" x14ac:dyDescent="0.25">
      <c r="A35" s="136">
        <f>IF(A26&lt;&gt;"Y","0",$A$15*$A$20)*0.017588163</f>
        <v>0</v>
      </c>
      <c r="B35" s="138" t="s">
        <v>211</v>
      </c>
      <c r="C35" s="54"/>
      <c r="D35" s="54"/>
      <c r="E35" s="55"/>
      <c r="G35" s="99" t="s">
        <v>188</v>
      </c>
      <c r="H35" s="100"/>
      <c r="I35" s="100"/>
      <c r="J35" s="100"/>
      <c r="K35" s="100"/>
      <c r="L35" s="101">
        <f>SUM(L32:L34)</f>
        <v>0</v>
      </c>
      <c r="M35" s="102"/>
      <c r="N35" s="102"/>
      <c r="O35" s="102"/>
      <c r="P35" s="193">
        <f>SUM(P32:Q34)</f>
        <v>0</v>
      </c>
      <c r="Q35" s="194"/>
    </row>
    <row r="36" spans="1:17" ht="15" customHeight="1" x14ac:dyDescent="0.2">
      <c r="A36" s="136">
        <f>IF(A27&lt;&gt;"Y","0",$A$15*$A$20)*0.189880926</f>
        <v>0</v>
      </c>
      <c r="B36" s="138" t="s">
        <v>212</v>
      </c>
      <c r="C36" s="54"/>
      <c r="D36" s="54"/>
      <c r="E36" s="55"/>
      <c r="G36" s="195" t="s">
        <v>72</v>
      </c>
      <c r="H36" s="196"/>
      <c r="I36" s="196"/>
      <c r="J36" s="196"/>
      <c r="K36" s="196"/>
      <c r="L36" s="196"/>
      <c r="M36" s="196"/>
      <c r="N36" s="197"/>
    </row>
    <row r="37" spans="1:17" ht="15" customHeight="1" x14ac:dyDescent="0.2">
      <c r="A37" s="136">
        <f>IF(A28&lt;&gt;"Y","0",$A$15*$A$20)*0.906756225</f>
        <v>0</v>
      </c>
      <c r="B37" s="138" t="s">
        <v>213</v>
      </c>
      <c r="C37" s="54"/>
      <c r="D37" s="54"/>
      <c r="E37" s="55"/>
      <c r="G37" s="105" t="s">
        <v>189</v>
      </c>
      <c r="H37" s="106">
        <f>A35</f>
        <v>0</v>
      </c>
      <c r="I37" s="107" t="s">
        <v>181</v>
      </c>
      <c r="J37" s="181">
        <f>P10</f>
        <v>0.30499999999999999</v>
      </c>
      <c r="K37" s="181"/>
      <c r="L37" s="108"/>
      <c r="M37" s="182">
        <f>ROUNDDOWN(H37*J37,2)</f>
        <v>0</v>
      </c>
      <c r="N37" s="182"/>
      <c r="O37" s="59"/>
      <c r="P37" s="59"/>
      <c r="Q37" s="59"/>
    </row>
    <row r="38" spans="1:17" ht="15" customHeight="1" thickBot="1" x14ac:dyDescent="0.25">
      <c r="A38" s="137">
        <f>IF(A29&lt;&gt;"Y","0",$A$15*$A$20)*0.163925055</f>
        <v>0</v>
      </c>
      <c r="B38" s="139" t="s">
        <v>214</v>
      </c>
      <c r="C38" s="109"/>
      <c r="D38" s="109"/>
      <c r="E38" s="110"/>
      <c r="G38" s="105" t="s">
        <v>190</v>
      </c>
      <c r="H38" s="106">
        <f>A37</f>
        <v>0</v>
      </c>
      <c r="I38" s="107" t="s">
        <v>181</v>
      </c>
      <c r="J38" s="181">
        <f>P10</f>
        <v>0.30499999999999999</v>
      </c>
      <c r="K38" s="181"/>
      <c r="L38" s="108"/>
      <c r="M38" s="182">
        <f>ROUNDDOWN(H38*J38,2)</f>
        <v>0</v>
      </c>
      <c r="N38" s="182"/>
      <c r="O38" s="59"/>
      <c r="P38" s="59"/>
      <c r="Q38" s="59"/>
    </row>
    <row r="39" spans="1:17" ht="12" customHeight="1" thickBot="1" x14ac:dyDescent="0.25">
      <c r="A39" s="183" t="s">
        <v>191</v>
      </c>
      <c r="B39" s="183"/>
      <c r="C39" s="183"/>
      <c r="D39" s="183"/>
      <c r="E39" s="183"/>
      <c r="G39" s="245" t="s">
        <v>193</v>
      </c>
      <c r="H39" s="246"/>
      <c r="I39" s="246"/>
      <c r="J39" s="246"/>
      <c r="K39" s="246"/>
      <c r="L39" s="246"/>
      <c r="M39" s="184">
        <f>(SUM(M37:M38)*A21)</f>
        <v>0</v>
      </c>
      <c r="N39" s="185"/>
      <c r="O39" s="59"/>
      <c r="P39" s="59"/>
      <c r="Q39" s="59"/>
    </row>
    <row r="40" spans="1:17" ht="5.25" customHeight="1" thickBot="1" x14ac:dyDescent="0.25">
      <c r="A40" s="183"/>
      <c r="B40" s="183"/>
      <c r="C40" s="183"/>
      <c r="D40" s="183"/>
      <c r="E40" s="183"/>
      <c r="M40" s="59"/>
      <c r="N40" s="59"/>
      <c r="O40" s="59"/>
      <c r="P40" s="59"/>
      <c r="Q40" s="59"/>
    </row>
    <row r="41" spans="1:17" ht="15" customHeight="1" thickBot="1" x14ac:dyDescent="0.25">
      <c r="A41" s="183"/>
      <c r="B41" s="183"/>
      <c r="C41" s="183"/>
      <c r="D41" s="183"/>
      <c r="E41" s="183"/>
      <c r="G41" s="186" t="s">
        <v>192</v>
      </c>
      <c r="H41" s="187"/>
      <c r="I41" s="188"/>
      <c r="J41" s="189">
        <f>A21*(P25+P30+P35)</f>
        <v>0</v>
      </c>
      <c r="K41" s="190"/>
      <c r="L41" s="138"/>
      <c r="M41" s="186" t="s">
        <v>197</v>
      </c>
      <c r="N41" s="187"/>
      <c r="O41" s="188"/>
      <c r="P41" s="163">
        <f>J41+M39</f>
        <v>0</v>
      </c>
      <c r="Q41" s="164"/>
    </row>
    <row r="42" spans="1:17" ht="15" customHeight="1" x14ac:dyDescent="0.2">
      <c r="A42" s="183"/>
      <c r="B42" s="183"/>
      <c r="C42" s="183"/>
      <c r="D42" s="183"/>
      <c r="E42" s="183"/>
      <c r="G42" s="165" t="s">
        <v>194</v>
      </c>
      <c r="H42" s="166"/>
      <c r="I42" s="167"/>
      <c r="J42" s="171">
        <f>J41*0.15</f>
        <v>0</v>
      </c>
      <c r="K42" s="172"/>
      <c r="L42" s="138"/>
      <c r="M42" s="175" t="s">
        <v>198</v>
      </c>
      <c r="N42" s="176"/>
      <c r="O42" s="177"/>
      <c r="P42" s="171">
        <f>ROUND(P41,0)</f>
        <v>0</v>
      </c>
      <c r="Q42" s="172"/>
    </row>
    <row r="43" spans="1:17" ht="15.75" customHeight="1" thickBot="1" x14ac:dyDescent="0.25">
      <c r="A43" s="183"/>
      <c r="B43" s="183"/>
      <c r="C43" s="183"/>
      <c r="D43" s="183"/>
      <c r="E43" s="183"/>
      <c r="G43" s="168"/>
      <c r="H43" s="169"/>
      <c r="I43" s="170"/>
      <c r="J43" s="173"/>
      <c r="K43" s="174"/>
      <c r="L43" s="138"/>
      <c r="M43" s="178"/>
      <c r="N43" s="179"/>
      <c r="O43" s="180"/>
      <c r="P43" s="173"/>
      <c r="Q43" s="174"/>
    </row>
  </sheetData>
  <sheetProtection algorithmName="SHA-512" hashValue="YbE7PykY2npkaO+BqgKmJee4BIG2reQk7GWhWDG4Sos1/GtkW0o60Og3994zudn/0D73FEQTS7keqJ4ALyteUQ==" saltValue="A47l7Gr8lT3Mi5m29ISIIg==" spinCount="100000" sheet="1" selectLockedCells="1"/>
  <mergeCells count="75">
    <mergeCell ref="A4:Q4"/>
    <mergeCell ref="G39:L39"/>
    <mergeCell ref="M41:O41"/>
    <mergeCell ref="A1:Q1"/>
    <mergeCell ref="A2:B3"/>
    <mergeCell ref="C2:D3"/>
    <mergeCell ref="E2:H3"/>
    <mergeCell ref="I2:Q3"/>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B11:E11"/>
    <mergeCell ref="G11:H11"/>
    <mergeCell ref="J11:K11"/>
    <mergeCell ref="M11:N11"/>
    <mergeCell ref="P11:Q12"/>
    <mergeCell ref="B12:E12"/>
    <mergeCell ref="G12:H12"/>
    <mergeCell ref="J12:K12"/>
    <mergeCell ref="M12:N12"/>
    <mergeCell ref="A23:E23"/>
    <mergeCell ref="P23:Q23"/>
    <mergeCell ref="A14:E14"/>
    <mergeCell ref="B15:E16"/>
    <mergeCell ref="K15:L15"/>
    <mergeCell ref="K16:L16"/>
    <mergeCell ref="K17:L17"/>
    <mergeCell ref="G19:Q20"/>
    <mergeCell ref="P27:Q27"/>
    <mergeCell ref="H21:I21"/>
    <mergeCell ref="L21:M21"/>
    <mergeCell ref="O21:Q21"/>
    <mergeCell ref="P22:Q22"/>
    <mergeCell ref="P24:Q24"/>
    <mergeCell ref="P25:Q25"/>
    <mergeCell ref="H26:I26"/>
    <mergeCell ref="L26:M26"/>
    <mergeCell ref="O26:Q26"/>
    <mergeCell ref="P28:Q28"/>
    <mergeCell ref="P29:Q29"/>
    <mergeCell ref="P30:Q30"/>
    <mergeCell ref="A31:E32"/>
    <mergeCell ref="H31:I31"/>
    <mergeCell ref="L31:M31"/>
    <mergeCell ref="O31:Q31"/>
    <mergeCell ref="P32:Q32"/>
    <mergeCell ref="P33:Q33"/>
    <mergeCell ref="P34:Q34"/>
    <mergeCell ref="P35:Q35"/>
    <mergeCell ref="G36:N36"/>
    <mergeCell ref="J37:K37"/>
    <mergeCell ref="M37:N37"/>
    <mergeCell ref="J38:K38"/>
    <mergeCell ref="M38:N38"/>
    <mergeCell ref="A39:E43"/>
    <mergeCell ref="M39:N39"/>
    <mergeCell ref="G41:I41"/>
    <mergeCell ref="J41:K41"/>
    <mergeCell ref="P41:Q41"/>
    <mergeCell ref="G42:I43"/>
    <mergeCell ref="J42:K43"/>
    <mergeCell ref="M42:O43"/>
    <mergeCell ref="P42:Q4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21" xr:uid="{7C032F60-6518-42A5-8C79-887C63C772ED}">
      <formula1>0</formula1>
      <formula2>10</formula2>
    </dataValidation>
    <dataValidation type="whole" allowBlank="1" showInputMessage="1" showErrorMessage="1" sqref="A9" xr:uid="{DD22DB0A-6AAD-429C-A092-EBBB79FF0822}">
      <formula1>0</formula1>
      <formula2>100000</formula2>
    </dataValidation>
  </dataValidations>
  <pageMargins left="0.25" right="0.25" top="0.25" bottom="0.25" header="0.3" footer="0.3"/>
  <pageSetup scale="96" orientation="landscape" r:id="rId1"/>
  <headerFooter>
    <oddFooter>&amp;RA-109-00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6"/>
  <sheetViews>
    <sheetView showGridLines="0" topLeftCell="A2" zoomScale="80" zoomScaleNormal="80" zoomScaleSheetLayoutView="80" zoomScalePageLayoutView="80" workbookViewId="0">
      <selection activeCell="E11" sqref="E11:J11"/>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99" customHeight="1" thickBot="1" x14ac:dyDescent="0.3">
      <c r="A2" s="1"/>
      <c r="B2" s="385" t="s">
        <v>129</v>
      </c>
      <c r="C2" s="386"/>
      <c r="D2" s="386"/>
      <c r="E2" s="386"/>
      <c r="F2" s="386"/>
      <c r="G2" s="386"/>
      <c r="H2" s="386"/>
      <c r="I2" s="386"/>
      <c r="J2" s="386"/>
      <c r="K2" s="386"/>
      <c r="L2" s="386"/>
      <c r="M2" s="386"/>
      <c r="N2" s="386"/>
      <c r="O2" s="386"/>
      <c r="P2" s="386"/>
      <c r="Q2" s="386"/>
      <c r="R2" s="386"/>
      <c r="S2" s="386"/>
      <c r="T2" s="386"/>
      <c r="U2" s="386"/>
      <c r="V2" s="386"/>
      <c r="W2" s="387"/>
    </row>
    <row r="3" spans="1:24" ht="33" customHeight="1" thickBot="1" x14ac:dyDescent="0.3">
      <c r="A3" s="1"/>
      <c r="B3" s="379" t="s">
        <v>11</v>
      </c>
      <c r="C3" s="380"/>
      <c r="D3" s="380"/>
      <c r="E3" s="381">
        <f>PEW!C2</f>
        <v>0</v>
      </c>
      <c r="F3" s="382"/>
      <c r="G3" s="382"/>
      <c r="H3" s="383"/>
      <c r="I3" s="407" t="s">
        <v>12</v>
      </c>
      <c r="J3" s="407"/>
      <c r="K3" s="407"/>
      <c r="L3" s="407"/>
      <c r="M3" s="407"/>
      <c r="N3" s="381">
        <f>PEW!I2</f>
        <v>0</v>
      </c>
      <c r="O3" s="382"/>
      <c r="P3" s="382"/>
      <c r="Q3" s="382"/>
      <c r="R3" s="382"/>
      <c r="S3" s="382"/>
      <c r="T3" s="382"/>
      <c r="U3" s="382"/>
      <c r="V3" s="382"/>
      <c r="W3" s="383"/>
    </row>
    <row r="4" spans="1:24" ht="24.6" customHeight="1" x14ac:dyDescent="0.25">
      <c r="A4" s="1"/>
      <c r="B4" s="404"/>
      <c r="C4" s="405"/>
      <c r="D4" s="405"/>
      <c r="E4" s="405"/>
      <c r="F4" s="405"/>
      <c r="G4" s="405"/>
      <c r="H4" s="405"/>
      <c r="I4" s="405"/>
      <c r="J4" s="405"/>
      <c r="K4" s="405"/>
      <c r="L4" s="405"/>
      <c r="M4" s="405"/>
      <c r="N4" s="405"/>
      <c r="O4" s="405"/>
      <c r="P4" s="405"/>
      <c r="Q4" s="405"/>
      <c r="R4" s="405"/>
      <c r="S4" s="405"/>
      <c r="T4" s="405"/>
      <c r="U4" s="405"/>
      <c r="V4" s="405"/>
      <c r="W4" s="406"/>
    </row>
    <row r="5" spans="1:24" s="146" customFormat="1" ht="19.5" customHeight="1" x14ac:dyDescent="0.25">
      <c r="A5" s="145"/>
      <c r="B5" s="418" t="s">
        <v>216</v>
      </c>
      <c r="C5" s="419"/>
      <c r="D5" s="419"/>
      <c r="E5" s="419"/>
      <c r="F5" s="419"/>
      <c r="G5" s="419"/>
      <c r="H5" s="419"/>
      <c r="I5" s="419"/>
      <c r="J5" s="419"/>
      <c r="K5" s="420"/>
      <c r="L5" s="420"/>
      <c r="M5" s="420"/>
      <c r="N5" s="420"/>
      <c r="O5" s="420"/>
      <c r="P5" s="420"/>
      <c r="Q5" s="420"/>
      <c r="R5" s="420"/>
      <c r="S5" s="420"/>
      <c r="T5" s="420"/>
      <c r="U5" s="420"/>
      <c r="V5" s="420"/>
      <c r="W5" s="421"/>
    </row>
    <row r="6" spans="1:24" s="146" customFormat="1" ht="15.75" customHeight="1" x14ac:dyDescent="0.25">
      <c r="A6" s="145"/>
      <c r="B6" s="418"/>
      <c r="C6" s="419"/>
      <c r="D6" s="419"/>
      <c r="E6" s="419"/>
      <c r="F6" s="419"/>
      <c r="G6" s="419"/>
      <c r="H6" s="419"/>
      <c r="I6" s="419"/>
      <c r="J6" s="419"/>
      <c r="K6" s="420"/>
      <c r="L6" s="420"/>
      <c r="M6" s="420"/>
      <c r="N6" s="420"/>
      <c r="O6" s="420"/>
      <c r="P6" s="420"/>
      <c r="Q6" s="420"/>
      <c r="R6" s="420"/>
      <c r="S6" s="420"/>
      <c r="T6" s="420"/>
      <c r="U6" s="420"/>
      <c r="V6" s="420"/>
      <c r="W6" s="421"/>
    </row>
    <row r="7" spans="1:24" s="146" customFormat="1" ht="30" customHeight="1" x14ac:dyDescent="0.25">
      <c r="A7" s="145"/>
      <c r="B7" s="422" t="s">
        <v>68</v>
      </c>
      <c r="C7" s="423"/>
      <c r="D7" s="423"/>
      <c r="E7" s="423"/>
      <c r="F7" s="423"/>
      <c r="G7" s="423"/>
      <c r="H7" s="423"/>
      <c r="I7" s="423"/>
      <c r="J7" s="423"/>
      <c r="K7" s="423"/>
      <c r="L7" s="423"/>
      <c r="M7" s="423"/>
      <c r="N7" s="423"/>
      <c r="O7" s="423"/>
      <c r="P7" s="423"/>
      <c r="Q7" s="423"/>
      <c r="R7" s="423"/>
      <c r="S7" s="423"/>
      <c r="T7" s="423"/>
      <c r="U7" s="423"/>
      <c r="V7" s="423"/>
      <c r="W7" s="424"/>
    </row>
    <row r="8" spans="1:24" ht="42.75" customHeight="1" x14ac:dyDescent="0.25">
      <c r="A8" s="1"/>
      <c r="B8" s="395" t="s">
        <v>48</v>
      </c>
      <c r="C8" s="396"/>
      <c r="D8" s="396"/>
      <c r="E8" s="396"/>
      <c r="F8" s="396"/>
      <c r="G8" s="396"/>
      <c r="H8" s="396"/>
      <c r="I8" s="396"/>
      <c r="J8" s="396"/>
      <c r="K8" s="396"/>
      <c r="L8" s="396"/>
      <c r="M8" s="396"/>
      <c r="N8" s="396"/>
      <c r="O8" s="396"/>
      <c r="P8" s="396"/>
      <c r="Q8" s="396"/>
      <c r="R8" s="396"/>
      <c r="S8" s="396"/>
      <c r="T8" s="396"/>
      <c r="U8" s="396"/>
      <c r="V8" s="396"/>
      <c r="W8" s="397"/>
    </row>
    <row r="9" spans="1:24" ht="45.75" customHeight="1" x14ac:dyDescent="0.25">
      <c r="A9" s="1"/>
      <c r="B9" s="408" t="s">
        <v>217</v>
      </c>
      <c r="C9" s="409"/>
      <c r="D9" s="409"/>
      <c r="E9" s="409"/>
      <c r="F9" s="409"/>
      <c r="G9" s="409"/>
      <c r="H9" s="409"/>
      <c r="I9" s="409"/>
      <c r="J9" s="409"/>
      <c r="K9" s="409"/>
      <c r="L9" s="409"/>
      <c r="M9" s="409"/>
      <c r="N9" s="409"/>
      <c r="O9" s="409"/>
      <c r="P9" s="409"/>
      <c r="Q9" s="409"/>
      <c r="R9" s="409"/>
      <c r="S9" s="409"/>
      <c r="T9" s="409"/>
      <c r="U9" s="409"/>
      <c r="V9" s="409"/>
      <c r="W9" s="410"/>
    </row>
    <row r="10" spans="1:24" ht="33" customHeight="1" x14ac:dyDescent="0.25">
      <c r="A10" s="1"/>
      <c r="B10" s="425" t="s">
        <v>32</v>
      </c>
      <c r="C10" s="341"/>
      <c r="D10" s="342"/>
      <c r="E10" s="340" t="s">
        <v>1</v>
      </c>
      <c r="F10" s="341"/>
      <c r="G10" s="341"/>
      <c r="H10" s="341"/>
      <c r="I10" s="341"/>
      <c r="J10" s="342"/>
      <c r="K10" s="28"/>
      <c r="L10" s="340" t="s">
        <v>32</v>
      </c>
      <c r="M10" s="341"/>
      <c r="N10" s="342"/>
      <c r="O10" s="340" t="s">
        <v>1</v>
      </c>
      <c r="P10" s="341"/>
      <c r="Q10" s="341"/>
      <c r="R10" s="341"/>
      <c r="S10" s="341"/>
      <c r="T10" s="342"/>
      <c r="U10" s="6"/>
      <c r="V10" s="6"/>
      <c r="W10" s="7"/>
    </row>
    <row r="11" spans="1:24" ht="33" customHeight="1" x14ac:dyDescent="0.25">
      <c r="A11" s="1"/>
      <c r="B11" s="314" t="s">
        <v>33</v>
      </c>
      <c r="C11" s="315"/>
      <c r="D11" s="316"/>
      <c r="E11" s="290"/>
      <c r="F11" s="330"/>
      <c r="G11" s="330"/>
      <c r="H11" s="330"/>
      <c r="I11" s="330"/>
      <c r="J11" s="291"/>
      <c r="K11" s="6"/>
      <c r="L11" s="378" t="s">
        <v>41</v>
      </c>
      <c r="M11" s="315"/>
      <c r="N11" s="316"/>
      <c r="O11" s="290"/>
      <c r="P11" s="330"/>
      <c r="Q11" s="330"/>
      <c r="R11" s="330"/>
      <c r="S11" s="330"/>
      <c r="T11" s="291"/>
      <c r="U11" s="6"/>
      <c r="V11" s="6"/>
      <c r="W11" s="7"/>
    </row>
    <row r="12" spans="1:24" ht="33" customHeight="1" x14ac:dyDescent="0.25">
      <c r="A12" s="1"/>
      <c r="B12" s="314" t="s">
        <v>34</v>
      </c>
      <c r="C12" s="315"/>
      <c r="D12" s="316"/>
      <c r="E12" s="290"/>
      <c r="F12" s="330"/>
      <c r="G12" s="330"/>
      <c r="H12" s="330"/>
      <c r="I12" s="330"/>
      <c r="J12" s="291"/>
      <c r="K12" s="6"/>
      <c r="L12" s="378" t="s">
        <v>38</v>
      </c>
      <c r="M12" s="315"/>
      <c r="N12" s="316"/>
      <c r="O12" s="290"/>
      <c r="P12" s="330"/>
      <c r="Q12" s="330"/>
      <c r="R12" s="330"/>
      <c r="S12" s="330"/>
      <c r="T12" s="291"/>
      <c r="U12" s="6"/>
      <c r="V12" s="6"/>
      <c r="W12" s="7"/>
    </row>
    <row r="13" spans="1:24" ht="33" customHeight="1" x14ac:dyDescent="0.25">
      <c r="A13" s="1"/>
      <c r="B13" s="314" t="s">
        <v>35</v>
      </c>
      <c r="C13" s="315"/>
      <c r="D13" s="316"/>
      <c r="E13" s="290"/>
      <c r="F13" s="330"/>
      <c r="G13" s="330"/>
      <c r="H13" s="330"/>
      <c r="I13" s="330"/>
      <c r="J13" s="291"/>
      <c r="K13" s="6"/>
      <c r="L13" s="378" t="s">
        <v>39</v>
      </c>
      <c r="M13" s="315"/>
      <c r="N13" s="316"/>
      <c r="O13" s="290"/>
      <c r="P13" s="330"/>
      <c r="Q13" s="330"/>
      <c r="R13" s="330"/>
      <c r="S13" s="330"/>
      <c r="T13" s="291"/>
      <c r="U13" s="6"/>
      <c r="V13" s="6"/>
      <c r="W13" s="7"/>
    </row>
    <row r="14" spans="1:24" ht="33" customHeight="1" x14ac:dyDescent="0.25">
      <c r="A14" s="1"/>
      <c r="B14" s="375" t="s">
        <v>36</v>
      </c>
      <c r="C14" s="376"/>
      <c r="D14" s="377"/>
      <c r="E14" s="326"/>
      <c r="F14" s="321"/>
      <c r="G14" s="321"/>
      <c r="H14" s="321"/>
      <c r="I14" s="321"/>
      <c r="J14" s="322"/>
      <c r="K14" s="6"/>
      <c r="L14" s="378" t="s">
        <v>40</v>
      </c>
      <c r="M14" s="315"/>
      <c r="N14" s="316"/>
      <c r="O14" s="326"/>
      <c r="P14" s="321"/>
      <c r="Q14" s="321"/>
      <c r="R14" s="321"/>
      <c r="S14" s="321"/>
      <c r="T14" s="322"/>
      <c r="U14" s="6"/>
      <c r="V14" s="6"/>
      <c r="W14" s="7"/>
    </row>
    <row r="15" spans="1:24" ht="53.25" customHeight="1" x14ac:dyDescent="0.25">
      <c r="A15" s="10"/>
      <c r="B15" s="314" t="s">
        <v>37</v>
      </c>
      <c r="C15" s="315"/>
      <c r="D15" s="316"/>
      <c r="E15" s="290"/>
      <c r="F15" s="330"/>
      <c r="G15" s="330"/>
      <c r="H15" s="330"/>
      <c r="I15" s="330"/>
      <c r="J15" s="291"/>
      <c r="K15" s="18"/>
      <c r="L15" s="384" t="s">
        <v>121</v>
      </c>
      <c r="M15" s="384"/>
      <c r="N15" s="384"/>
      <c r="O15" s="290"/>
      <c r="P15" s="330"/>
      <c r="Q15" s="330"/>
      <c r="R15" s="330"/>
      <c r="S15" s="330"/>
      <c r="T15" s="291"/>
      <c r="U15" s="18"/>
      <c r="V15" s="6"/>
      <c r="W15" s="7"/>
      <c r="X15" s="19"/>
    </row>
    <row r="16" spans="1:24" ht="34.5" customHeight="1" x14ac:dyDescent="0.25">
      <c r="A16" s="10"/>
      <c r="B16" s="401" t="s">
        <v>53</v>
      </c>
      <c r="C16" s="402"/>
      <c r="D16" s="403"/>
      <c r="E16" s="290"/>
      <c r="F16" s="330"/>
      <c r="G16" s="330"/>
      <c r="H16" s="330"/>
      <c r="I16" s="330"/>
      <c r="J16" s="291"/>
      <c r="K16" s="25"/>
      <c r="L16" s="384" t="s">
        <v>58</v>
      </c>
      <c r="M16" s="384"/>
      <c r="N16" s="384"/>
      <c r="O16" s="290"/>
      <c r="P16" s="330"/>
      <c r="Q16" s="330"/>
      <c r="R16" s="330"/>
      <c r="S16" s="330"/>
      <c r="T16" s="291"/>
      <c r="U16" s="26"/>
      <c r="V16" s="26"/>
      <c r="W16" s="27"/>
    </row>
    <row r="17" spans="1:23" ht="12.6" customHeight="1" x14ac:dyDescent="0.25">
      <c r="A17" s="10"/>
      <c r="B17" s="398"/>
      <c r="C17" s="399"/>
      <c r="D17" s="399"/>
      <c r="E17" s="399"/>
      <c r="F17" s="399"/>
      <c r="G17" s="399"/>
      <c r="H17" s="399"/>
      <c r="I17" s="399"/>
      <c r="J17" s="399"/>
      <c r="K17" s="399"/>
      <c r="L17" s="399"/>
      <c r="M17" s="399"/>
      <c r="N17" s="399"/>
      <c r="O17" s="399"/>
      <c r="P17" s="399"/>
      <c r="Q17" s="399"/>
      <c r="R17" s="399"/>
      <c r="S17" s="399"/>
      <c r="T17" s="399"/>
      <c r="U17" s="399"/>
      <c r="V17" s="399"/>
      <c r="W17" s="400"/>
    </row>
    <row r="18" spans="1:23" ht="27" customHeight="1" x14ac:dyDescent="0.25">
      <c r="A18" s="1"/>
      <c r="B18" s="367" t="s">
        <v>59</v>
      </c>
      <c r="C18" s="368"/>
      <c r="D18" s="368"/>
      <c r="E18" s="368"/>
      <c r="F18" s="368"/>
      <c r="G18" s="368"/>
      <c r="H18" s="368"/>
      <c r="I18" s="368"/>
      <c r="J18" s="368"/>
      <c r="K18" s="368"/>
      <c r="L18" s="368"/>
      <c r="M18" s="368"/>
      <c r="N18" s="368"/>
      <c r="O18" s="368"/>
      <c r="P18" s="368"/>
      <c r="Q18" s="368"/>
      <c r="R18" s="368"/>
      <c r="S18" s="368"/>
      <c r="T18" s="368"/>
      <c r="U18" s="368"/>
      <c r="V18" s="368"/>
      <c r="W18" s="369"/>
    </row>
    <row r="19" spans="1:23" s="146" customFormat="1" ht="52.5" customHeight="1" x14ac:dyDescent="0.25">
      <c r="A19" s="145"/>
      <c r="B19" s="426" t="s">
        <v>218</v>
      </c>
      <c r="C19" s="427"/>
      <c r="D19" s="427"/>
      <c r="E19" s="427"/>
      <c r="F19" s="427"/>
      <c r="G19" s="427"/>
      <c r="H19" s="427"/>
      <c r="I19" s="427"/>
      <c r="J19" s="427"/>
      <c r="K19" s="427"/>
      <c r="L19" s="427"/>
      <c r="M19" s="427"/>
      <c r="N19" s="427"/>
      <c r="O19" s="427"/>
      <c r="P19" s="427"/>
      <c r="Q19" s="427"/>
      <c r="R19" s="427"/>
      <c r="S19" s="427"/>
      <c r="T19" s="427"/>
      <c r="U19" s="427"/>
      <c r="V19" s="427"/>
      <c r="W19" s="428"/>
    </row>
    <row r="20" spans="1:23" s="148" customFormat="1" ht="48" customHeight="1" x14ac:dyDescent="0.2">
      <c r="A20" s="147"/>
      <c r="B20" s="414" t="s">
        <v>219</v>
      </c>
      <c r="C20" s="415"/>
      <c r="D20" s="415"/>
      <c r="E20" s="415"/>
      <c r="F20" s="415"/>
      <c r="G20" s="415"/>
      <c r="H20" s="415"/>
      <c r="I20" s="415"/>
      <c r="J20" s="415"/>
      <c r="K20" s="415"/>
      <c r="L20" s="415"/>
      <c r="M20" s="415"/>
      <c r="N20" s="415"/>
      <c r="O20" s="415"/>
      <c r="P20" s="415"/>
      <c r="Q20" s="415"/>
      <c r="R20" s="415"/>
      <c r="S20" s="415"/>
      <c r="T20" s="415"/>
      <c r="U20" s="415"/>
      <c r="V20" s="415"/>
      <c r="W20" s="416"/>
    </row>
    <row r="21" spans="1:23" s="146" customFormat="1" ht="92.25" customHeight="1" x14ac:dyDescent="0.25">
      <c r="A21" s="145"/>
      <c r="B21" s="372" t="s">
        <v>69</v>
      </c>
      <c r="C21" s="373"/>
      <c r="D21" s="373"/>
      <c r="E21" s="373"/>
      <c r="F21" s="373"/>
      <c r="G21" s="373"/>
      <c r="H21" s="373"/>
      <c r="I21" s="373"/>
      <c r="J21" s="373"/>
      <c r="K21" s="373"/>
      <c r="L21" s="373"/>
      <c r="M21" s="373"/>
      <c r="N21" s="373"/>
      <c r="O21" s="373"/>
      <c r="P21" s="373"/>
      <c r="Q21" s="373"/>
      <c r="R21" s="373"/>
      <c r="S21" s="373"/>
      <c r="T21" s="373"/>
      <c r="U21" s="373"/>
      <c r="V21" s="373"/>
      <c r="W21" s="374"/>
    </row>
    <row r="22" spans="1:23" ht="15.75" x14ac:dyDescent="0.25">
      <c r="A22" s="1"/>
      <c r="B22" s="417" t="s">
        <v>4</v>
      </c>
      <c r="C22" s="370"/>
      <c r="D22" s="370"/>
      <c r="E22" s="370"/>
      <c r="F22" s="370" t="s">
        <v>5</v>
      </c>
      <c r="G22" s="370"/>
      <c r="H22" s="370"/>
      <c r="I22" s="390" t="s">
        <v>60</v>
      </c>
      <c r="J22" s="391"/>
      <c r="K22" s="8" t="s">
        <v>0</v>
      </c>
      <c r="L22" s="390" t="s">
        <v>61</v>
      </c>
      <c r="M22" s="391"/>
      <c r="N22" s="390" t="s">
        <v>62</v>
      </c>
      <c r="O22" s="391"/>
      <c r="P22" s="390" t="s">
        <v>63</v>
      </c>
      <c r="Q22" s="391"/>
      <c r="R22" s="390" t="s">
        <v>6</v>
      </c>
      <c r="S22" s="391"/>
      <c r="T22" s="390" t="s">
        <v>27</v>
      </c>
      <c r="U22" s="391"/>
      <c r="V22" s="370" t="s">
        <v>28</v>
      </c>
      <c r="W22" s="392"/>
    </row>
    <row r="23" spans="1:23" ht="86.25" customHeight="1" x14ac:dyDescent="0.25">
      <c r="A23" s="1"/>
      <c r="B23" s="413" t="s">
        <v>1</v>
      </c>
      <c r="C23" s="371"/>
      <c r="D23" s="371"/>
      <c r="E23" s="371"/>
      <c r="F23" s="371" t="s">
        <v>2</v>
      </c>
      <c r="G23" s="371"/>
      <c r="H23" s="371"/>
      <c r="I23" s="340" t="s">
        <v>3</v>
      </c>
      <c r="J23" s="342"/>
      <c r="K23" s="8" t="s">
        <v>29</v>
      </c>
      <c r="L23" s="388" t="s">
        <v>49</v>
      </c>
      <c r="M23" s="389"/>
      <c r="N23" s="388" t="s">
        <v>30</v>
      </c>
      <c r="O23" s="389"/>
      <c r="P23" s="388" t="s">
        <v>7</v>
      </c>
      <c r="Q23" s="389"/>
      <c r="R23" s="411" t="s">
        <v>31</v>
      </c>
      <c r="S23" s="412"/>
      <c r="T23" s="340" t="s">
        <v>54</v>
      </c>
      <c r="U23" s="342"/>
      <c r="V23" s="393" t="s">
        <v>64</v>
      </c>
      <c r="W23" s="394"/>
    </row>
    <row r="24" spans="1:23" ht="33" customHeight="1" x14ac:dyDescent="0.25">
      <c r="A24" s="1"/>
      <c r="B24" s="292"/>
      <c r="C24" s="293"/>
      <c r="D24" s="293"/>
      <c r="E24" s="293"/>
      <c r="F24" s="293"/>
      <c r="G24" s="293"/>
      <c r="H24" s="293"/>
      <c r="I24" s="290">
        <v>0</v>
      </c>
      <c r="J24" s="291"/>
      <c r="K24" s="29">
        <v>0</v>
      </c>
      <c r="L24" s="290">
        <v>2080</v>
      </c>
      <c r="M24" s="291"/>
      <c r="N24" s="288">
        <v>0</v>
      </c>
      <c r="O24" s="289"/>
      <c r="P24" s="288">
        <v>0</v>
      </c>
      <c r="Q24" s="289"/>
      <c r="R24" s="284">
        <f>ROUND((SUM((I24*K24)/L24)*(N24+P24)),0)</f>
        <v>0</v>
      </c>
      <c r="S24" s="285"/>
      <c r="T24" s="288">
        <v>0</v>
      </c>
      <c r="U24" s="289"/>
      <c r="V24" s="286">
        <f>SUM(R24-T24)</f>
        <v>0</v>
      </c>
      <c r="W24" s="287"/>
    </row>
    <row r="25" spans="1:23" ht="33" customHeight="1" x14ac:dyDescent="0.25">
      <c r="A25" s="1"/>
      <c r="B25" s="292"/>
      <c r="C25" s="293"/>
      <c r="D25" s="293"/>
      <c r="E25" s="293"/>
      <c r="F25" s="293"/>
      <c r="G25" s="293"/>
      <c r="H25" s="293"/>
      <c r="I25" s="290">
        <v>0</v>
      </c>
      <c r="J25" s="291"/>
      <c r="K25" s="29">
        <v>0</v>
      </c>
      <c r="L25" s="290">
        <v>2080</v>
      </c>
      <c r="M25" s="291"/>
      <c r="N25" s="288">
        <v>0</v>
      </c>
      <c r="O25" s="289"/>
      <c r="P25" s="288">
        <v>0</v>
      </c>
      <c r="Q25" s="289"/>
      <c r="R25" s="284">
        <f t="shared" ref="R25:R38" si="0">ROUND((SUM((I25*K25)/L25)*(N25+P25)),0)</f>
        <v>0</v>
      </c>
      <c r="S25" s="285"/>
      <c r="T25" s="288">
        <v>0</v>
      </c>
      <c r="U25" s="289"/>
      <c r="V25" s="286">
        <f t="shared" ref="V25:V37" si="1">SUM(R25-T25)</f>
        <v>0</v>
      </c>
      <c r="W25" s="287"/>
    </row>
    <row r="26" spans="1:23" ht="33" customHeight="1" x14ac:dyDescent="0.25">
      <c r="A26" s="1"/>
      <c r="B26" s="292"/>
      <c r="C26" s="293"/>
      <c r="D26" s="293"/>
      <c r="E26" s="293"/>
      <c r="F26" s="293"/>
      <c r="G26" s="293"/>
      <c r="H26" s="293"/>
      <c r="I26" s="290">
        <v>0</v>
      </c>
      <c r="J26" s="291"/>
      <c r="K26" s="29">
        <v>0</v>
      </c>
      <c r="L26" s="290">
        <v>2080</v>
      </c>
      <c r="M26" s="291"/>
      <c r="N26" s="288">
        <v>0</v>
      </c>
      <c r="O26" s="289"/>
      <c r="P26" s="288">
        <v>0</v>
      </c>
      <c r="Q26" s="289"/>
      <c r="R26" s="284">
        <f t="shared" si="0"/>
        <v>0</v>
      </c>
      <c r="S26" s="285"/>
      <c r="T26" s="282">
        <v>0</v>
      </c>
      <c r="U26" s="283"/>
      <c r="V26" s="286">
        <f t="shared" si="1"/>
        <v>0</v>
      </c>
      <c r="W26" s="287"/>
    </row>
    <row r="27" spans="1:23" ht="33" customHeight="1" x14ac:dyDescent="0.25">
      <c r="A27" s="1"/>
      <c r="B27" s="292"/>
      <c r="C27" s="293"/>
      <c r="D27" s="293"/>
      <c r="E27" s="293"/>
      <c r="F27" s="293"/>
      <c r="G27" s="293"/>
      <c r="H27" s="293"/>
      <c r="I27" s="290">
        <v>0</v>
      </c>
      <c r="J27" s="291"/>
      <c r="K27" s="29">
        <v>0</v>
      </c>
      <c r="L27" s="290">
        <v>2080</v>
      </c>
      <c r="M27" s="291"/>
      <c r="N27" s="288">
        <v>0</v>
      </c>
      <c r="O27" s="289"/>
      <c r="P27" s="288">
        <v>0</v>
      </c>
      <c r="Q27" s="289"/>
      <c r="R27" s="284">
        <f t="shared" si="0"/>
        <v>0</v>
      </c>
      <c r="S27" s="285"/>
      <c r="T27" s="282">
        <v>0</v>
      </c>
      <c r="U27" s="283"/>
      <c r="V27" s="286">
        <f t="shared" si="1"/>
        <v>0</v>
      </c>
      <c r="W27" s="287"/>
    </row>
    <row r="28" spans="1:23" ht="33" customHeight="1" x14ac:dyDescent="0.25">
      <c r="A28" s="1"/>
      <c r="B28" s="292"/>
      <c r="C28" s="293"/>
      <c r="D28" s="293"/>
      <c r="E28" s="293"/>
      <c r="F28" s="293"/>
      <c r="G28" s="293"/>
      <c r="H28" s="293"/>
      <c r="I28" s="290">
        <v>0</v>
      </c>
      <c r="J28" s="291"/>
      <c r="K28" s="29">
        <v>0</v>
      </c>
      <c r="L28" s="290">
        <v>2080</v>
      </c>
      <c r="M28" s="291"/>
      <c r="N28" s="288">
        <v>0</v>
      </c>
      <c r="O28" s="289"/>
      <c r="P28" s="288">
        <v>0</v>
      </c>
      <c r="Q28" s="289"/>
      <c r="R28" s="284">
        <f t="shared" si="0"/>
        <v>0</v>
      </c>
      <c r="S28" s="285"/>
      <c r="T28" s="282">
        <v>0</v>
      </c>
      <c r="U28" s="283"/>
      <c r="V28" s="286">
        <f t="shared" si="1"/>
        <v>0</v>
      </c>
      <c r="W28" s="287"/>
    </row>
    <row r="29" spans="1:23" ht="33" customHeight="1" x14ac:dyDescent="0.25">
      <c r="A29" s="1"/>
      <c r="B29" s="292"/>
      <c r="C29" s="293"/>
      <c r="D29" s="293"/>
      <c r="E29" s="293"/>
      <c r="F29" s="293"/>
      <c r="G29" s="293"/>
      <c r="H29" s="293"/>
      <c r="I29" s="290">
        <v>0</v>
      </c>
      <c r="J29" s="291"/>
      <c r="K29" s="29">
        <v>0</v>
      </c>
      <c r="L29" s="290">
        <v>2080</v>
      </c>
      <c r="M29" s="291"/>
      <c r="N29" s="288">
        <v>0</v>
      </c>
      <c r="O29" s="289"/>
      <c r="P29" s="288">
        <v>0</v>
      </c>
      <c r="Q29" s="289"/>
      <c r="R29" s="284">
        <f t="shared" si="0"/>
        <v>0</v>
      </c>
      <c r="S29" s="285"/>
      <c r="T29" s="282">
        <v>0</v>
      </c>
      <c r="U29" s="283"/>
      <c r="V29" s="286">
        <f t="shared" si="1"/>
        <v>0</v>
      </c>
      <c r="W29" s="287"/>
    </row>
    <row r="30" spans="1:23" ht="33" customHeight="1" x14ac:dyDescent="0.25">
      <c r="A30" s="1"/>
      <c r="B30" s="292"/>
      <c r="C30" s="293"/>
      <c r="D30" s="293"/>
      <c r="E30" s="293"/>
      <c r="F30" s="293"/>
      <c r="G30" s="293"/>
      <c r="H30" s="293"/>
      <c r="I30" s="290">
        <v>0</v>
      </c>
      <c r="J30" s="291"/>
      <c r="K30" s="29">
        <v>0</v>
      </c>
      <c r="L30" s="290">
        <v>2080</v>
      </c>
      <c r="M30" s="291"/>
      <c r="N30" s="288">
        <v>0</v>
      </c>
      <c r="O30" s="289"/>
      <c r="P30" s="288">
        <v>0</v>
      </c>
      <c r="Q30" s="289"/>
      <c r="R30" s="284">
        <f t="shared" si="0"/>
        <v>0</v>
      </c>
      <c r="S30" s="285"/>
      <c r="T30" s="282">
        <v>0</v>
      </c>
      <c r="U30" s="283"/>
      <c r="V30" s="286">
        <f t="shared" si="1"/>
        <v>0</v>
      </c>
      <c r="W30" s="287"/>
    </row>
    <row r="31" spans="1:23" ht="33" customHeight="1" x14ac:dyDescent="0.25">
      <c r="A31" s="1"/>
      <c r="B31" s="292"/>
      <c r="C31" s="293"/>
      <c r="D31" s="293"/>
      <c r="E31" s="293"/>
      <c r="F31" s="293"/>
      <c r="G31" s="293"/>
      <c r="H31" s="293"/>
      <c r="I31" s="290">
        <v>0</v>
      </c>
      <c r="J31" s="291"/>
      <c r="K31" s="29">
        <v>0</v>
      </c>
      <c r="L31" s="290">
        <v>2080</v>
      </c>
      <c r="M31" s="291"/>
      <c r="N31" s="288">
        <v>0</v>
      </c>
      <c r="O31" s="289"/>
      <c r="P31" s="288">
        <v>0</v>
      </c>
      <c r="Q31" s="289"/>
      <c r="R31" s="284">
        <f t="shared" si="0"/>
        <v>0</v>
      </c>
      <c r="S31" s="285"/>
      <c r="T31" s="282">
        <v>0</v>
      </c>
      <c r="U31" s="283"/>
      <c r="V31" s="286">
        <f t="shared" si="1"/>
        <v>0</v>
      </c>
      <c r="W31" s="287"/>
    </row>
    <row r="32" spans="1:23" ht="33" customHeight="1" x14ac:dyDescent="0.25">
      <c r="A32" s="1"/>
      <c r="B32" s="292"/>
      <c r="C32" s="293"/>
      <c r="D32" s="293"/>
      <c r="E32" s="293"/>
      <c r="F32" s="293"/>
      <c r="G32" s="293"/>
      <c r="H32" s="293"/>
      <c r="I32" s="290">
        <v>0</v>
      </c>
      <c r="J32" s="291"/>
      <c r="K32" s="29">
        <v>0</v>
      </c>
      <c r="L32" s="290">
        <v>2080</v>
      </c>
      <c r="M32" s="291"/>
      <c r="N32" s="288">
        <v>0</v>
      </c>
      <c r="O32" s="289"/>
      <c r="P32" s="288">
        <v>0</v>
      </c>
      <c r="Q32" s="289"/>
      <c r="R32" s="284">
        <f t="shared" si="0"/>
        <v>0</v>
      </c>
      <c r="S32" s="285"/>
      <c r="T32" s="282">
        <v>0</v>
      </c>
      <c r="U32" s="283"/>
      <c r="V32" s="286">
        <f t="shared" si="1"/>
        <v>0</v>
      </c>
      <c r="W32" s="287"/>
    </row>
    <row r="33" spans="1:23" ht="33" customHeight="1" x14ac:dyDescent="0.25">
      <c r="A33" s="1"/>
      <c r="B33" s="292"/>
      <c r="C33" s="293"/>
      <c r="D33" s="293"/>
      <c r="E33" s="293"/>
      <c r="F33" s="293"/>
      <c r="G33" s="293"/>
      <c r="H33" s="293"/>
      <c r="I33" s="290">
        <v>0</v>
      </c>
      <c r="J33" s="291"/>
      <c r="K33" s="29">
        <v>0</v>
      </c>
      <c r="L33" s="290">
        <v>2080</v>
      </c>
      <c r="M33" s="291"/>
      <c r="N33" s="288">
        <v>0</v>
      </c>
      <c r="O33" s="289"/>
      <c r="P33" s="288">
        <v>0</v>
      </c>
      <c r="Q33" s="289"/>
      <c r="R33" s="284">
        <f t="shared" si="0"/>
        <v>0</v>
      </c>
      <c r="S33" s="285"/>
      <c r="T33" s="282">
        <v>0</v>
      </c>
      <c r="U33" s="283"/>
      <c r="V33" s="286">
        <f t="shared" si="1"/>
        <v>0</v>
      </c>
      <c r="W33" s="287"/>
    </row>
    <row r="34" spans="1:23" ht="33" customHeight="1" x14ac:dyDescent="0.25">
      <c r="A34" s="1"/>
      <c r="B34" s="292"/>
      <c r="C34" s="293"/>
      <c r="D34" s="293"/>
      <c r="E34" s="293"/>
      <c r="F34" s="293"/>
      <c r="G34" s="293"/>
      <c r="H34" s="293"/>
      <c r="I34" s="290">
        <v>0</v>
      </c>
      <c r="J34" s="291"/>
      <c r="K34" s="29">
        <v>0</v>
      </c>
      <c r="L34" s="290">
        <v>2080</v>
      </c>
      <c r="M34" s="291"/>
      <c r="N34" s="288">
        <v>0</v>
      </c>
      <c r="O34" s="289"/>
      <c r="P34" s="288">
        <v>0</v>
      </c>
      <c r="Q34" s="289"/>
      <c r="R34" s="284">
        <f t="shared" si="0"/>
        <v>0</v>
      </c>
      <c r="S34" s="285"/>
      <c r="T34" s="282">
        <v>0</v>
      </c>
      <c r="U34" s="283"/>
      <c r="V34" s="286">
        <f t="shared" si="1"/>
        <v>0</v>
      </c>
      <c r="W34" s="287"/>
    </row>
    <row r="35" spans="1:23" ht="33" customHeight="1" x14ac:dyDescent="0.25">
      <c r="A35" s="1"/>
      <c r="B35" s="292"/>
      <c r="C35" s="293"/>
      <c r="D35" s="293"/>
      <c r="E35" s="293"/>
      <c r="F35" s="293"/>
      <c r="G35" s="293"/>
      <c r="H35" s="293"/>
      <c r="I35" s="290">
        <v>0</v>
      </c>
      <c r="J35" s="291"/>
      <c r="K35" s="29">
        <v>0</v>
      </c>
      <c r="L35" s="290">
        <v>2080</v>
      </c>
      <c r="M35" s="291"/>
      <c r="N35" s="288">
        <v>0</v>
      </c>
      <c r="O35" s="289"/>
      <c r="P35" s="288">
        <v>0</v>
      </c>
      <c r="Q35" s="289"/>
      <c r="R35" s="284">
        <f t="shared" si="0"/>
        <v>0</v>
      </c>
      <c r="S35" s="285"/>
      <c r="T35" s="282">
        <v>0</v>
      </c>
      <c r="U35" s="283"/>
      <c r="V35" s="286">
        <f t="shared" si="1"/>
        <v>0</v>
      </c>
      <c r="W35" s="287"/>
    </row>
    <row r="36" spans="1:23" ht="33" customHeight="1" x14ac:dyDescent="0.25">
      <c r="A36" s="1"/>
      <c r="B36" s="292"/>
      <c r="C36" s="293"/>
      <c r="D36" s="293"/>
      <c r="E36" s="293"/>
      <c r="F36" s="293"/>
      <c r="G36" s="293"/>
      <c r="H36" s="293"/>
      <c r="I36" s="290">
        <v>0</v>
      </c>
      <c r="J36" s="291"/>
      <c r="K36" s="29">
        <v>0</v>
      </c>
      <c r="L36" s="290">
        <v>2080</v>
      </c>
      <c r="M36" s="291"/>
      <c r="N36" s="288">
        <v>0</v>
      </c>
      <c r="O36" s="289"/>
      <c r="P36" s="288">
        <v>0</v>
      </c>
      <c r="Q36" s="289"/>
      <c r="R36" s="284">
        <f t="shared" si="0"/>
        <v>0</v>
      </c>
      <c r="S36" s="285"/>
      <c r="T36" s="282">
        <v>0</v>
      </c>
      <c r="U36" s="283"/>
      <c r="V36" s="286">
        <f t="shared" si="1"/>
        <v>0</v>
      </c>
      <c r="W36" s="287"/>
    </row>
    <row r="37" spans="1:23" ht="33" customHeight="1" x14ac:dyDescent="0.25">
      <c r="A37" s="1"/>
      <c r="B37" s="292"/>
      <c r="C37" s="293"/>
      <c r="D37" s="293"/>
      <c r="E37" s="293"/>
      <c r="F37" s="293"/>
      <c r="G37" s="293"/>
      <c r="H37" s="293"/>
      <c r="I37" s="290">
        <v>0</v>
      </c>
      <c r="J37" s="291"/>
      <c r="K37" s="29">
        <v>0</v>
      </c>
      <c r="L37" s="290">
        <v>2080</v>
      </c>
      <c r="M37" s="291"/>
      <c r="N37" s="288">
        <v>0</v>
      </c>
      <c r="O37" s="289"/>
      <c r="P37" s="288">
        <v>0</v>
      </c>
      <c r="Q37" s="289"/>
      <c r="R37" s="284">
        <f t="shared" si="0"/>
        <v>0</v>
      </c>
      <c r="S37" s="285"/>
      <c r="T37" s="282">
        <v>0</v>
      </c>
      <c r="U37" s="283"/>
      <c r="V37" s="286">
        <f t="shared" si="1"/>
        <v>0</v>
      </c>
      <c r="W37" s="287"/>
    </row>
    <row r="38" spans="1:23" ht="33" customHeight="1" thickBot="1" x14ac:dyDescent="0.3">
      <c r="A38" s="1"/>
      <c r="B38" s="292"/>
      <c r="C38" s="293"/>
      <c r="D38" s="293"/>
      <c r="E38" s="293"/>
      <c r="F38" s="293"/>
      <c r="G38" s="293"/>
      <c r="H38" s="293"/>
      <c r="I38" s="290">
        <v>0</v>
      </c>
      <c r="J38" s="291"/>
      <c r="K38" s="29">
        <v>0</v>
      </c>
      <c r="L38" s="290">
        <v>2080</v>
      </c>
      <c r="M38" s="291"/>
      <c r="N38" s="288">
        <v>0</v>
      </c>
      <c r="O38" s="289"/>
      <c r="P38" s="288">
        <v>0</v>
      </c>
      <c r="Q38" s="289"/>
      <c r="R38" s="284">
        <f t="shared" si="0"/>
        <v>0</v>
      </c>
      <c r="S38" s="285"/>
      <c r="T38" s="282">
        <v>0</v>
      </c>
      <c r="U38" s="283"/>
      <c r="V38" s="286">
        <f>SUM(R38-T38)</f>
        <v>0</v>
      </c>
      <c r="W38" s="287"/>
    </row>
    <row r="39" spans="1:23" ht="33" customHeight="1" x14ac:dyDescent="0.25">
      <c r="A39" s="1"/>
      <c r="B39" s="360" t="s">
        <v>55</v>
      </c>
      <c r="C39" s="361"/>
      <c r="D39" s="361"/>
      <c r="E39" s="361"/>
      <c r="F39" s="361"/>
      <c r="G39" s="361"/>
      <c r="H39" s="361"/>
      <c r="I39" s="361"/>
      <c r="J39" s="361"/>
      <c r="K39" s="361"/>
      <c r="L39" s="361"/>
      <c r="M39" s="361"/>
      <c r="N39" s="361"/>
      <c r="O39" s="361"/>
      <c r="P39" s="361"/>
      <c r="Q39" s="362"/>
      <c r="R39" s="278" t="s">
        <v>8</v>
      </c>
      <c r="S39" s="279"/>
      <c r="T39" s="278" t="s">
        <v>9</v>
      </c>
      <c r="U39" s="279"/>
      <c r="V39" s="278" t="s">
        <v>10</v>
      </c>
      <c r="W39" s="366"/>
    </row>
    <row r="40" spans="1:23" ht="16.5" thickBot="1" x14ac:dyDescent="0.3">
      <c r="A40" s="1"/>
      <c r="B40" s="363"/>
      <c r="C40" s="364"/>
      <c r="D40" s="364"/>
      <c r="E40" s="364"/>
      <c r="F40" s="364"/>
      <c r="G40" s="364"/>
      <c r="H40" s="364"/>
      <c r="I40" s="364"/>
      <c r="J40" s="364"/>
      <c r="K40" s="364"/>
      <c r="L40" s="364"/>
      <c r="M40" s="364"/>
      <c r="N40" s="364"/>
      <c r="O40" s="364"/>
      <c r="P40" s="364"/>
      <c r="Q40" s="365"/>
      <c r="R40" s="280">
        <f>SUM(R24:S38)</f>
        <v>0</v>
      </c>
      <c r="S40" s="281"/>
      <c r="T40" s="280">
        <f>SUM(T24:U38)</f>
        <v>0</v>
      </c>
      <c r="U40" s="281"/>
      <c r="V40" s="280">
        <f>SUM(V24:W38)</f>
        <v>0</v>
      </c>
      <c r="W40" s="281"/>
    </row>
    <row r="41" spans="1:23" x14ac:dyDescent="0.25">
      <c r="A41" s="1"/>
      <c r="B41" s="2"/>
      <c r="C41" s="3"/>
      <c r="D41" s="3"/>
      <c r="E41" s="3"/>
      <c r="F41" s="3"/>
      <c r="G41" s="3"/>
      <c r="H41" s="3"/>
      <c r="I41" s="3"/>
      <c r="J41" s="3"/>
      <c r="K41" s="3"/>
      <c r="L41" s="3"/>
      <c r="M41" s="3"/>
      <c r="N41" s="3"/>
      <c r="O41" s="3"/>
      <c r="P41" s="3"/>
      <c r="Q41" s="3"/>
      <c r="R41" s="3"/>
      <c r="S41" s="3"/>
      <c r="T41" s="3"/>
      <c r="U41" s="3"/>
      <c r="V41" s="3"/>
      <c r="W41" s="4"/>
    </row>
    <row r="42" spans="1:23" ht="36.75" customHeight="1" x14ac:dyDescent="0.25">
      <c r="A42" s="1"/>
      <c r="B42" s="343" t="s">
        <v>11</v>
      </c>
      <c r="C42" s="344"/>
      <c r="D42" s="345"/>
      <c r="E42" s="346">
        <f>E3</f>
        <v>0</v>
      </c>
      <c r="F42" s="344"/>
      <c r="G42" s="344"/>
      <c r="H42" s="345"/>
      <c r="I42" s="347" t="s">
        <v>12</v>
      </c>
      <c r="J42" s="347"/>
      <c r="K42" s="347"/>
      <c r="L42" s="347"/>
      <c r="M42" s="347"/>
      <c r="N42" s="346">
        <f>N3</f>
        <v>0</v>
      </c>
      <c r="O42" s="344"/>
      <c r="P42" s="344"/>
      <c r="Q42" s="344"/>
      <c r="R42" s="344"/>
      <c r="S42" s="344"/>
      <c r="T42" s="344"/>
      <c r="U42" s="344"/>
      <c r="V42" s="344"/>
      <c r="W42" s="348"/>
    </row>
    <row r="43" spans="1:23" ht="30" customHeight="1" x14ac:dyDescent="0.25">
      <c r="A43" s="1"/>
      <c r="B43" s="355" t="s">
        <v>65</v>
      </c>
      <c r="C43" s="356"/>
      <c r="D43" s="356"/>
      <c r="E43" s="357"/>
      <c r="F43" s="357"/>
      <c r="G43" s="357"/>
      <c r="H43" s="357"/>
      <c r="I43" s="356"/>
      <c r="J43" s="356"/>
      <c r="K43" s="356"/>
      <c r="L43" s="356"/>
      <c r="M43" s="356"/>
      <c r="N43" s="357"/>
      <c r="O43" s="357"/>
      <c r="P43" s="357"/>
      <c r="Q43" s="357"/>
      <c r="R43" s="357"/>
      <c r="S43" s="357"/>
      <c r="T43" s="357"/>
      <c r="U43" s="357"/>
      <c r="V43" s="357"/>
      <c r="W43" s="358"/>
    </row>
    <row r="44" spans="1:23" x14ac:dyDescent="0.25">
      <c r="A44" s="1"/>
      <c r="B44" s="9"/>
      <c r="C44" s="10"/>
      <c r="D44" s="10"/>
      <c r="E44" s="10"/>
      <c r="F44" s="10"/>
      <c r="G44" s="10"/>
      <c r="H44" s="10"/>
      <c r="I44" s="10"/>
      <c r="J44" s="10"/>
      <c r="K44" s="10"/>
      <c r="L44" s="10"/>
      <c r="M44" s="10"/>
      <c r="N44" s="10"/>
      <c r="O44" s="10"/>
      <c r="P44" s="10"/>
      <c r="Q44" s="10"/>
      <c r="R44" s="10"/>
      <c r="S44" s="32" t="s">
        <v>116</v>
      </c>
      <c r="T44" s="33">
        <f>T40</f>
        <v>0</v>
      </c>
      <c r="U44" s="32" t="s">
        <v>117</v>
      </c>
      <c r="V44" s="33">
        <f>V40</f>
        <v>0</v>
      </c>
      <c r="W44" s="11"/>
    </row>
    <row r="45" spans="1:23" ht="15.75" x14ac:dyDescent="0.25">
      <c r="A45" s="1"/>
      <c r="B45" s="303" t="s">
        <v>52</v>
      </c>
      <c r="C45" s="304"/>
      <c r="D45" s="304"/>
      <c r="E45" s="304"/>
      <c r="F45" s="304"/>
      <c r="G45" s="304"/>
      <c r="H45" s="304"/>
      <c r="I45" s="304"/>
      <c r="J45" s="304"/>
      <c r="K45" s="304"/>
      <c r="L45" s="304"/>
      <c r="M45" s="304"/>
      <c r="N45" s="304"/>
      <c r="O45" s="12" t="s">
        <v>13</v>
      </c>
      <c r="P45" s="30"/>
      <c r="Q45" s="12" t="s">
        <v>14</v>
      </c>
      <c r="R45" s="30"/>
      <c r="S45" s="10"/>
      <c r="T45" s="10"/>
      <c r="U45" s="10"/>
      <c r="V45" s="10"/>
      <c r="W45" s="11"/>
    </row>
    <row r="46" spans="1:23" ht="94.15" customHeight="1" x14ac:dyDescent="0.25">
      <c r="A46" s="1"/>
      <c r="B46" s="306" t="s">
        <v>15</v>
      </c>
      <c r="C46" s="307"/>
      <c r="D46" s="307"/>
      <c r="E46" s="307"/>
      <c r="F46" s="307"/>
      <c r="G46" s="307"/>
      <c r="H46" s="307"/>
      <c r="I46" s="307"/>
      <c r="J46" s="307"/>
      <c r="K46" s="307"/>
      <c r="L46" s="307"/>
      <c r="M46" s="307"/>
      <c r="N46" s="307"/>
      <c r="O46" s="307"/>
      <c r="P46" s="307"/>
      <c r="Q46" s="307"/>
      <c r="R46" s="307"/>
      <c r="S46" s="307"/>
      <c r="T46" s="307"/>
      <c r="U46" s="307"/>
      <c r="V46" s="307"/>
      <c r="W46" s="308"/>
    </row>
    <row r="47" spans="1:23"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5.75" customHeight="1" x14ac:dyDescent="0.25">
      <c r="A48" s="1"/>
      <c r="B48" s="303" t="s">
        <v>16</v>
      </c>
      <c r="C48" s="304"/>
      <c r="D48" s="304"/>
      <c r="E48" s="304"/>
      <c r="F48" s="304"/>
      <c r="G48" s="359"/>
      <c r="H48" s="30"/>
      <c r="I48" s="10"/>
      <c r="J48" s="6"/>
      <c r="K48" s="6"/>
      <c r="L48" s="6"/>
      <c r="M48" s="6"/>
      <c r="N48" s="6"/>
      <c r="O48" s="12"/>
      <c r="P48" s="10"/>
      <c r="Q48" s="10"/>
      <c r="R48" s="10"/>
      <c r="S48" s="10"/>
      <c r="T48" s="10"/>
      <c r="U48" s="10"/>
      <c r="V48" s="10"/>
      <c r="W48" s="11"/>
    </row>
    <row r="49" spans="1:23" ht="30" customHeight="1" x14ac:dyDescent="0.25">
      <c r="A49" s="1"/>
      <c r="B49" s="9"/>
      <c r="C49" s="10"/>
      <c r="D49" s="10"/>
      <c r="E49" s="10"/>
      <c r="F49" s="10"/>
      <c r="G49" s="10"/>
      <c r="H49" s="10"/>
      <c r="I49" s="10"/>
      <c r="J49" s="10"/>
      <c r="K49" s="10"/>
      <c r="L49" s="10"/>
      <c r="M49" s="10"/>
      <c r="N49" s="10"/>
      <c r="O49" s="10"/>
      <c r="P49" s="10"/>
      <c r="Q49" s="10"/>
      <c r="R49" s="10"/>
      <c r="S49" s="10"/>
      <c r="T49" s="10"/>
      <c r="U49" s="10"/>
      <c r="V49" s="10"/>
      <c r="W49" s="11"/>
    </row>
    <row r="50" spans="1:23" ht="22.5" customHeight="1" x14ac:dyDescent="0.25">
      <c r="A50" s="1"/>
      <c r="B50" s="9"/>
      <c r="C50" s="10"/>
      <c r="D50" s="10"/>
      <c r="E50" s="10"/>
      <c r="F50" s="10"/>
      <c r="G50" s="10"/>
      <c r="H50" s="10"/>
      <c r="I50" s="10"/>
      <c r="J50" s="10"/>
      <c r="K50" s="10"/>
      <c r="L50" s="10"/>
      <c r="M50" s="10"/>
      <c r="N50" s="10"/>
      <c r="O50" s="10"/>
      <c r="P50" s="10"/>
      <c r="Q50" s="10"/>
      <c r="R50" s="10"/>
      <c r="S50" s="10"/>
      <c r="T50" s="10"/>
      <c r="U50" s="10"/>
      <c r="V50" s="10"/>
      <c r="W50" s="11"/>
    </row>
    <row r="51" spans="1:23" ht="142.5" customHeight="1" x14ac:dyDescent="0.25">
      <c r="A51" s="1"/>
      <c r="B51" s="306" t="s">
        <v>122</v>
      </c>
      <c r="C51" s="307"/>
      <c r="D51" s="307"/>
      <c r="E51" s="307"/>
      <c r="F51" s="307"/>
      <c r="G51" s="307"/>
      <c r="H51" s="307"/>
      <c r="I51" s="307"/>
      <c r="J51" s="307"/>
      <c r="K51" s="307"/>
      <c r="L51" s="307"/>
      <c r="M51" s="307"/>
      <c r="N51" s="307"/>
      <c r="O51" s="307"/>
      <c r="P51" s="307"/>
      <c r="Q51" s="307"/>
      <c r="R51" s="307"/>
      <c r="S51" s="307"/>
      <c r="T51" s="307"/>
      <c r="U51" s="307"/>
      <c r="V51" s="307"/>
      <c r="W51" s="308"/>
    </row>
    <row r="52" spans="1:23" ht="37.5" customHeight="1" x14ac:dyDescent="0.25">
      <c r="A52" s="1"/>
      <c r="B52" s="349" t="s">
        <v>42</v>
      </c>
      <c r="C52" s="350"/>
      <c r="D52" s="350"/>
      <c r="E52" s="350"/>
      <c r="F52" s="351" t="s">
        <v>43</v>
      </c>
      <c r="G52" s="352"/>
      <c r="H52" s="352"/>
      <c r="I52" s="352"/>
      <c r="J52" s="352"/>
      <c r="K52" s="352"/>
      <c r="L52" s="353"/>
      <c r="M52" s="350" t="s">
        <v>44</v>
      </c>
      <c r="N52" s="350"/>
      <c r="O52" s="350"/>
      <c r="P52" s="351" t="s">
        <v>45</v>
      </c>
      <c r="Q52" s="352"/>
      <c r="R52" s="352"/>
      <c r="S52" s="353"/>
      <c r="T52" s="350" t="s">
        <v>46</v>
      </c>
      <c r="U52" s="350"/>
      <c r="V52" s="350"/>
      <c r="W52" s="354"/>
    </row>
    <row r="53" spans="1:23" ht="96.75" customHeight="1" x14ac:dyDescent="0.25">
      <c r="A53" s="1"/>
      <c r="B53" s="338" t="s">
        <v>1</v>
      </c>
      <c r="C53" s="334"/>
      <c r="D53" s="334"/>
      <c r="E53" s="334"/>
      <c r="F53" s="334" t="s">
        <v>17</v>
      </c>
      <c r="G53" s="334"/>
      <c r="H53" s="334"/>
      <c r="I53" s="334"/>
      <c r="J53" s="334"/>
      <c r="K53" s="334"/>
      <c r="L53" s="334"/>
      <c r="M53" s="339" t="s">
        <v>21</v>
      </c>
      <c r="N53" s="339"/>
      <c r="O53" s="339"/>
      <c r="P53" s="340" t="s">
        <v>51</v>
      </c>
      <c r="Q53" s="341"/>
      <c r="R53" s="341"/>
      <c r="S53" s="342"/>
      <c r="T53" s="335" t="s">
        <v>20</v>
      </c>
      <c r="U53" s="336"/>
      <c r="V53" s="336"/>
      <c r="W53" s="337"/>
    </row>
    <row r="54" spans="1:23" ht="51.75" customHeight="1" x14ac:dyDescent="0.25">
      <c r="A54" s="1"/>
      <c r="B54" s="292"/>
      <c r="C54" s="293"/>
      <c r="D54" s="293"/>
      <c r="E54" s="293"/>
      <c r="F54" s="333"/>
      <c r="G54" s="333"/>
      <c r="H54" s="333"/>
      <c r="I54" s="333"/>
      <c r="J54" s="333"/>
      <c r="K54" s="333"/>
      <c r="L54" s="333"/>
      <c r="M54" s="293"/>
      <c r="N54" s="293"/>
      <c r="O54" s="293"/>
      <c r="P54" s="290"/>
      <c r="Q54" s="330"/>
      <c r="R54" s="330"/>
      <c r="S54" s="291"/>
      <c r="T54" s="331" t="e">
        <f>SUM(M54/P54)</f>
        <v>#DIV/0!</v>
      </c>
      <c r="U54" s="331"/>
      <c r="V54" s="331"/>
      <c r="W54" s="332"/>
    </row>
    <row r="55" spans="1:23" ht="47.25" customHeight="1" x14ac:dyDescent="0.25">
      <c r="A55" s="1"/>
      <c r="B55" s="292"/>
      <c r="C55" s="293"/>
      <c r="D55" s="293"/>
      <c r="E55" s="293"/>
      <c r="F55" s="293"/>
      <c r="G55" s="293"/>
      <c r="H55" s="293"/>
      <c r="I55" s="293"/>
      <c r="J55" s="293"/>
      <c r="K55" s="293"/>
      <c r="L55" s="293"/>
      <c r="M55" s="293"/>
      <c r="N55" s="293"/>
      <c r="O55" s="293"/>
      <c r="P55" s="290"/>
      <c r="Q55" s="330"/>
      <c r="R55" s="330"/>
      <c r="S55" s="291"/>
      <c r="T55" s="331" t="e">
        <f>SUM(M55/P55)</f>
        <v>#DIV/0!</v>
      </c>
      <c r="U55" s="331"/>
      <c r="V55" s="331"/>
      <c r="W55" s="332"/>
    </row>
    <row r="56" spans="1:23" ht="51" customHeight="1" x14ac:dyDescent="0.25">
      <c r="A56" s="1"/>
      <c r="B56" s="292"/>
      <c r="C56" s="293"/>
      <c r="D56" s="293"/>
      <c r="E56" s="293"/>
      <c r="F56" s="293"/>
      <c r="G56" s="293"/>
      <c r="H56" s="293"/>
      <c r="I56" s="293"/>
      <c r="J56" s="293"/>
      <c r="K56" s="293"/>
      <c r="L56" s="293"/>
      <c r="M56" s="293"/>
      <c r="N56" s="293"/>
      <c r="O56" s="293"/>
      <c r="P56" s="290"/>
      <c r="Q56" s="330"/>
      <c r="R56" s="330"/>
      <c r="S56" s="291"/>
      <c r="T56" s="331" t="e">
        <f>SUM(M56/P56)</f>
        <v>#DIV/0!</v>
      </c>
      <c r="U56" s="331"/>
      <c r="V56" s="331"/>
      <c r="W56" s="332"/>
    </row>
    <row r="57" spans="1:23" ht="49.5" customHeight="1" x14ac:dyDescent="0.25">
      <c r="A57" s="1"/>
      <c r="B57" s="292"/>
      <c r="C57" s="293"/>
      <c r="D57" s="293"/>
      <c r="E57" s="293"/>
      <c r="F57" s="293"/>
      <c r="G57" s="293"/>
      <c r="H57" s="293"/>
      <c r="I57" s="293"/>
      <c r="J57" s="293"/>
      <c r="K57" s="293"/>
      <c r="L57" s="293"/>
      <c r="M57" s="293"/>
      <c r="N57" s="293"/>
      <c r="O57" s="293"/>
      <c r="P57" s="290"/>
      <c r="Q57" s="330"/>
      <c r="R57" s="330"/>
      <c r="S57" s="291"/>
      <c r="T57" s="331" t="e">
        <f>SUM(M57/P57)</f>
        <v>#DIV/0!</v>
      </c>
      <c r="U57" s="331"/>
      <c r="V57" s="331"/>
      <c r="W57" s="332"/>
    </row>
    <row r="58" spans="1:23" ht="48.75" customHeight="1" x14ac:dyDescent="0.25">
      <c r="A58" s="1"/>
      <c r="B58" s="292"/>
      <c r="C58" s="293"/>
      <c r="D58" s="293"/>
      <c r="E58" s="293"/>
      <c r="F58" s="293"/>
      <c r="G58" s="293"/>
      <c r="H58" s="293"/>
      <c r="I58" s="293"/>
      <c r="J58" s="293"/>
      <c r="K58" s="293"/>
      <c r="L58" s="293"/>
      <c r="M58" s="293"/>
      <c r="N58" s="293"/>
      <c r="O58" s="293"/>
      <c r="P58" s="290"/>
      <c r="Q58" s="330"/>
      <c r="R58" s="330"/>
      <c r="S58" s="291"/>
      <c r="T58" s="331" t="e">
        <f>SUM(M58/P58)</f>
        <v>#DIV/0!</v>
      </c>
      <c r="U58" s="331"/>
      <c r="V58" s="331"/>
      <c r="W58" s="332"/>
    </row>
    <row r="59" spans="1:23" ht="39.75" customHeight="1" x14ac:dyDescent="0.25">
      <c r="A59" s="1"/>
      <c r="B59" s="9"/>
      <c r="C59" s="10"/>
      <c r="D59" s="10"/>
      <c r="E59" s="10"/>
      <c r="F59" s="10"/>
      <c r="G59" s="10"/>
      <c r="H59" s="10"/>
      <c r="I59" s="10"/>
      <c r="J59" s="300" t="s">
        <v>19</v>
      </c>
      <c r="K59" s="301"/>
      <c r="L59" s="302"/>
      <c r="M59" s="305">
        <f>SUM(M54:O58)</f>
        <v>0</v>
      </c>
      <c r="N59" s="305"/>
      <c r="O59" s="305"/>
      <c r="P59" s="300" t="s">
        <v>26</v>
      </c>
      <c r="Q59" s="301"/>
      <c r="R59" s="301"/>
      <c r="S59" s="302"/>
      <c r="T59" s="317">
        <f>M59/173.33</f>
        <v>0</v>
      </c>
      <c r="U59" s="318"/>
      <c r="V59" s="318"/>
      <c r="W59" s="319"/>
    </row>
    <row r="60" spans="1:23"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62.25" customHeight="1" x14ac:dyDescent="0.25">
      <c r="A61" s="1"/>
      <c r="B61" s="306" t="s">
        <v>18</v>
      </c>
      <c r="C61" s="307"/>
      <c r="D61" s="307"/>
      <c r="E61" s="307"/>
      <c r="F61" s="307"/>
      <c r="G61" s="307"/>
      <c r="H61" s="307"/>
      <c r="I61" s="307"/>
      <c r="J61" s="307"/>
      <c r="K61" s="307"/>
      <c r="L61" s="307"/>
      <c r="M61" s="307"/>
      <c r="N61" s="307"/>
      <c r="O61" s="307"/>
      <c r="P61" s="307"/>
      <c r="Q61" s="307"/>
      <c r="R61" s="307"/>
      <c r="S61" s="307"/>
      <c r="T61" s="307"/>
      <c r="U61" s="307"/>
      <c r="V61" s="307"/>
      <c r="W61" s="308"/>
    </row>
    <row r="62" spans="1:23"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21.7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21.75" customHeight="1" x14ac:dyDescent="0.25">
      <c r="A64" s="1"/>
      <c r="B64" s="297" t="s">
        <v>56</v>
      </c>
      <c r="C64" s="298"/>
      <c r="D64" s="298"/>
      <c r="E64" s="298"/>
      <c r="F64" s="298"/>
      <c r="G64" s="298"/>
      <c r="H64" s="298"/>
      <c r="I64" s="298"/>
      <c r="J64" s="298"/>
      <c r="K64" s="20"/>
      <c r="L64" s="20"/>
      <c r="M64" s="20"/>
      <c r="N64" s="20"/>
      <c r="O64" s="20"/>
      <c r="P64" s="20"/>
      <c r="Q64" s="20"/>
      <c r="R64" s="20"/>
      <c r="S64" s="20"/>
      <c r="T64" s="20"/>
      <c r="U64" s="20"/>
      <c r="V64" s="20"/>
      <c r="W64" s="23"/>
    </row>
    <row r="65" spans="1:23" ht="18" customHeight="1" x14ac:dyDescent="0.25">
      <c r="A65" s="1"/>
      <c r="B65" s="306"/>
      <c r="C65" s="307"/>
      <c r="D65" s="307"/>
      <c r="E65" s="307"/>
      <c r="F65" s="307"/>
      <c r="G65" s="307"/>
      <c r="H65" s="307"/>
      <c r="I65" s="307"/>
      <c r="J65" s="307"/>
      <c r="K65" s="12" t="s">
        <v>13</v>
      </c>
      <c r="L65" s="30"/>
      <c r="M65" s="12" t="s">
        <v>14</v>
      </c>
      <c r="N65" s="30"/>
      <c r="O65" s="10"/>
      <c r="P65" s="10"/>
      <c r="Q65" s="10"/>
      <c r="R65" s="10"/>
      <c r="S65" s="10"/>
      <c r="T65" s="10"/>
      <c r="U65" s="10"/>
      <c r="V65" s="10"/>
      <c r="W65" s="11"/>
    </row>
    <row r="66" spans="1:23" ht="19.5" customHeight="1" x14ac:dyDescent="0.25">
      <c r="A66" s="1"/>
      <c r="B66" s="21"/>
      <c r="C66" s="22"/>
      <c r="D66" s="22"/>
      <c r="E66" s="22"/>
      <c r="F66" s="22"/>
      <c r="G66" s="22"/>
      <c r="H66" s="22"/>
      <c r="I66" s="22"/>
      <c r="J66" s="22"/>
      <c r="K66" s="22"/>
      <c r="L66" s="10"/>
      <c r="M66" s="12"/>
      <c r="N66" s="10"/>
      <c r="O66" s="10"/>
      <c r="P66" s="10"/>
      <c r="Q66" s="10"/>
      <c r="R66" s="10"/>
      <c r="S66" s="10"/>
      <c r="T66" s="10"/>
      <c r="U66" s="10"/>
      <c r="V66" s="10"/>
      <c r="W66" s="11"/>
    </row>
    <row r="67" spans="1:23" ht="97.5" customHeight="1" x14ac:dyDescent="0.25">
      <c r="A67" s="1"/>
      <c r="B67" s="311" t="s">
        <v>66</v>
      </c>
      <c r="C67" s="312"/>
      <c r="D67" s="312"/>
      <c r="E67" s="312"/>
      <c r="F67" s="312"/>
      <c r="G67" s="312"/>
      <c r="H67" s="312"/>
      <c r="I67" s="313" t="s">
        <v>50</v>
      </c>
      <c r="J67" s="313"/>
      <c r="K67" s="313"/>
      <c r="L67" s="313"/>
      <c r="M67" s="313"/>
      <c r="N67" s="313"/>
      <c r="O67" s="24"/>
      <c r="P67" s="24"/>
      <c r="Q67" s="24"/>
      <c r="R67" s="24"/>
      <c r="S67" s="24"/>
      <c r="T67" s="24"/>
      <c r="U67" s="24"/>
      <c r="V67" s="10"/>
      <c r="W67" s="11"/>
    </row>
    <row r="68" spans="1:23" ht="22.5" customHeight="1" x14ac:dyDescent="0.25">
      <c r="A68" s="1"/>
      <c r="B68" s="314" t="s">
        <v>67</v>
      </c>
      <c r="C68" s="315"/>
      <c r="D68" s="315"/>
      <c r="E68" s="315"/>
      <c r="F68" s="315"/>
      <c r="G68" s="315"/>
      <c r="H68" s="315"/>
      <c r="I68" s="315"/>
      <c r="J68" s="315"/>
      <c r="K68" s="315"/>
      <c r="L68" s="315"/>
      <c r="M68" s="315"/>
      <c r="N68" s="316"/>
      <c r="O68" s="24"/>
      <c r="P68" s="24"/>
      <c r="Q68" s="24"/>
      <c r="R68" s="24"/>
      <c r="S68" s="24"/>
      <c r="T68" s="24"/>
      <c r="U68" s="24"/>
      <c r="V68" s="10"/>
      <c r="W68" s="11"/>
    </row>
    <row r="69" spans="1:23" ht="18.600000000000001" customHeight="1" x14ac:dyDescent="0.25">
      <c r="A69" s="1"/>
      <c r="B69" s="309" t="s">
        <v>47</v>
      </c>
      <c r="C69" s="310"/>
      <c r="D69" s="310"/>
      <c r="E69" s="310"/>
      <c r="F69" s="310"/>
      <c r="G69" s="310"/>
      <c r="H69" s="310"/>
      <c r="I69" s="310"/>
      <c r="J69" s="310"/>
      <c r="K69" s="10"/>
      <c r="L69" s="10"/>
      <c r="M69" s="10"/>
      <c r="N69" s="10"/>
      <c r="O69" s="10"/>
      <c r="P69" s="10"/>
      <c r="Q69" s="10"/>
      <c r="R69" s="10"/>
      <c r="S69" s="10"/>
      <c r="T69" s="10"/>
      <c r="U69" s="10"/>
      <c r="V69" s="10"/>
      <c r="W69" s="11"/>
    </row>
    <row r="70" spans="1:23" ht="15.75" customHeight="1" x14ac:dyDescent="0.25">
      <c r="A70" s="1"/>
      <c r="B70" s="303" t="s">
        <v>70</v>
      </c>
      <c r="C70" s="304"/>
      <c r="D70" s="304"/>
      <c r="E70" s="304"/>
      <c r="F70" s="304"/>
      <c r="G70" s="304"/>
      <c r="H70" s="304"/>
      <c r="I70" s="304"/>
      <c r="J70" s="304"/>
      <c r="K70" s="12" t="s">
        <v>13</v>
      </c>
      <c r="L70" s="30"/>
      <c r="M70" s="12" t="s">
        <v>14</v>
      </c>
      <c r="N70" s="30"/>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ht="18.75" customHeight="1" x14ac:dyDescent="0.25">
      <c r="A72" s="1"/>
      <c r="B72" s="9"/>
      <c r="C72" s="10"/>
      <c r="D72" s="10"/>
      <c r="E72" s="10"/>
      <c r="F72" s="10"/>
      <c r="G72" s="10"/>
      <c r="H72" s="10"/>
      <c r="I72" s="10"/>
      <c r="J72" s="10"/>
      <c r="K72" s="10"/>
      <c r="L72" s="10"/>
      <c r="M72" s="10"/>
      <c r="N72" s="10"/>
      <c r="O72" s="10"/>
      <c r="P72" s="10"/>
      <c r="Q72" s="10"/>
      <c r="R72" s="10"/>
      <c r="S72" s="10"/>
      <c r="T72" s="10"/>
      <c r="U72" s="10"/>
      <c r="V72" s="10"/>
      <c r="W72" s="11"/>
    </row>
    <row r="73" spans="1:23" ht="22.9" customHeight="1" x14ac:dyDescent="0.25">
      <c r="A73" s="1"/>
      <c r="B73" s="294"/>
      <c r="C73" s="295"/>
      <c r="D73" s="295"/>
      <c r="E73" s="295"/>
      <c r="F73" s="295"/>
      <c r="G73" s="295"/>
      <c r="H73" s="295"/>
      <c r="I73" s="295"/>
      <c r="J73" s="295"/>
      <c r="K73" s="295"/>
      <c r="L73" s="295"/>
      <c r="M73" s="295"/>
      <c r="N73" s="295"/>
      <c r="O73" s="295"/>
      <c r="P73" s="295"/>
      <c r="Q73" s="295"/>
      <c r="R73" s="295"/>
      <c r="S73" s="295"/>
      <c r="T73" s="295"/>
      <c r="U73" s="295"/>
      <c r="V73" s="295"/>
      <c r="W73" s="296"/>
    </row>
    <row r="74" spans="1:23" ht="18" x14ac:dyDescent="0.25">
      <c r="A74" s="1"/>
      <c r="B74" s="294" t="s">
        <v>22</v>
      </c>
      <c r="C74" s="295"/>
      <c r="D74" s="295"/>
      <c r="E74" s="295"/>
      <c r="F74" s="295"/>
      <c r="G74" s="295"/>
      <c r="H74" s="295"/>
      <c r="I74" s="295"/>
      <c r="J74" s="295"/>
      <c r="K74" s="295"/>
      <c r="L74" s="295"/>
      <c r="M74" s="295"/>
      <c r="N74" s="295"/>
      <c r="O74" s="295"/>
      <c r="P74" s="295"/>
      <c r="Q74" s="295"/>
      <c r="R74" s="295"/>
      <c r="S74" s="295"/>
      <c r="T74" s="295"/>
      <c r="U74" s="295"/>
      <c r="V74" s="295"/>
      <c r="W74" s="296"/>
    </row>
    <row r="75" spans="1:23" ht="18" x14ac:dyDescent="0.25">
      <c r="A75" s="1"/>
      <c r="B75" s="142"/>
      <c r="C75" s="143"/>
      <c r="D75" s="143"/>
      <c r="E75" s="143"/>
      <c r="F75" s="143"/>
      <c r="G75" s="143"/>
      <c r="H75" s="143"/>
      <c r="I75" s="143"/>
      <c r="J75" s="143"/>
      <c r="K75" s="143"/>
      <c r="L75" s="143"/>
      <c r="M75" s="143"/>
      <c r="N75" s="143"/>
      <c r="O75" s="143"/>
      <c r="P75" s="143"/>
      <c r="Q75" s="143"/>
      <c r="R75" s="143"/>
      <c r="S75" s="143"/>
      <c r="T75" s="143"/>
      <c r="U75" s="143"/>
      <c r="V75" s="143"/>
      <c r="W75" s="144"/>
    </row>
    <row r="76" spans="1:23" ht="18" x14ac:dyDescent="0.25">
      <c r="A76" s="1"/>
      <c r="B76" s="149"/>
      <c r="C76" s="150"/>
      <c r="D76" s="150"/>
      <c r="E76" s="150"/>
      <c r="F76" s="150"/>
      <c r="G76" s="150"/>
      <c r="H76" s="150"/>
      <c r="I76" s="150"/>
      <c r="J76" s="150"/>
      <c r="K76" s="150"/>
      <c r="L76" s="150"/>
      <c r="M76" s="150"/>
      <c r="N76" s="150"/>
      <c r="O76" s="150"/>
      <c r="P76" s="150"/>
      <c r="Q76" s="150"/>
      <c r="R76" s="150"/>
      <c r="S76" s="150"/>
      <c r="T76" s="150"/>
      <c r="U76" s="150"/>
      <c r="V76" s="150"/>
      <c r="W76" s="151"/>
    </row>
    <row r="77" spans="1:23" x14ac:dyDescent="0.25">
      <c r="A77" s="1"/>
      <c r="B77" s="9"/>
      <c r="C77" s="10"/>
      <c r="D77" s="10"/>
      <c r="E77" s="10"/>
      <c r="F77" s="10"/>
      <c r="G77" s="10"/>
      <c r="H77" s="10"/>
      <c r="I77" s="10"/>
      <c r="J77" s="10"/>
      <c r="K77" s="10"/>
      <c r="L77" s="10"/>
      <c r="M77" s="10"/>
      <c r="N77" s="10"/>
      <c r="O77" s="10"/>
      <c r="P77" s="10"/>
      <c r="Q77" s="10"/>
      <c r="R77" s="10"/>
      <c r="S77" s="10"/>
      <c r="T77" s="10"/>
      <c r="U77" s="10"/>
      <c r="V77" s="10"/>
      <c r="W77" s="11"/>
    </row>
    <row r="78" spans="1:23" x14ac:dyDescent="0.25">
      <c r="A78" s="1"/>
      <c r="B78" s="9"/>
      <c r="C78" s="10"/>
      <c r="D78" s="10"/>
      <c r="E78" s="10"/>
      <c r="F78" s="10"/>
      <c r="G78" s="10"/>
      <c r="H78" s="10"/>
      <c r="I78" s="10"/>
      <c r="J78" s="10"/>
      <c r="K78" s="10"/>
      <c r="L78" s="10"/>
      <c r="M78" s="10"/>
      <c r="N78" s="10"/>
      <c r="O78" s="10"/>
      <c r="P78" s="10"/>
      <c r="Q78" s="326"/>
      <c r="R78" s="321"/>
      <c r="S78" s="321"/>
      <c r="T78" s="321"/>
      <c r="U78" s="321"/>
      <c r="V78" s="321"/>
      <c r="W78" s="327"/>
    </row>
    <row r="79" spans="1:23" x14ac:dyDescent="0.25">
      <c r="A79" s="1"/>
      <c r="B79" s="13"/>
      <c r="C79" s="14"/>
      <c r="D79" s="14"/>
      <c r="E79" s="14"/>
      <c r="F79" s="14"/>
      <c r="G79" s="14"/>
      <c r="H79" s="14"/>
      <c r="I79" s="14"/>
      <c r="J79" s="14"/>
      <c r="K79" s="14"/>
      <c r="L79" s="14"/>
      <c r="M79" s="14"/>
      <c r="N79" s="14"/>
      <c r="O79" s="10"/>
      <c r="P79" s="10"/>
      <c r="Q79" s="328"/>
      <c r="R79" s="324"/>
      <c r="S79" s="324"/>
      <c r="T79" s="324"/>
      <c r="U79" s="324"/>
      <c r="V79" s="324"/>
      <c r="W79" s="329"/>
    </row>
    <row r="80" spans="1:23" ht="15.75" x14ac:dyDescent="0.25">
      <c r="A80" s="1"/>
      <c r="B80" s="297" t="s">
        <v>57</v>
      </c>
      <c r="C80" s="298"/>
      <c r="D80" s="298"/>
      <c r="E80" s="298"/>
      <c r="F80" s="298"/>
      <c r="G80" s="298"/>
      <c r="H80" s="298"/>
      <c r="I80" s="298"/>
      <c r="J80" s="298"/>
      <c r="K80" s="298"/>
      <c r="L80" s="298"/>
      <c r="M80" s="298"/>
      <c r="N80" s="298"/>
      <c r="O80" s="10"/>
      <c r="P80" s="10"/>
      <c r="Q80" s="298" t="s">
        <v>24</v>
      </c>
      <c r="R80" s="298"/>
      <c r="S80" s="298"/>
      <c r="T80" s="298"/>
      <c r="U80" s="298"/>
      <c r="V80" s="298"/>
      <c r="W80" s="299"/>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320"/>
      <c r="C83" s="321"/>
      <c r="D83" s="321"/>
      <c r="E83" s="321"/>
      <c r="F83" s="321"/>
      <c r="G83" s="321"/>
      <c r="H83" s="321"/>
      <c r="I83" s="321"/>
      <c r="J83" s="321"/>
      <c r="K83" s="321"/>
      <c r="L83" s="321"/>
      <c r="M83" s="321"/>
      <c r="N83" s="322"/>
      <c r="O83" s="10"/>
      <c r="P83" s="10"/>
      <c r="Q83" s="326"/>
      <c r="R83" s="321"/>
      <c r="S83" s="321"/>
      <c r="T83" s="321"/>
      <c r="U83" s="321"/>
      <c r="V83" s="321"/>
      <c r="W83" s="327"/>
    </row>
    <row r="84" spans="1:23" x14ac:dyDescent="0.25">
      <c r="A84" s="1"/>
      <c r="B84" s="323"/>
      <c r="C84" s="324"/>
      <c r="D84" s="324"/>
      <c r="E84" s="324"/>
      <c r="F84" s="324"/>
      <c r="G84" s="324"/>
      <c r="H84" s="324"/>
      <c r="I84" s="324"/>
      <c r="J84" s="324"/>
      <c r="K84" s="324"/>
      <c r="L84" s="324"/>
      <c r="M84" s="324"/>
      <c r="N84" s="325"/>
      <c r="O84" s="10"/>
      <c r="P84" s="10"/>
      <c r="Q84" s="328"/>
      <c r="R84" s="324"/>
      <c r="S84" s="324"/>
      <c r="T84" s="324"/>
      <c r="U84" s="324"/>
      <c r="V84" s="324"/>
      <c r="W84" s="329"/>
    </row>
    <row r="85" spans="1:23" ht="15.75" x14ac:dyDescent="0.25">
      <c r="A85" s="1"/>
      <c r="B85" s="297" t="s">
        <v>23</v>
      </c>
      <c r="C85" s="298"/>
      <c r="D85" s="298"/>
      <c r="E85" s="298"/>
      <c r="F85" s="298"/>
      <c r="G85" s="298"/>
      <c r="H85" s="298"/>
      <c r="I85" s="298"/>
      <c r="J85" s="298"/>
      <c r="K85" s="298"/>
      <c r="L85" s="298"/>
      <c r="M85" s="298"/>
      <c r="N85" s="298"/>
      <c r="O85" s="10"/>
      <c r="P85" s="10"/>
      <c r="Q85" s="298" t="s">
        <v>25</v>
      </c>
      <c r="R85" s="298"/>
      <c r="S85" s="298"/>
      <c r="T85" s="298"/>
      <c r="U85" s="298"/>
      <c r="V85" s="298"/>
      <c r="W85" s="299"/>
    </row>
    <row r="86" spans="1:23" ht="15.75" thickBot="1" x14ac:dyDescent="0.3">
      <c r="A86" s="1"/>
      <c r="B86" s="15"/>
      <c r="C86" s="16"/>
      <c r="D86" s="16"/>
      <c r="E86" s="16"/>
      <c r="F86" s="16"/>
      <c r="G86" s="16"/>
      <c r="H86" s="16"/>
      <c r="I86" s="16"/>
      <c r="J86" s="16"/>
      <c r="K86" s="16"/>
      <c r="L86" s="16"/>
      <c r="M86" s="16"/>
      <c r="N86" s="16"/>
      <c r="O86" s="16"/>
      <c r="P86" s="16"/>
      <c r="Q86" s="16"/>
      <c r="R86" s="16"/>
      <c r="S86" s="16"/>
      <c r="T86" s="16"/>
      <c r="U86" s="16"/>
      <c r="V86" s="16"/>
      <c r="W86" s="17"/>
    </row>
  </sheetData>
  <sheetProtection algorithmName="SHA-512" hashValue="T/69TURIAcvWgb3+isWiqjETolgF6UeVUY1aTln8X3RiEIIJslMhPEikahnC9XkzwwSb5o5vRRS02W+7yPlupw==" saltValue="aiuRhiD5VSJerF99N/ejRw==" spinCount="100000" sheet="1" selectLockedCells="1"/>
  <mergeCells count="268">
    <mergeCell ref="K5:W6"/>
    <mergeCell ref="B7:W7"/>
    <mergeCell ref="B30:E30"/>
    <mergeCell ref="B31:E31"/>
    <mergeCell ref="B32:E32"/>
    <mergeCell ref="B33:E33"/>
    <mergeCell ref="I30:J30"/>
    <mergeCell ref="P28:Q28"/>
    <mergeCell ref="B29:E29"/>
    <mergeCell ref="N31:O31"/>
    <mergeCell ref="N32:O32"/>
    <mergeCell ref="I32:J32"/>
    <mergeCell ref="I31:J31"/>
    <mergeCell ref="L31:M31"/>
    <mergeCell ref="L32:M32"/>
    <mergeCell ref="B28:E28"/>
    <mergeCell ref="P32:Q32"/>
    <mergeCell ref="P33:Q33"/>
    <mergeCell ref="B10:D10"/>
    <mergeCell ref="B11:D11"/>
    <mergeCell ref="B12:D12"/>
    <mergeCell ref="B19:W19"/>
    <mergeCell ref="B13:D13"/>
    <mergeCell ref="L33:M33"/>
    <mergeCell ref="L34:M34"/>
    <mergeCell ref="L35:M35"/>
    <mergeCell ref="F26:H26"/>
    <mergeCell ref="F27:H27"/>
    <mergeCell ref="F28:H28"/>
    <mergeCell ref="F29:H29"/>
    <mergeCell ref="F30:H30"/>
    <mergeCell ref="F31:H31"/>
    <mergeCell ref="F32:H32"/>
    <mergeCell ref="F33:H33"/>
    <mergeCell ref="F34:H34"/>
    <mergeCell ref="L26:M26"/>
    <mergeCell ref="L27:M27"/>
    <mergeCell ref="L30:M30"/>
    <mergeCell ref="N3:W3"/>
    <mergeCell ref="R23:S23"/>
    <mergeCell ref="B23:E23"/>
    <mergeCell ref="B24:E24"/>
    <mergeCell ref="L23:M23"/>
    <mergeCell ref="L24:M24"/>
    <mergeCell ref="L25:M25"/>
    <mergeCell ref="L29:M29"/>
    <mergeCell ref="L28:M28"/>
    <mergeCell ref="I25:J25"/>
    <mergeCell ref="B25:E25"/>
    <mergeCell ref="R28:S28"/>
    <mergeCell ref="P29:Q29"/>
    <mergeCell ref="I23:J23"/>
    <mergeCell ref="I22:J22"/>
    <mergeCell ref="L22:M22"/>
    <mergeCell ref="R24:S24"/>
    <mergeCell ref="L12:N12"/>
    <mergeCell ref="B20:W20"/>
    <mergeCell ref="B22:E22"/>
    <mergeCell ref="P25:Q25"/>
    <mergeCell ref="P26:Q26"/>
    <mergeCell ref="P27:Q27"/>
    <mergeCell ref="B5:J6"/>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B16:D16"/>
    <mergeCell ref="B4:W4"/>
    <mergeCell ref="I3:M3"/>
    <mergeCell ref="B9:W9"/>
    <mergeCell ref="P23:Q23"/>
    <mergeCell ref="B15:D15"/>
    <mergeCell ref="E10:J10"/>
    <mergeCell ref="E11:J11"/>
    <mergeCell ref="E12:J12"/>
    <mergeCell ref="E13:J13"/>
    <mergeCell ref="E15:J15"/>
    <mergeCell ref="L10:N10"/>
    <mergeCell ref="E14:J14"/>
    <mergeCell ref="L16:N16"/>
    <mergeCell ref="O16:T16"/>
    <mergeCell ref="B14:D14"/>
    <mergeCell ref="E16:J16"/>
    <mergeCell ref="L11:N11"/>
    <mergeCell ref="O10:T10"/>
    <mergeCell ref="L13:N13"/>
    <mergeCell ref="B3:D3"/>
    <mergeCell ref="E3:H3"/>
    <mergeCell ref="V34:W34"/>
    <mergeCell ref="O11:T11"/>
    <mergeCell ref="O12:T12"/>
    <mergeCell ref="O13:T13"/>
    <mergeCell ref="O14:T14"/>
    <mergeCell ref="O15:T15"/>
    <mergeCell ref="L15:N15"/>
    <mergeCell ref="P24:Q24"/>
    <mergeCell ref="V33:W33"/>
    <mergeCell ref="V26:W26"/>
    <mergeCell ref="V27:W27"/>
    <mergeCell ref="V29:W29"/>
    <mergeCell ref="V30:W30"/>
    <mergeCell ref="P30:Q30"/>
    <mergeCell ref="N26:O26"/>
    <mergeCell ref="V32:W32"/>
    <mergeCell ref="B18:W18"/>
    <mergeCell ref="N33:O33"/>
    <mergeCell ref="N34:O34"/>
    <mergeCell ref="N35:O35"/>
    <mergeCell ref="N36:O36"/>
    <mergeCell ref="N37:O37"/>
    <mergeCell ref="I29:J29"/>
    <mergeCell ref="I28:J28"/>
    <mergeCell ref="I27:J27"/>
    <mergeCell ref="I26:J26"/>
    <mergeCell ref="L37:M37"/>
    <mergeCell ref="P34:Q34"/>
    <mergeCell ref="V28:W28"/>
    <mergeCell ref="B26:E26"/>
    <mergeCell ref="B27:E27"/>
    <mergeCell ref="F22:H22"/>
    <mergeCell ref="F23:H23"/>
    <mergeCell ref="F24:H24"/>
    <mergeCell ref="F25:H25"/>
    <mergeCell ref="R25:S25"/>
    <mergeCell ref="B21:W21"/>
    <mergeCell ref="B34:E34"/>
    <mergeCell ref="I34:J34"/>
    <mergeCell ref="I33:J33"/>
    <mergeCell ref="T55:W55"/>
    <mergeCell ref="T56:W56"/>
    <mergeCell ref="R40:S40"/>
    <mergeCell ref="B53:E53"/>
    <mergeCell ref="M53:O53"/>
    <mergeCell ref="P53:S53"/>
    <mergeCell ref="V40:W40"/>
    <mergeCell ref="B42:D42"/>
    <mergeCell ref="E42:H42"/>
    <mergeCell ref="I42:M42"/>
    <mergeCell ref="N42:W42"/>
    <mergeCell ref="B52:E52"/>
    <mergeCell ref="F52:L52"/>
    <mergeCell ref="M52:O52"/>
    <mergeCell ref="P52:S52"/>
    <mergeCell ref="T52:W52"/>
    <mergeCell ref="M54:O54"/>
    <mergeCell ref="M55:O55"/>
    <mergeCell ref="B43:W43"/>
    <mergeCell ref="B48:G48"/>
    <mergeCell ref="B45:N45"/>
    <mergeCell ref="B46:W46"/>
    <mergeCell ref="B39:Q40"/>
    <mergeCell ref="V39:W39"/>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54:E54"/>
    <mergeCell ref="B55:E55"/>
    <mergeCell ref="B56:E56"/>
    <mergeCell ref="T53:W53"/>
    <mergeCell ref="P57:S57"/>
    <mergeCell ref="T54:W54"/>
    <mergeCell ref="B73:W73"/>
    <mergeCell ref="B80:N80"/>
    <mergeCell ref="B85:N85"/>
    <mergeCell ref="Q80:W80"/>
    <mergeCell ref="Q85:W85"/>
    <mergeCell ref="P59:S59"/>
    <mergeCell ref="B70:J70"/>
    <mergeCell ref="M59:O59"/>
    <mergeCell ref="J59:L59"/>
    <mergeCell ref="B61:W61"/>
    <mergeCell ref="B69:J69"/>
    <mergeCell ref="B67:H67"/>
    <mergeCell ref="I67:N67"/>
    <mergeCell ref="B68:N68"/>
    <mergeCell ref="T59:W59"/>
    <mergeCell ref="B83:N84"/>
    <mergeCell ref="Q83:W84"/>
    <mergeCell ref="Q78:W79"/>
    <mergeCell ref="B64:J65"/>
    <mergeCell ref="B74:W74"/>
    <mergeCell ref="I38:J38"/>
    <mergeCell ref="I37:J37"/>
    <mergeCell ref="L38:M38"/>
    <mergeCell ref="P35:Q35"/>
    <mergeCell ref="P36:Q36"/>
    <mergeCell ref="T35:U35"/>
    <mergeCell ref="B37:E37"/>
    <mergeCell ref="B38:E38"/>
    <mergeCell ref="V38:W38"/>
    <mergeCell ref="F37:H37"/>
    <mergeCell ref="F38:H38"/>
    <mergeCell ref="N38:O38"/>
    <mergeCell ref="P37:Q37"/>
    <mergeCell ref="P38:Q38"/>
    <mergeCell ref="F35:H35"/>
    <mergeCell ref="B35:E35"/>
    <mergeCell ref="B36:E36"/>
    <mergeCell ref="I36:J36"/>
    <mergeCell ref="I35:J35"/>
    <mergeCell ref="V35:W35"/>
    <mergeCell ref="V36:W36"/>
    <mergeCell ref="V37:W37"/>
    <mergeCell ref="F36:H36"/>
    <mergeCell ref="L36:M36"/>
    <mergeCell ref="V31:W31"/>
    <mergeCell ref="T28:U28"/>
    <mergeCell ref="T27:U27"/>
    <mergeCell ref="T26:U26"/>
    <mergeCell ref="N29:O29"/>
    <mergeCell ref="P31:Q31"/>
    <mergeCell ref="R31:S31"/>
    <mergeCell ref="T30:U30"/>
    <mergeCell ref="R30:S30"/>
    <mergeCell ref="T29:U29"/>
    <mergeCell ref="R26:S26"/>
    <mergeCell ref="R27:S27"/>
    <mergeCell ref="N28:O28"/>
    <mergeCell ref="N27:O27"/>
    <mergeCell ref="N30:O30"/>
    <mergeCell ref="T31:U31"/>
    <mergeCell ref="R29:S29"/>
    <mergeCell ref="R39:S39"/>
    <mergeCell ref="T40:U40"/>
    <mergeCell ref="T39:U39"/>
    <mergeCell ref="T32:U32"/>
    <mergeCell ref="T33:U33"/>
    <mergeCell ref="T36:U36"/>
    <mergeCell ref="R36:S36"/>
    <mergeCell ref="R34:S34"/>
    <mergeCell ref="R33:S33"/>
    <mergeCell ref="R32:S32"/>
    <mergeCell ref="R35:S35"/>
    <mergeCell ref="T34:U34"/>
    <mergeCell ref="T38:U38"/>
    <mergeCell ref="R38:S38"/>
    <mergeCell ref="T37:U37"/>
    <mergeCell ref="R37:S37"/>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&amp;N&amp;RA-109-00</oddFooter>
  </headerFooter>
  <rowBreaks count="1" manualBreakCount="1">
    <brk id="40" min="1" max="2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4"/>
  <sheetViews>
    <sheetView zoomScale="120" zoomScaleNormal="120" zoomScalePageLayoutView="120" workbookViewId="0">
      <selection activeCell="C10" sqref="C10:D10"/>
    </sheetView>
  </sheetViews>
  <sheetFormatPr defaultColWidth="9.140625" defaultRowHeight="12.75" x14ac:dyDescent="0.25"/>
  <cols>
    <col min="1" max="1" width="14.140625" style="36" customWidth="1"/>
    <col min="2" max="2" width="38.28515625" style="36" customWidth="1"/>
    <col min="3" max="3" width="7.42578125" style="36" customWidth="1"/>
    <col min="4" max="4" width="10" style="36" customWidth="1"/>
    <col min="5" max="5" width="20.5703125" style="36" customWidth="1"/>
    <col min="6" max="6" width="25.140625" style="36" customWidth="1"/>
    <col min="7" max="7" width="2.7109375" style="36" customWidth="1"/>
    <col min="8" max="9" width="1.28515625" style="36" customWidth="1"/>
    <col min="10" max="10" width="16" style="36" customWidth="1"/>
    <col min="11" max="16384" width="9.140625" style="36"/>
  </cols>
  <sheetData>
    <row r="1" spans="1:10" ht="15.75" x14ac:dyDescent="0.25">
      <c r="A1" s="522" t="s">
        <v>114</v>
      </c>
      <c r="B1" s="522"/>
      <c r="C1" s="522"/>
      <c r="D1" s="522"/>
      <c r="E1" s="522"/>
      <c r="F1" s="522"/>
      <c r="G1" s="522"/>
      <c r="H1" s="522"/>
      <c r="I1" s="522"/>
      <c r="J1" s="522"/>
    </row>
    <row r="2" spans="1:10" ht="18.75" customHeight="1" x14ac:dyDescent="0.25">
      <c r="A2" s="523" t="s">
        <v>115</v>
      </c>
      <c r="B2" s="523"/>
      <c r="C2" s="523"/>
      <c r="D2" s="523"/>
      <c r="E2" s="523"/>
      <c r="F2" s="523"/>
      <c r="G2" s="523"/>
      <c r="H2" s="523"/>
      <c r="I2" s="523"/>
      <c r="J2" s="523"/>
    </row>
    <row r="3" spans="1:10" ht="18" customHeight="1" x14ac:dyDescent="0.25">
      <c r="A3" s="524" t="s">
        <v>135</v>
      </c>
      <c r="B3" s="524"/>
      <c r="C3" s="524"/>
      <c r="D3" s="524"/>
      <c r="E3" s="524"/>
      <c r="F3" s="524"/>
      <c r="G3" s="524"/>
      <c r="H3" s="524"/>
      <c r="I3" s="524"/>
      <c r="J3" s="524"/>
    </row>
    <row r="4" spans="1:10" s="46" customFormat="1" ht="15.75" customHeight="1" thickBot="1" x14ac:dyDescent="0.3">
      <c r="A4" s="529" t="s">
        <v>163</v>
      </c>
      <c r="B4" s="530"/>
      <c r="C4" s="530"/>
      <c r="D4" s="530"/>
      <c r="E4" s="530"/>
      <c r="F4" s="530"/>
      <c r="G4" s="530"/>
      <c r="H4" s="530"/>
      <c r="I4" s="530"/>
      <c r="J4" s="530"/>
    </row>
    <row r="5" spans="1:10" s="38" customFormat="1" ht="24" customHeight="1" thickBot="1" x14ac:dyDescent="0.3">
      <c r="A5" s="37" t="s">
        <v>102</v>
      </c>
      <c r="B5" s="111">
        <f>PEW!C2</f>
        <v>0</v>
      </c>
      <c r="C5" s="525" t="s">
        <v>103</v>
      </c>
      <c r="D5" s="525"/>
      <c r="E5" s="526">
        <f>PEW!I2</f>
        <v>0</v>
      </c>
      <c r="F5" s="527"/>
      <c r="G5" s="527"/>
      <c r="H5" s="527"/>
      <c r="I5" s="527"/>
      <c r="J5" s="528"/>
    </row>
    <row r="6" spans="1:10" ht="11.25" customHeight="1" x14ac:dyDescent="0.25">
      <c r="A6" s="520"/>
      <c r="B6" s="520"/>
      <c r="C6" s="520"/>
      <c r="D6" s="520"/>
      <c r="E6" s="520"/>
      <c r="F6" s="520"/>
      <c r="G6" s="520"/>
      <c r="H6" s="520"/>
      <c r="I6" s="520"/>
      <c r="J6" s="520"/>
    </row>
    <row r="7" spans="1:10" s="39" customFormat="1" ht="14.1" customHeight="1" x14ac:dyDescent="0.25">
      <c r="A7" s="521" t="s">
        <v>136</v>
      </c>
      <c r="B7" s="521"/>
      <c r="C7" s="521"/>
      <c r="D7" s="521"/>
      <c r="E7" s="521"/>
      <c r="F7" s="521"/>
      <c r="G7" s="521"/>
      <c r="H7" s="521"/>
      <c r="I7" s="521"/>
      <c r="J7" s="521"/>
    </row>
    <row r="8" spans="1:10" s="39" customFormat="1" ht="10.5" customHeight="1" thickBot="1" x14ac:dyDescent="0.3">
      <c r="A8" s="521"/>
      <c r="B8" s="521"/>
      <c r="C8" s="521"/>
      <c r="D8" s="521"/>
      <c r="E8" s="521"/>
      <c r="F8" s="521"/>
      <c r="G8" s="521"/>
      <c r="H8" s="521"/>
      <c r="I8" s="521"/>
      <c r="J8" s="521"/>
    </row>
    <row r="9" spans="1:10" ht="30" customHeight="1" thickBot="1" x14ac:dyDescent="0.3">
      <c r="A9" s="504" t="s">
        <v>137</v>
      </c>
      <c r="B9" s="503"/>
      <c r="C9" s="502" t="s">
        <v>138</v>
      </c>
      <c r="D9" s="503"/>
      <c r="E9" s="118" t="s">
        <v>139</v>
      </c>
      <c r="F9" s="504" t="s">
        <v>140</v>
      </c>
      <c r="G9" s="505"/>
    </row>
    <row r="10" spans="1:10" ht="20.25" customHeight="1" x14ac:dyDescent="0.25">
      <c r="A10" s="515" t="s">
        <v>141</v>
      </c>
      <c r="B10" s="489"/>
      <c r="C10" s="516">
        <v>0</v>
      </c>
      <c r="D10" s="517"/>
      <c r="E10" s="117">
        <v>0</v>
      </c>
      <c r="F10" s="518">
        <f>SUM(C10:E10)</f>
        <v>0</v>
      </c>
      <c r="G10" s="519"/>
    </row>
    <row r="11" spans="1:10" ht="20.25" customHeight="1" x14ac:dyDescent="0.25">
      <c r="A11" s="514" t="s">
        <v>108</v>
      </c>
      <c r="B11" s="483"/>
      <c r="C11" s="510">
        <v>0</v>
      </c>
      <c r="D11" s="511"/>
      <c r="E11" s="45">
        <v>0</v>
      </c>
      <c r="F11" s="512">
        <f t="shared" ref="F11:F16" si="0">SUM(C11:E11)</f>
        <v>0</v>
      </c>
      <c r="G11" s="513"/>
    </row>
    <row r="12" spans="1:10" ht="20.25" customHeight="1" x14ac:dyDescent="0.25">
      <c r="A12" s="514" t="s">
        <v>107</v>
      </c>
      <c r="B12" s="483"/>
      <c r="C12" s="510">
        <v>0</v>
      </c>
      <c r="D12" s="511"/>
      <c r="E12" s="45">
        <v>0</v>
      </c>
      <c r="F12" s="512">
        <f t="shared" si="0"/>
        <v>0</v>
      </c>
      <c r="G12" s="513"/>
    </row>
    <row r="13" spans="1:10" ht="20.25" customHeight="1" x14ac:dyDescent="0.25">
      <c r="A13" s="482" t="s">
        <v>142</v>
      </c>
      <c r="B13" s="483"/>
      <c r="C13" s="510">
        <v>0</v>
      </c>
      <c r="D13" s="511"/>
      <c r="E13" s="45">
        <v>0</v>
      </c>
      <c r="F13" s="512">
        <f t="shared" si="0"/>
        <v>0</v>
      </c>
      <c r="G13" s="513"/>
    </row>
    <row r="14" spans="1:10" ht="20.25" customHeight="1" x14ac:dyDescent="0.25">
      <c r="A14" s="482" t="s">
        <v>143</v>
      </c>
      <c r="B14" s="483"/>
      <c r="C14" s="510">
        <v>0</v>
      </c>
      <c r="D14" s="511"/>
      <c r="E14" s="45">
        <v>0</v>
      </c>
      <c r="F14" s="512">
        <f t="shared" si="0"/>
        <v>0</v>
      </c>
      <c r="G14" s="513"/>
    </row>
    <row r="15" spans="1:10" ht="20.25" customHeight="1" x14ac:dyDescent="0.25">
      <c r="A15" s="482" t="s">
        <v>144</v>
      </c>
      <c r="B15" s="483"/>
      <c r="C15" s="510">
        <v>0</v>
      </c>
      <c r="D15" s="511"/>
      <c r="E15" s="45">
        <v>0</v>
      </c>
      <c r="F15" s="512">
        <f t="shared" si="0"/>
        <v>0</v>
      </c>
      <c r="G15" s="513"/>
    </row>
    <row r="16" spans="1:10" ht="42.95" customHeight="1" thickBot="1" x14ac:dyDescent="0.3">
      <c r="A16" s="469" t="s">
        <v>145</v>
      </c>
      <c r="B16" s="470"/>
      <c r="C16" s="506">
        <v>0</v>
      </c>
      <c r="D16" s="507"/>
      <c r="E16" s="115">
        <v>0</v>
      </c>
      <c r="F16" s="508">
        <f t="shared" si="0"/>
        <v>0</v>
      </c>
      <c r="G16" s="509"/>
    </row>
    <row r="17" spans="1:10" ht="30.75" customHeight="1" thickBot="1" x14ac:dyDescent="0.3">
      <c r="A17" s="459" t="s">
        <v>146</v>
      </c>
      <c r="B17" s="460"/>
      <c r="C17" s="476">
        <f>SUM(C10:D16)</f>
        <v>0</v>
      </c>
      <c r="D17" s="477"/>
      <c r="E17" s="116">
        <f>SUM(E10:E16)</f>
        <v>0</v>
      </c>
      <c r="F17" s="478">
        <f>SUM(F10:G16)</f>
        <v>0</v>
      </c>
      <c r="G17" s="479"/>
    </row>
    <row r="18" spans="1:10" ht="6.95" customHeight="1" thickBot="1" x14ac:dyDescent="0.3">
      <c r="A18" s="496"/>
      <c r="B18" s="497"/>
      <c r="C18" s="498"/>
      <c r="D18" s="497"/>
      <c r="E18" s="112"/>
      <c r="F18" s="498"/>
      <c r="G18" s="499"/>
    </row>
    <row r="19" spans="1:10" ht="30" customHeight="1" thickBot="1" x14ac:dyDescent="0.3">
      <c r="A19" s="500" t="s">
        <v>147</v>
      </c>
      <c r="B19" s="501"/>
      <c r="C19" s="502" t="s">
        <v>138</v>
      </c>
      <c r="D19" s="503"/>
      <c r="E19" s="118" t="s">
        <v>139</v>
      </c>
      <c r="F19" s="504" t="s">
        <v>140</v>
      </c>
      <c r="G19" s="505"/>
    </row>
    <row r="20" spans="1:10" ht="20.25" customHeight="1" x14ac:dyDescent="0.25">
      <c r="A20" s="488" t="s">
        <v>111</v>
      </c>
      <c r="B20" s="489"/>
      <c r="C20" s="490">
        <f>'Management Plan'!T44</f>
        <v>0</v>
      </c>
      <c r="D20" s="491"/>
      <c r="E20" s="119">
        <f>'Management Plan'!V44</f>
        <v>0</v>
      </c>
      <c r="F20" s="492">
        <f>SUM(C20:E20)</f>
        <v>0</v>
      </c>
      <c r="G20" s="493"/>
      <c r="J20" s="494" t="s">
        <v>119</v>
      </c>
    </row>
    <row r="21" spans="1:10" ht="20.25" customHeight="1" thickBot="1" x14ac:dyDescent="0.3">
      <c r="A21" s="482" t="s">
        <v>148</v>
      </c>
      <c r="B21" s="483"/>
      <c r="C21" s="484">
        <v>0</v>
      </c>
      <c r="D21" s="485"/>
      <c r="E21" s="44">
        <v>0</v>
      </c>
      <c r="F21" s="486">
        <f t="shared" ref="F21:F26" si="1">SUM(C21:E21)</f>
        <v>0</v>
      </c>
      <c r="G21" s="487"/>
      <c r="J21" s="495"/>
    </row>
    <row r="22" spans="1:10" ht="20.25" customHeight="1" thickBot="1" x14ac:dyDescent="0.3">
      <c r="A22" s="482" t="s">
        <v>149</v>
      </c>
      <c r="B22" s="483"/>
      <c r="C22" s="484">
        <v>0</v>
      </c>
      <c r="D22" s="485"/>
      <c r="E22" s="44">
        <v>0</v>
      </c>
      <c r="F22" s="486">
        <f t="shared" si="1"/>
        <v>0</v>
      </c>
      <c r="G22" s="487"/>
      <c r="J22" s="113">
        <f>PEW!P42</f>
        <v>0</v>
      </c>
    </row>
    <row r="23" spans="1:10" ht="20.25" customHeight="1" x14ac:dyDescent="0.25">
      <c r="A23" s="482" t="s">
        <v>150</v>
      </c>
      <c r="B23" s="483"/>
      <c r="C23" s="484">
        <v>0</v>
      </c>
      <c r="D23" s="485"/>
      <c r="E23" s="44">
        <v>0</v>
      </c>
      <c r="F23" s="486">
        <f t="shared" si="1"/>
        <v>0</v>
      </c>
      <c r="G23" s="487"/>
      <c r="J23" s="480" t="s">
        <v>120</v>
      </c>
    </row>
    <row r="24" spans="1:10" ht="20.25" customHeight="1" thickBot="1" x14ac:dyDescent="0.3">
      <c r="A24" s="482" t="s">
        <v>151</v>
      </c>
      <c r="B24" s="483"/>
      <c r="C24" s="484">
        <v>0</v>
      </c>
      <c r="D24" s="485"/>
      <c r="E24" s="44">
        <v>0</v>
      </c>
      <c r="F24" s="486">
        <f t="shared" si="1"/>
        <v>0</v>
      </c>
      <c r="G24" s="487"/>
      <c r="J24" s="481"/>
    </row>
    <row r="25" spans="1:10" ht="20.25" customHeight="1" thickBot="1" x14ac:dyDescent="0.3">
      <c r="A25" s="482" t="s">
        <v>152</v>
      </c>
      <c r="B25" s="483"/>
      <c r="C25" s="484">
        <v>0</v>
      </c>
      <c r="D25" s="485"/>
      <c r="E25" s="44">
        <v>0</v>
      </c>
      <c r="F25" s="486">
        <f t="shared" si="1"/>
        <v>0</v>
      </c>
      <c r="G25" s="487"/>
      <c r="J25" s="114">
        <f>J22-C29</f>
        <v>0</v>
      </c>
    </row>
    <row r="26" spans="1:10" ht="44.1" customHeight="1" thickBot="1" x14ac:dyDescent="0.3">
      <c r="A26" s="469" t="s">
        <v>145</v>
      </c>
      <c r="B26" s="470"/>
      <c r="C26" s="471">
        <v>0</v>
      </c>
      <c r="D26" s="472"/>
      <c r="E26" s="120">
        <v>0</v>
      </c>
      <c r="F26" s="473">
        <f t="shared" si="1"/>
        <v>0</v>
      </c>
      <c r="G26" s="474"/>
    </row>
    <row r="27" spans="1:10" ht="42" customHeight="1" thickBot="1" x14ac:dyDescent="0.3">
      <c r="A27" s="475" t="s">
        <v>153</v>
      </c>
      <c r="B27" s="460"/>
      <c r="C27" s="476">
        <f>SUM(C20:D26)</f>
        <v>0</v>
      </c>
      <c r="D27" s="477"/>
      <c r="E27" s="116">
        <f>SUM(E20:E26)</f>
        <v>0</v>
      </c>
      <c r="F27" s="478">
        <f>SUM(F20:G26)</f>
        <v>0</v>
      </c>
      <c r="G27" s="479"/>
    </row>
    <row r="28" spans="1:10" ht="18" customHeight="1" thickBot="1" x14ac:dyDescent="0.3">
      <c r="A28" s="459"/>
      <c r="B28" s="460"/>
      <c r="C28" s="461" t="s">
        <v>112</v>
      </c>
      <c r="D28" s="462"/>
      <c r="E28" s="122" t="s">
        <v>110</v>
      </c>
      <c r="F28" s="463" t="s">
        <v>113</v>
      </c>
      <c r="G28" s="464"/>
    </row>
    <row r="29" spans="1:10" ht="18" customHeight="1" thickBot="1" x14ac:dyDescent="0.3">
      <c r="A29" s="459" t="s">
        <v>154</v>
      </c>
      <c r="B29" s="460"/>
      <c r="C29" s="465">
        <f>SUM(C27,C17)</f>
        <v>0</v>
      </c>
      <c r="D29" s="466"/>
      <c r="E29" s="121">
        <f>SUM(E17,E27)</f>
        <v>0</v>
      </c>
      <c r="F29" s="467">
        <f>SUM(F17,F27)</f>
        <v>0</v>
      </c>
      <c r="G29" s="468"/>
    </row>
    <row r="30" spans="1:10" s="41" customFormat="1" ht="14.1" customHeight="1" x14ac:dyDescent="0.25">
      <c r="A30" s="40" t="s">
        <v>155</v>
      </c>
    </row>
    <row r="31" spans="1:10" s="41" customFormat="1" x14ac:dyDescent="0.25">
      <c r="A31" s="441" t="s">
        <v>118</v>
      </c>
      <c r="B31" s="441"/>
      <c r="C31" s="441"/>
      <c r="D31" s="441"/>
      <c r="E31" s="441"/>
      <c r="F31" s="441"/>
      <c r="G31" s="441"/>
      <c r="H31" s="441"/>
      <c r="I31" s="441"/>
      <c r="J31" s="441"/>
    </row>
    <row r="32" spans="1:10" s="41" customFormat="1" ht="14.1" customHeight="1" x14ac:dyDescent="0.25">
      <c r="A32" s="442" t="s">
        <v>156</v>
      </c>
      <c r="B32" s="442"/>
      <c r="C32" s="442"/>
      <c r="D32" s="442"/>
      <c r="E32" s="442"/>
      <c r="F32" s="442"/>
      <c r="G32" s="442"/>
      <c r="H32" s="442"/>
      <c r="I32" s="442"/>
      <c r="J32" s="442"/>
    </row>
    <row r="33" spans="1:10" s="41" customFormat="1" ht="14.1" customHeight="1" x14ac:dyDescent="0.25">
      <c r="A33" s="442" t="s">
        <v>157</v>
      </c>
      <c r="B33" s="443"/>
      <c r="C33" s="443"/>
      <c r="D33" s="443"/>
      <c r="E33" s="443"/>
      <c r="F33" s="443"/>
      <c r="G33" s="443"/>
      <c r="H33" s="443"/>
      <c r="I33" s="443"/>
      <c r="J33" s="443"/>
    </row>
    <row r="34" spans="1:10" s="41" customFormat="1" ht="14.1" customHeight="1" x14ac:dyDescent="0.25">
      <c r="A34" s="41" t="s">
        <v>158</v>
      </c>
    </row>
    <row r="35" spans="1:10" ht="6" customHeight="1" x14ac:dyDescent="0.25"/>
    <row r="36" spans="1:10" ht="14.1" customHeight="1" x14ac:dyDescent="0.25">
      <c r="A36" s="36" t="s">
        <v>159</v>
      </c>
    </row>
    <row r="37" spans="1:10" ht="14.1" customHeight="1" thickBot="1" x14ac:dyDescent="0.3">
      <c r="A37" s="36" t="s">
        <v>160</v>
      </c>
    </row>
    <row r="38" spans="1:10" ht="26.25" customHeight="1" thickBot="1" x14ac:dyDescent="0.3">
      <c r="A38" s="444"/>
      <c r="B38" s="445"/>
      <c r="C38" s="445"/>
      <c r="D38" s="445"/>
      <c r="E38" s="445"/>
      <c r="F38" s="445"/>
      <c r="G38" s="445"/>
      <c r="H38" s="445"/>
      <c r="I38" s="445"/>
      <c r="J38" s="446"/>
    </row>
    <row r="39" spans="1:10" ht="6" customHeight="1" x14ac:dyDescent="0.25"/>
    <row r="40" spans="1:10" ht="27" customHeight="1" thickBot="1" x14ac:dyDescent="0.3">
      <c r="A40" s="447" t="s">
        <v>109</v>
      </c>
      <c r="B40" s="157"/>
      <c r="C40" s="157"/>
      <c r="D40" s="157"/>
      <c r="E40" s="157"/>
      <c r="F40" s="157"/>
      <c r="G40" s="157"/>
      <c r="H40" s="157"/>
      <c r="I40" s="157"/>
      <c r="J40" s="157"/>
    </row>
    <row r="41" spans="1:10" ht="27" customHeight="1" thickBot="1" x14ac:dyDescent="0.3">
      <c r="A41" s="448"/>
      <c r="B41" s="449"/>
      <c r="C41" s="449"/>
      <c r="D41" s="449"/>
      <c r="E41" s="449"/>
      <c r="F41" s="449"/>
      <c r="G41" s="449"/>
      <c r="H41" s="449"/>
      <c r="I41" s="449"/>
      <c r="J41" s="450"/>
    </row>
    <row r="42" spans="1:10" s="43" customFormat="1" ht="14.1" customHeight="1" x14ac:dyDescent="0.25">
      <c r="A42" s="42" t="s">
        <v>161</v>
      </c>
    </row>
    <row r="43" spans="1:10" ht="6" customHeight="1" thickBot="1" x14ac:dyDescent="0.3"/>
    <row r="44" spans="1:10" ht="14.1" customHeight="1" thickBot="1" x14ac:dyDescent="0.3">
      <c r="A44" s="123" t="s">
        <v>162</v>
      </c>
      <c r="B44" s="124"/>
      <c r="C44" s="125"/>
      <c r="D44" s="125"/>
      <c r="E44" s="125"/>
      <c r="F44" s="125"/>
      <c r="G44" s="125"/>
      <c r="H44" s="125"/>
      <c r="I44" s="125"/>
      <c r="J44" s="126"/>
    </row>
    <row r="45" spans="1:10" ht="25.5" customHeight="1" thickBot="1" x14ac:dyDescent="0.3">
      <c r="A45" s="439"/>
      <c r="B45" s="440"/>
      <c r="C45" s="440"/>
      <c r="D45" s="440"/>
      <c r="F45" s="451"/>
      <c r="G45" s="452"/>
      <c r="H45" s="452"/>
      <c r="I45" s="452"/>
      <c r="J45" s="453"/>
    </row>
    <row r="46" spans="1:10" ht="12.75" customHeight="1" thickBot="1" x14ac:dyDescent="0.3">
      <c r="A46" s="454" t="s">
        <v>57</v>
      </c>
      <c r="B46" s="455"/>
      <c r="C46" s="31"/>
      <c r="D46" s="31"/>
      <c r="F46" s="31" t="s">
        <v>24</v>
      </c>
      <c r="G46" s="31"/>
      <c r="H46" s="31"/>
      <c r="I46" s="31"/>
      <c r="J46" s="127"/>
    </row>
    <row r="47" spans="1:10" ht="25.5" customHeight="1" thickBot="1" x14ac:dyDescent="0.3">
      <c r="A47" s="456"/>
      <c r="B47" s="457"/>
      <c r="C47" s="457"/>
      <c r="D47" s="458"/>
      <c r="F47" s="456"/>
      <c r="G47" s="457"/>
      <c r="H47" s="457"/>
      <c r="I47" s="457"/>
      <c r="J47" s="458"/>
    </row>
    <row r="48" spans="1:10" ht="12.75" customHeight="1" thickBot="1" x14ac:dyDescent="0.3">
      <c r="A48" s="429" t="s">
        <v>23</v>
      </c>
      <c r="B48" s="430"/>
      <c r="C48" s="128"/>
      <c r="D48" s="128"/>
      <c r="E48" s="129"/>
      <c r="F48" s="128" t="s">
        <v>25</v>
      </c>
      <c r="G48" s="128"/>
      <c r="H48" s="128"/>
      <c r="I48" s="128"/>
      <c r="J48" s="130"/>
    </row>
    <row r="49" spans="1:10" ht="14.1" customHeight="1" thickBot="1" x14ac:dyDescent="0.3"/>
    <row r="50" spans="1:10" ht="15" customHeight="1" x14ac:dyDescent="0.25">
      <c r="A50" s="431" t="s">
        <v>104</v>
      </c>
      <c r="B50" s="432"/>
      <c r="C50" s="432"/>
      <c r="D50" s="432"/>
      <c r="E50" s="432"/>
      <c r="F50" s="432"/>
      <c r="G50" s="432"/>
      <c r="H50" s="432"/>
      <c r="I50" s="432"/>
      <c r="J50" s="433"/>
    </row>
    <row r="51" spans="1:10" ht="25.5" customHeight="1" x14ac:dyDescent="0.25">
      <c r="A51" s="434"/>
      <c r="B51" s="435"/>
      <c r="C51" s="435"/>
      <c r="D51" s="435"/>
      <c r="F51" s="436"/>
      <c r="G51" s="436"/>
      <c r="H51" s="436"/>
      <c r="I51" s="436"/>
      <c r="J51" s="437"/>
    </row>
    <row r="52" spans="1:10" ht="15.75" customHeight="1" x14ac:dyDescent="0.25">
      <c r="A52" s="438" t="s">
        <v>105</v>
      </c>
      <c r="B52" s="157"/>
      <c r="C52" s="31"/>
      <c r="D52" s="31"/>
      <c r="F52" s="31" t="s">
        <v>24</v>
      </c>
      <c r="G52" s="31"/>
      <c r="H52" s="31"/>
      <c r="I52" s="31"/>
      <c r="J52" s="127"/>
    </row>
    <row r="53" spans="1:10" ht="25.5" customHeight="1" x14ac:dyDescent="0.25">
      <c r="A53" s="439"/>
      <c r="B53" s="440"/>
      <c r="C53" s="440"/>
      <c r="D53" s="440"/>
      <c r="F53" s="436"/>
      <c r="G53" s="436"/>
      <c r="H53" s="436"/>
      <c r="I53" s="436"/>
      <c r="J53" s="437"/>
    </row>
    <row r="54" spans="1:10" ht="12.75" customHeight="1" thickBot="1" x14ac:dyDescent="0.3">
      <c r="A54" s="429" t="s">
        <v>106</v>
      </c>
      <c r="B54" s="430"/>
      <c r="C54" s="128"/>
      <c r="D54" s="128"/>
      <c r="E54" s="129"/>
      <c r="F54" s="128" t="s">
        <v>24</v>
      </c>
      <c r="G54" s="128"/>
      <c r="H54" s="128"/>
      <c r="I54" s="128"/>
      <c r="J54" s="130"/>
    </row>
  </sheetData>
  <sheetProtection algorithmName="SHA-512" hashValue="vLS6yijvxObf9HpO+9vvoLYilEAlTYpdcfcXiQCbWQoDM3U03GM4Qu3Hkpq1zsW/1/ISWyzWS7D8KHSLpSDAXQ==" saltValue="uf5ChxnPytDwqhirgkxGjg==" spinCount="100000" sheet="1" selectLockedCells="1"/>
  <mergeCells count="92">
    <mergeCell ref="A1:J1"/>
    <mergeCell ref="A2:J2"/>
    <mergeCell ref="A3:J3"/>
    <mergeCell ref="C5:D5"/>
    <mergeCell ref="E5:J5"/>
    <mergeCell ref="A4:J4"/>
    <mergeCell ref="A6:J6"/>
    <mergeCell ref="A7:J8"/>
    <mergeCell ref="A9:B9"/>
    <mergeCell ref="C9:D9"/>
    <mergeCell ref="F9:G9"/>
    <mergeCell ref="A10:B10"/>
    <mergeCell ref="C10:D10"/>
    <mergeCell ref="F10:G10"/>
    <mergeCell ref="A11:B11"/>
    <mergeCell ref="C11:D11"/>
    <mergeCell ref="F11:G11"/>
    <mergeCell ref="A12:B12"/>
    <mergeCell ref="C12:D12"/>
    <mergeCell ref="F12:G12"/>
    <mergeCell ref="A13:B13"/>
    <mergeCell ref="C13:D13"/>
    <mergeCell ref="F13:G13"/>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19:B19"/>
    <mergeCell ref="C19:D19"/>
    <mergeCell ref="F19:G19"/>
    <mergeCell ref="A20:B20"/>
    <mergeCell ref="C20:D20"/>
    <mergeCell ref="F20:G20"/>
    <mergeCell ref="J20:J21"/>
    <mergeCell ref="A21:B21"/>
    <mergeCell ref="C21:D21"/>
    <mergeCell ref="F21:G21"/>
    <mergeCell ref="A22:B22"/>
    <mergeCell ref="C22:D22"/>
    <mergeCell ref="F22:G22"/>
    <mergeCell ref="A23:B23"/>
    <mergeCell ref="C23:D23"/>
    <mergeCell ref="F23:G23"/>
    <mergeCell ref="J23:J24"/>
    <mergeCell ref="A24:B24"/>
    <mergeCell ref="C24:D24"/>
    <mergeCell ref="F24:G24"/>
    <mergeCell ref="A25:B25"/>
    <mergeCell ref="C25:D25"/>
    <mergeCell ref="F25:G25"/>
    <mergeCell ref="A26:B26"/>
    <mergeCell ref="C26:D26"/>
    <mergeCell ref="F26:G26"/>
    <mergeCell ref="A27:B27"/>
    <mergeCell ref="C27:D27"/>
    <mergeCell ref="F27:G27"/>
    <mergeCell ref="A28:B28"/>
    <mergeCell ref="C28:D28"/>
    <mergeCell ref="F28:G28"/>
    <mergeCell ref="A29:B29"/>
    <mergeCell ref="C29:D29"/>
    <mergeCell ref="F29:G29"/>
    <mergeCell ref="A48:B48"/>
    <mergeCell ref="A31:J31"/>
    <mergeCell ref="A32:J32"/>
    <mergeCell ref="A33:J33"/>
    <mergeCell ref="A38:J38"/>
    <mergeCell ref="A40:J40"/>
    <mergeCell ref="A41:J41"/>
    <mergeCell ref="A45:D45"/>
    <mergeCell ref="F45:J45"/>
    <mergeCell ref="A46:B46"/>
    <mergeCell ref="A47:D47"/>
    <mergeCell ref="F47:J47"/>
    <mergeCell ref="A54:B54"/>
    <mergeCell ref="A50:J50"/>
    <mergeCell ref="A51:D51"/>
    <mergeCell ref="F51:J51"/>
    <mergeCell ref="A52:B52"/>
    <mergeCell ref="A53:D53"/>
    <mergeCell ref="F53:J53"/>
  </mergeCells>
  <conditionalFormatting sqref="C27:D27">
    <cfRule type="cellIs" dxfId="3" priority="2" operator="greaterThan">
      <formula>$J$22*0.15</formula>
    </cfRule>
  </conditionalFormatting>
  <conditionalFormatting sqref="C29:D29">
    <cfRule type="cellIs" dxfId="2" priority="1" operator="greaterThan">
      <formula>$J$22</formula>
    </cfRule>
  </conditionalFormatting>
  <dataValidations count="2">
    <dataValidation type="whole" allowBlank="1" showInputMessage="1" showErrorMessage="1" errorTitle="Invalid Entry - Whole #s Only" error="Please enter a numerical amount in whole dollars only. Do not include cents." sqref="C10:E16"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0:E26" xr:uid="{00000000-0002-0000-0300-000001000000}">
      <formula1>0</formula1>
      <formula2>6000000000000</formula2>
    </dataValidation>
  </dataValidations>
  <pageMargins left="0.48993055555555598" right="0.7" top="0.75" bottom="0.75" header="0.3" footer="0.3"/>
  <pageSetup scale="64" orientation="portrait" r:id="rId1"/>
  <headerFooter>
    <oddFooter>&amp;RA-109-00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143A6A6B-AAAA-4505-A7CC-974B909792F4}">
            <xm:f>'C:\Users\GhaffariBX\Documents\Reimbursement Rates\[Prospective S Sponsors - PEW Management Plan Budget.xlsx]PEW'!#REF!</xm:f>
            <x14:dxf>
              <fill>
                <patternFill>
                  <bgColor rgb="FFFF0000"/>
                </patternFill>
              </fill>
            </x14:dxf>
          </x14:cfRule>
          <xm:sqref>C29:D29</xm:sqref>
        </x14:conditionalFormatting>
        <x14:conditionalFormatting xmlns:xm="http://schemas.microsoft.com/office/excel/2006/main">
          <x14:cfRule type="cellIs" priority="3" operator="lessThan" id="{C368D938-C96B-424A-B25E-9FDDB0F76CF6}">
            <xm:f>'C:\Users\GhaffariBX\Documents\Reimbursement Rates\[Prospective S Sponsors - PEW Management Plan Budget.xlsx]PEW'!#REF!</xm:f>
            <x14:dxf>
              <fill>
                <patternFill>
                  <bgColor rgb="FFFF0000"/>
                </patternFill>
              </fill>
            </x14:dxf>
          </x14:cfRule>
          <xm:sqref>F29:G29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Instructions</vt:lpstr>
      <vt:lpstr>PEW</vt:lpstr>
      <vt:lpstr>Management Plan</vt:lpstr>
      <vt:lpstr>Budget</vt:lpstr>
      <vt:lpstr>PEW!LS_R</vt:lpstr>
      <vt:lpstr>Instructions!Print_Area</vt:lpstr>
      <vt:lpstr>'Management Plan'!Print_Area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2020-01-13T16:12:47Z</cp:lastPrinted>
  <dcterms:created xsi:type="dcterms:W3CDTF">2015-05-22T17:37:14Z</dcterms:created>
  <dcterms:modified xsi:type="dcterms:W3CDTF">2025-07-31T18:34:03Z</dcterms:modified>
</cp:coreProperties>
</file>