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6925"/>
  <workbookPr defaultThemeVersion="124226"/>
  <mc:AlternateContent xmlns:mc="http://schemas.openxmlformats.org/markup-compatibility/2006">
    <mc:Choice Requires="x15">
      <x15ac:absPath xmlns:x15ac="http://schemas.microsoft.com/office/spreadsheetml/2010/11/ac" url="C:\Users\WaddleMG\Documents\"/>
    </mc:Choice>
  </mc:AlternateContent>
  <bookViews>
    <workbookView xWindow="0" yWindow="0" windowWidth="28800" windowHeight="14565"/>
  </bookViews>
  <sheets>
    <sheet name="PEW" sheetId="4" r:id="rId1"/>
    <sheet name="Management Plan" sheetId="1" r:id="rId2"/>
    <sheet name="Budget" sheetId="5" r:id="rId3"/>
  </sheets>
  <definedNames>
    <definedName name="B_F">PEW!$H$8</definedName>
    <definedName name="B_NN">PEW!$H$10</definedName>
    <definedName name="B_R">PEW!$H$9</definedName>
    <definedName name="LS_F">PEW!$H$13</definedName>
    <definedName name="LS_NN">PEW!$H$15</definedName>
    <definedName name="LS_R">PEW!$H$14</definedName>
    <definedName name="_xlnm.Print_Area" localSheetId="1">'Management Plan'!$B$1:$W$85</definedName>
    <definedName name="_xlnm.Print_Area" localSheetId="0">PEW!$A$1:$K$96</definedName>
    <definedName name="S_F">PEW!$H$18</definedName>
    <definedName name="S_NN">PEW!$H$20</definedName>
    <definedName name="S_R">PEW!$H$19</definedName>
  </definedNames>
  <calcPr calcId="171027"/>
</workbook>
</file>

<file path=xl/calcChain.xml><?xml version="1.0" encoding="utf-8"?>
<calcChain xmlns="http://schemas.openxmlformats.org/spreadsheetml/2006/main">
  <c r="D76" i="4" l="1"/>
  <c r="D75" i="4"/>
  <c r="I70" i="4"/>
  <c r="E70" i="4"/>
  <c r="I69" i="4"/>
  <c r="I68" i="4"/>
  <c r="I64" i="4"/>
  <c r="I63" i="4"/>
  <c r="I62" i="4"/>
  <c r="I58" i="4"/>
  <c r="I57" i="4"/>
  <c r="I56" i="4"/>
  <c r="B46" i="4"/>
  <c r="B45" i="4"/>
  <c r="B44" i="4"/>
  <c r="G34" i="4"/>
  <c r="A34" i="4"/>
  <c r="G33" i="4"/>
  <c r="A33" i="4"/>
  <c r="B76" i="4" s="1"/>
  <c r="G32" i="4"/>
  <c r="A32" i="4"/>
  <c r="G31" i="4"/>
  <c r="A31" i="4"/>
  <c r="E64" i="4" s="1"/>
  <c r="G30" i="4"/>
  <c r="A30" i="4"/>
  <c r="E69" i="4" s="1"/>
  <c r="G29" i="4"/>
  <c r="A29" i="4"/>
  <c r="E58" i="4" s="1"/>
  <c r="A10" i="4"/>
  <c r="D44" i="4" s="1"/>
  <c r="E56" i="4" l="1"/>
  <c r="E68" i="4"/>
  <c r="F44" i="4"/>
  <c r="F76" i="4"/>
  <c r="D46" i="4"/>
  <c r="F46" i="4" s="1"/>
  <c r="D45" i="4"/>
  <c r="F45" i="4" s="1"/>
  <c r="E57" i="4"/>
  <c r="E62" i="4"/>
  <c r="E63" i="4"/>
  <c r="B75" i="4"/>
  <c r="F75" i="4" s="1"/>
  <c r="C69" i="4" l="1"/>
  <c r="G69" i="4" s="1"/>
  <c r="J69" i="4" s="1"/>
  <c r="C63" i="4"/>
  <c r="G63" i="4" s="1"/>
  <c r="J63" i="4" s="1"/>
  <c r="C57" i="4"/>
  <c r="G57" i="4" s="1"/>
  <c r="J57" i="4" s="1"/>
  <c r="F85" i="4"/>
  <c r="F87" i="4" s="1"/>
  <c r="F77" i="4"/>
  <c r="C56" i="4"/>
  <c r="G56" i="4" s="1"/>
  <c r="F47" i="4"/>
  <c r="C68" i="4"/>
  <c r="G68" i="4" s="1"/>
  <c r="C62" i="4"/>
  <c r="G62" i="4" s="1"/>
  <c r="C70" i="4"/>
  <c r="G70" i="4" s="1"/>
  <c r="J70" i="4" s="1"/>
  <c r="C64" i="4"/>
  <c r="G64" i="4" s="1"/>
  <c r="J64" i="4" s="1"/>
  <c r="C58" i="4"/>
  <c r="G58" i="4" s="1"/>
  <c r="J58" i="4" s="1"/>
  <c r="G65" i="4" l="1"/>
  <c r="J62" i="4"/>
  <c r="J65" i="4" s="1"/>
  <c r="J68" i="4"/>
  <c r="J71" i="4" s="1"/>
  <c r="G71" i="4"/>
  <c r="J56" i="4"/>
  <c r="J59" i="4" s="1"/>
  <c r="G59" i="4"/>
  <c r="F80" i="4" l="1"/>
  <c r="F82" i="4" s="1"/>
  <c r="K92" i="4" l="1"/>
  <c r="F90" i="4"/>
  <c r="F92" i="4" s="1"/>
  <c r="R22" i="1" l="1"/>
  <c r="R23" i="1"/>
  <c r="R24" i="1"/>
  <c r="R25" i="1"/>
  <c r="R26" i="1"/>
  <c r="R27" i="1"/>
  <c r="R28" i="1"/>
  <c r="R29" i="1"/>
  <c r="R30" i="1"/>
  <c r="R31" i="1"/>
  <c r="R32" i="1"/>
  <c r="R33" i="1"/>
  <c r="R34" i="1"/>
  <c r="R35" i="1"/>
  <c r="R21" i="1"/>
  <c r="E3" i="1" l="1"/>
  <c r="E5" i="5" l="1"/>
  <c r="N3" i="1"/>
  <c r="B5" i="5"/>
  <c r="F12" i="5" l="1"/>
  <c r="F13" i="5"/>
  <c r="F14" i="5"/>
  <c r="F15" i="5"/>
  <c r="F16" i="5"/>
  <c r="F17" i="5"/>
  <c r="F18" i="5"/>
  <c r="C19" i="5"/>
  <c r="E19" i="5"/>
  <c r="F23" i="5"/>
  <c r="F24" i="5"/>
  <c r="F25" i="5"/>
  <c r="F26" i="5"/>
  <c r="F27" i="5"/>
  <c r="F28" i="5"/>
  <c r="F19" i="5" l="1"/>
  <c r="N40" i="1" l="1"/>
  <c r="E40" i="1"/>
  <c r="V21" i="1" l="1"/>
  <c r="V22" i="1"/>
  <c r="V23" i="1"/>
  <c r="V24" i="1"/>
  <c r="V25" i="1"/>
  <c r="V26" i="1"/>
  <c r="V27" i="1"/>
  <c r="V28" i="1"/>
  <c r="V29" i="1"/>
  <c r="V30" i="1"/>
  <c r="V31" i="1"/>
  <c r="V32" i="1"/>
  <c r="V33" i="1"/>
  <c r="V34" i="1"/>
  <c r="V35" i="1"/>
  <c r="T37" i="1"/>
  <c r="T42" i="1" s="1"/>
  <c r="C22" i="5" s="1"/>
  <c r="C29" i="5" s="1"/>
  <c r="C31" i="5" s="1"/>
  <c r="T51" i="1"/>
  <c r="T52" i="1"/>
  <c r="T53" i="1"/>
  <c r="T54" i="1"/>
  <c r="T55" i="1"/>
  <c r="V37" i="1" l="1"/>
  <c r="V42" i="1" s="1"/>
  <c r="E22" i="5" s="1"/>
  <c r="R37" i="1"/>
  <c r="E29" i="5" l="1"/>
  <c r="E31" i="5" s="1"/>
  <c r="F22" i="5"/>
  <c r="F29" i="5" s="1"/>
  <c r="F31" i="5" s="1"/>
  <c r="M56" i="1"/>
  <c r="T56" i="1" s="1"/>
  <c r="J29" i="5" l="1"/>
  <c r="J31" i="5" s="1"/>
</calcChain>
</file>

<file path=xl/sharedStrings.xml><?xml version="1.0" encoding="utf-8"?>
<sst xmlns="http://schemas.openxmlformats.org/spreadsheetml/2006/main" count="313" uniqueCount="236">
  <si>
    <t>(D)</t>
  </si>
  <si>
    <t>Employee Name</t>
  </si>
  <si>
    <t>Position Title</t>
  </si>
  <si>
    <t>Hours per Month Spent on CCFP</t>
  </si>
  <si>
    <t>(A)</t>
  </si>
  <si>
    <t>(B)</t>
  </si>
  <si>
    <t>(H)</t>
  </si>
  <si>
    <r>
      <rPr>
        <b/>
        <sz val="16"/>
        <color theme="1"/>
        <rFont val="Arial"/>
        <family val="2"/>
      </rPr>
      <t xml:space="preserve">Florida Department of Health
Child Care Food Program
</t>
    </r>
    <r>
      <rPr>
        <b/>
        <sz val="20"/>
        <color theme="1"/>
        <rFont val="Arial"/>
        <family val="2"/>
      </rPr>
      <t>MANAGEMENT PLAN</t>
    </r>
    <r>
      <rPr>
        <sz val="16"/>
        <color theme="1"/>
        <rFont val="Arial"/>
        <family val="2"/>
      </rPr>
      <t xml:space="preserve">
</t>
    </r>
    <r>
      <rPr>
        <sz val="14"/>
        <color theme="1"/>
        <rFont val="Arial"/>
        <family val="2"/>
      </rPr>
      <t>(For Sponsors of Affiliated Child Care Centers, Afterschool Meals Programs, and Homeless Children Nutrition Programs)</t>
    </r>
    <r>
      <rPr>
        <sz val="16"/>
        <color theme="1"/>
        <rFont val="Calibri"/>
        <family val="2"/>
        <scheme val="minor"/>
      </rPr>
      <t xml:space="preserve">
</t>
    </r>
  </si>
  <si>
    <t>Annual Insurance &amp; Other Benefit Costs Paid by Employer</t>
  </si>
  <si>
    <t>TOTAL</t>
  </si>
  <si>
    <t>CCFP Funds</t>
  </si>
  <si>
    <t>Other Funds</t>
  </si>
  <si>
    <t>Authorization Number:</t>
  </si>
  <si>
    <t>Sponsoring Organization Name:</t>
  </si>
  <si>
    <t>YES</t>
  </si>
  <si>
    <t>NO</t>
  </si>
  <si>
    <t xml:space="preserve">A yes answer indicates that the sponsoring organization, at a minimum, conducts unannounced CCFP monitoring reviews as follows:
• Each new site is reviewed within the first four weeks of CCFP operations.
• Each existing site is reviewed three times yearly with not more than a six-month lapse between reviews.  If using review averaging, contractor meets review averaging requirements.
• Follow-up reviews are conducted within 30 days of issuing a disallowance and/or identifying areas of noncompliance.
</t>
  </si>
  <si>
    <t>4.  How many sites do you currently sponsor?</t>
  </si>
  <si>
    <t>Description of Monitoring Activities</t>
  </si>
  <si>
    <t>* Sponsors with twenty-five (25) or more sites are required to employ at least one full time equivalent (FTE) monitor per 25-150 sites.  However, to ensure adequate monitoring, there should be approximately one FTE monitor for not more than 85 sites.  An FTE equals one staff year (2080 hours) or a staff month (173.33 hours) and could be one full time staff person who monitors full time; two half time staff who spend all of their time monitoring; two full time staff who spend half of their time monitoring; three full time staff, one of whom monitors 40% of the time, with the other two each spending 30% of their time monitoring, etc.</t>
  </si>
  <si>
    <t xml:space="preserve">TOTAL = </t>
  </si>
  <si>
    <t xml:space="preserve">% of Monthly CCFP Hours Spent Monitoring
</t>
  </si>
  <si>
    <r>
      <rPr>
        <b/>
        <sz val="12"/>
        <color theme="1"/>
        <rFont val="Arial"/>
        <family val="2"/>
      </rPr>
      <t># of Hours per Month Spent on Monitoring*</t>
    </r>
    <r>
      <rPr>
        <sz val="12"/>
        <color theme="1"/>
        <rFont val="Arial"/>
        <family val="2"/>
      </rPr>
      <t xml:space="preserve">
</t>
    </r>
  </si>
  <si>
    <t>8. List the Florida address(s) where CCFP records will be maintained:</t>
  </si>
  <si>
    <t>I certify that all information on the Management Plan is true and correct.</t>
  </si>
  <si>
    <t>Printed Name</t>
  </si>
  <si>
    <t>Date</t>
  </si>
  <si>
    <t>Title</t>
  </si>
  <si>
    <t>Number of FTEs =</t>
  </si>
  <si>
    <t>(I)</t>
  </si>
  <si>
    <t>(J)</t>
  </si>
  <si>
    <t xml:space="preserve"> # of
CCFP Operating Months per Year</t>
  </si>
  <si>
    <t>Total Annual Salary</t>
  </si>
  <si>
    <t>Total Annual Salary &amp; Benefits Allowable to Charge to CCFP</t>
  </si>
  <si>
    <t>Job Duty</t>
  </si>
  <si>
    <t>Administrative Oversight</t>
  </si>
  <si>
    <t>Bookkeeping</t>
  </si>
  <si>
    <t>Checking and Approving Menus</t>
  </si>
  <si>
    <t>Compiling Claim Data</t>
  </si>
  <si>
    <t>Checking and Filing Claims</t>
  </si>
  <si>
    <t>Financial Management</t>
  </si>
  <si>
    <t>Monitoring</t>
  </si>
  <si>
    <t>Technical Assistance</t>
  </si>
  <si>
    <t>Training</t>
  </si>
  <si>
    <t>A.</t>
  </si>
  <si>
    <t>B.</t>
  </si>
  <si>
    <t>C.</t>
  </si>
  <si>
    <t>D.</t>
  </si>
  <si>
    <t>E.</t>
  </si>
  <si>
    <t xml:space="preserve"> </t>
  </si>
  <si>
    <t>1. Required Administrative Duties</t>
  </si>
  <si>
    <t xml:space="preserve">Total Annual Hours Worked for Employer </t>
  </si>
  <si>
    <r>
      <rPr>
        <b/>
        <sz val="12"/>
        <color theme="1"/>
        <rFont val="Arial"/>
        <family val="2"/>
      </rPr>
      <t>Recommended Training Topics</t>
    </r>
    <r>
      <rPr>
        <sz val="12"/>
        <color theme="1"/>
        <rFont val="Arial"/>
        <family val="2"/>
      </rPr>
      <t xml:space="preserve">
• Food Safety &amp; Sanitation
• Nutrition Education</t>
    </r>
    <r>
      <rPr>
        <sz val="11"/>
        <color theme="1"/>
        <rFont val="Calibri"/>
        <family val="2"/>
        <scheme val="minor"/>
      </rPr>
      <t xml:space="preserve">
</t>
    </r>
  </si>
  <si>
    <r>
      <t xml:space="preserve"> Total Hours per Month Spent on CCFP 
</t>
    </r>
    <r>
      <rPr>
        <sz val="12"/>
        <color theme="1"/>
        <rFont val="Arial"/>
        <family val="2"/>
      </rPr>
      <t>(should be the same number of hours listed in table 2, column C)</t>
    </r>
    <r>
      <rPr>
        <b/>
        <sz val="12"/>
        <color theme="1"/>
        <rFont val="Arial"/>
        <family val="2"/>
      </rPr>
      <t xml:space="preserve">
</t>
    </r>
  </si>
  <si>
    <t>3. The sponsor conducts MONITORING REVIEWS at least as often as required by 7 CFR, Part 226.16(d)(4)(iii).</t>
  </si>
  <si>
    <t>Determining Site Eligibility (A Only)</t>
  </si>
  <si>
    <t xml:space="preserve">Projected Amount to be Charged to the CCFP </t>
  </si>
  <si>
    <t>Note: Transfer the columns I and J totals to the applicable columns on the Administrative Salaries &amp; Benefits row of the Budget.  -&gt;</t>
  </si>
  <si>
    <t xml:space="preserve">6. The sponsor completes training on all required topics at least once a year. </t>
  </si>
  <si>
    <t>Signature of Authorized Employee</t>
  </si>
  <si>
    <t>Maintaining Enrollment Roster (S Only)</t>
  </si>
  <si>
    <t>2. Allowable Administrative Salaries/Benefits and Cost Allocation</t>
  </si>
  <si>
    <t>(C)</t>
  </si>
  <si>
    <t>(E)</t>
  </si>
  <si>
    <t>(F)</t>
  </si>
  <si>
    <t>(G)</t>
  </si>
  <si>
    <r>
      <t xml:space="preserve">Amount to be Charged to Other Funds </t>
    </r>
    <r>
      <rPr>
        <sz val="10"/>
        <color theme="1"/>
        <rFont val="Arial"/>
        <family val="2"/>
      </rPr>
      <t>(Column H minus Column I)</t>
    </r>
  </si>
  <si>
    <t>Instructions: Mark "Yes" or "No" for questions 3, 6 and 7 below by placing an X in the cell. Complete the remaining questions as specified.</t>
  </si>
  <si>
    <r>
      <rPr>
        <b/>
        <sz val="12"/>
        <color theme="1"/>
        <rFont val="Arial"/>
        <family val="2"/>
      </rPr>
      <t xml:space="preserve">Required Training Topics                                      </t>
    </r>
    <r>
      <rPr>
        <sz val="12"/>
        <color theme="1"/>
        <rFont val="Arial"/>
        <family val="2"/>
      </rPr>
      <t xml:space="preserve">
• Menu Planning &amp; Meal Pattern Requirements
• Meal Count Procedures
• Claim Review &amp; Submission Procedures
• Reimbursement System
• Civil Rights Requirements</t>
    </r>
  </si>
  <si>
    <r>
      <rPr>
        <b/>
        <sz val="12"/>
        <color theme="1"/>
        <rFont val="Arial"/>
        <family val="2"/>
      </rPr>
      <t>*** Note:</t>
    </r>
    <r>
      <rPr>
        <sz val="12"/>
        <color theme="1"/>
        <rFont val="Arial"/>
        <family val="2"/>
      </rPr>
      <t xml:space="preserve"> A sign-in sheet and agenda must be maintained for each training session.</t>
    </r>
  </si>
  <si>
    <t>*** The green areas require your input. The yellow areas will auto-populate based on the information you provide in the green areas.</t>
  </si>
  <si>
    <r>
      <rPr>
        <b/>
        <sz val="12"/>
        <color theme="1"/>
        <rFont val="Arial"/>
        <family val="2"/>
      </rPr>
      <t xml:space="preserve">Instructions: </t>
    </r>
    <r>
      <rPr>
        <sz val="12"/>
        <color theme="1"/>
        <rFont val="Arial"/>
        <family val="2"/>
      </rPr>
      <t xml:space="preserve">Complete columns A-E for each employee listed above. </t>
    </r>
    <r>
      <rPr>
        <u/>
        <sz val="12"/>
        <color theme="1"/>
        <rFont val="Arial"/>
        <family val="2"/>
      </rPr>
      <t>All employees listed in #1 must be listed in this table.</t>
    </r>
    <r>
      <rPr>
        <sz val="12"/>
        <color theme="1"/>
        <rFont val="Arial"/>
        <family val="2"/>
      </rPr>
      <t xml:space="preserve"> Please note that the number of hours listed in column E can be reduced to reflect the actual number of annual hours worked by each employee, however this number may not exceed 2,080 which is the maximum number of annual hours for a full time position.</t>
    </r>
  </si>
  <si>
    <r>
      <rPr>
        <u/>
        <sz val="12"/>
        <color theme="1"/>
        <rFont val="Arial"/>
        <family val="2"/>
      </rPr>
      <t>Complete columns F-G only if charging salaries for the employees listed.</t>
    </r>
    <r>
      <rPr>
        <sz val="12"/>
        <color theme="1"/>
        <rFont val="Arial"/>
        <family val="2"/>
      </rPr>
      <t xml:space="preserve">  Column H will calculate the allowable amounts of salaries and benefits that can be charged to CCFP funds based on each employee's percentage of time worked on the CCFP.  The total administrative costs charged to the CCFP cannot exceed 15% of projected or actual meal reimbursements. </t>
    </r>
  </si>
  <si>
    <r>
      <t xml:space="preserve">Columns I and J document the allocation of the total allowable costs for annual salary and benefits. Complete column I by inputting the portion of the total allowable salary and benefit amount for each employee that will be paid with CCFP funds.  </t>
    </r>
    <r>
      <rPr>
        <u/>
        <sz val="12"/>
        <color theme="1"/>
        <rFont val="Arial"/>
        <family val="2"/>
      </rPr>
      <t>The amount in column I cannot be more than the amount listed in column H.</t>
    </r>
    <r>
      <rPr>
        <sz val="12"/>
        <color theme="1"/>
        <rFont val="Arial"/>
        <family val="2"/>
      </rPr>
      <t xml:space="preserve"> The total amount listed in column I cannot exceed the 15% sponsor administrative cap listed on the PEW, and must match the amount listed on the budget for administrative salaries and benefits in the CCFP Funds column. The difference between the total allowable salary and benefits (H) and the amount to be charged (I) is calculated in column J. The total calculated at the bottom of column J must match the amount listed on the budget for administrative salaries and benefits in the Other Funds column.</t>
    </r>
  </si>
  <si>
    <t xml:space="preserve">7. The sponsor REVIEWS ALL CCFP RECORDS for accuracy and compliance.    </t>
  </si>
  <si>
    <r>
      <rPr>
        <b/>
        <sz val="12"/>
        <color theme="1"/>
        <rFont val="Arial"/>
        <family val="2"/>
      </rPr>
      <t>Instructions:</t>
    </r>
    <r>
      <rPr>
        <sz val="12"/>
        <color theme="1"/>
        <rFont val="Arial"/>
        <family val="2"/>
      </rPr>
      <t xml:space="preserve"> List all employees who perform each of the following required administrative duties. Each duty must be completed by at least one staff member. List all employees necessary for the job duties completed by multiple employees. Ensure that the Program Manager is listed for the duties he/she performs.</t>
    </r>
  </si>
  <si>
    <r>
      <t xml:space="preserve">*PLEASE NOTE:  </t>
    </r>
    <r>
      <rPr>
        <sz val="10"/>
        <color indexed="8"/>
        <rFont val="Arial"/>
        <family val="2"/>
      </rPr>
      <t xml:space="preserve">The cash-in-lieu-of commodity payments received by an institution shall be used only to purchase food products that are produced in the United States for use in the program.  Institutions must maintain sufficient records to document the proper use of these payments.   </t>
    </r>
  </si>
  <si>
    <t>Sponsor Administrative Cap</t>
  </si>
  <si>
    <t>=</t>
  </si>
  <si>
    <t>Projected Earnings Rounded for use in the Budget</t>
  </si>
  <si>
    <t xml:space="preserve"> Total Projected Earnings for One Year </t>
  </si>
  <si>
    <t xml:space="preserve">Projected Commodity Reimbursement for One Year </t>
  </si>
  <si>
    <t xml:space="preserve">Projected Commodity Reimbursement for One Month </t>
  </si>
  <si>
    <t xml:space="preserve"> Total Projected Meal Earnings for One Year </t>
  </si>
  <si>
    <t xml:space="preserve">Projected Meal Earnings for One Month </t>
  </si>
  <si>
    <t>X</t>
  </si>
  <si>
    <t xml:space="preserve">             b. Supper</t>
  </si>
  <si>
    <t xml:space="preserve">             a. Lunch</t>
  </si>
  <si>
    <t>Commodities Reimbursement*</t>
  </si>
  <si>
    <t xml:space="preserve">          Total Number of Snacks Claimed</t>
  </si>
  <si>
    <t>c. Nonneedy %</t>
  </si>
  <si>
    <t>b. Reduced Price %</t>
  </si>
  <si>
    <t>a. Free %</t>
  </si>
  <si>
    <t>Reimbursement Amount</t>
  </si>
  <si>
    <t>Rate</t>
  </si>
  <si>
    <t># of Meals</t>
  </si>
  <si>
    <t xml:space="preserve">Snacks </t>
  </si>
  <si>
    <t xml:space="preserve">          Total Number of Lunches and Suppers Claimed</t>
  </si>
  <si>
    <t>Lunch/Supper</t>
  </si>
  <si>
    <t xml:space="preserve">             Total Number of Breakfast Claimed</t>
  </si>
  <si>
    <t># of Meals by Category</t>
  </si>
  <si>
    <t># Meals Served</t>
  </si>
  <si>
    <t>Category %</t>
  </si>
  <si>
    <t xml:space="preserve">Breakfast   </t>
  </si>
  <si>
    <t>Type Meal Category Percentage (Number 2) above multiplied by assigned meal reimbursement rate (password protected)</t>
  </si>
  <si>
    <t xml:space="preserve">  Multiply that answer (the free/reduced distribution) by the current reimbursement rates.</t>
  </si>
  <si>
    <t xml:space="preserve">  Multiply the category percentages calculated in step 1 by the number of meals served for each meal type.</t>
  </si>
  <si>
    <t>2)  Calculation to Determine Free/Reduced Distribution for each Meal Type</t>
  </si>
  <si>
    <t xml:space="preserve">      Total Percentage:</t>
  </si>
  <si>
    <t>/ total enrolled</t>
  </si>
  <si>
    <t>c. Number nonneedy</t>
  </si>
  <si>
    <t>b. Number reduced price</t>
  </si>
  <si>
    <t>a. Number free</t>
  </si>
  <si>
    <t>Divide the number of eligible children in each category by the total number of children enrolled.</t>
  </si>
  <si>
    <t>1)  Calculation to Determine Percentage</t>
  </si>
  <si>
    <t>Now the Worksheet will do the Calculations (password protected - read only)</t>
  </si>
  <si>
    <t>Evening Snack</t>
  </si>
  <si>
    <t>Supper</t>
  </si>
  <si>
    <t>PM Snack</t>
  </si>
  <si>
    <t>Lunch</t>
  </si>
  <si>
    <t>AM Snack</t>
  </si>
  <si>
    <t>Breakfast</t>
  </si>
  <si>
    <t>(Number of Operating Days  x  Average Attendance per Day)</t>
  </si>
  <si>
    <r>
      <t xml:space="preserve">Total Number of Meals Served in </t>
    </r>
    <r>
      <rPr>
        <b/>
        <sz val="10"/>
        <color indexed="10"/>
        <rFont val="Arial"/>
        <family val="2"/>
      </rPr>
      <t>One Month</t>
    </r>
    <r>
      <rPr>
        <b/>
        <sz val="10"/>
        <color indexed="8"/>
        <rFont val="Arial"/>
        <family val="2"/>
      </rPr>
      <t xml:space="preserve"> to Eligible Children</t>
    </r>
  </si>
  <si>
    <t>Claiming Evening Snack?</t>
  </si>
  <si>
    <t>Claiming Supper?</t>
  </si>
  <si>
    <t>Claiming Afternoon Snack?</t>
  </si>
  <si>
    <t>Cash-in-Lieu:</t>
  </si>
  <si>
    <t>Claiming Lunch?</t>
  </si>
  <si>
    <t>Claiming Morning Snack?</t>
  </si>
  <si>
    <t xml:space="preserve"> Non-Needy</t>
  </si>
  <si>
    <t>Claiming Breakfast ?</t>
  </si>
  <si>
    <t xml:space="preserve"> Reduced</t>
  </si>
  <si>
    <t>Put a "Y" in each category that applies:</t>
  </si>
  <si>
    <t xml:space="preserve"> Free</t>
  </si>
  <si>
    <t>Snacks:</t>
  </si>
  <si>
    <t>Total number months operating per year</t>
  </si>
  <si>
    <t>Total number days operating (per month)</t>
  </si>
  <si>
    <t>Days Operating</t>
  </si>
  <si>
    <t>(Cannot exceed total number of enrolled children)</t>
  </si>
  <si>
    <t>Lunch/Supper:</t>
  </si>
  <si>
    <t>Average Attendance per Day</t>
  </si>
  <si>
    <t>Total number of enrolled children (a+b+c)</t>
  </si>
  <si>
    <t>Number of children eligible for non-needy meals</t>
  </si>
  <si>
    <t>Number of children eligible for reduced meals</t>
  </si>
  <si>
    <t>Breakfast:</t>
  </si>
  <si>
    <t>Number of children eligible for free meals</t>
  </si>
  <si>
    <t>Enrollment</t>
  </si>
  <si>
    <t>Rates</t>
  </si>
  <si>
    <t>Please Answer these Questions</t>
  </si>
  <si>
    <t>Automatically Calculates</t>
  </si>
  <si>
    <t>Requires User Input</t>
  </si>
  <si>
    <r>
      <rPr>
        <b/>
        <sz val="10"/>
        <rFont val="Arial"/>
        <family val="34"/>
      </rPr>
      <t xml:space="preserve">Office Supplies: </t>
    </r>
    <r>
      <rPr>
        <sz val="10"/>
        <rFont val="Arial"/>
        <family val="34"/>
      </rPr>
      <t>Includes costs for paper, pens, postage, etc. for food program use only.</t>
    </r>
  </si>
  <si>
    <r>
      <rPr>
        <b/>
        <sz val="10"/>
        <rFont val="Arial"/>
        <family val="34"/>
      </rPr>
      <t xml:space="preserve">Rent &amp; Utilities: </t>
    </r>
    <r>
      <rPr>
        <sz val="10"/>
        <rFont val="Arial"/>
        <family val="34"/>
      </rPr>
      <t>Includes rental of office space and office equipment (i.e., telephone) that is used exclusively for the food program.</t>
    </r>
  </si>
  <si>
    <r>
      <rPr>
        <b/>
        <sz val="10"/>
        <rFont val="Arial"/>
        <family val="34"/>
      </rPr>
      <t xml:space="preserve">Non-Contracted Purchased Services: </t>
    </r>
    <r>
      <rPr>
        <sz val="10"/>
        <rFont val="Arial"/>
        <family val="34"/>
      </rPr>
      <t xml:space="preserve">Costs of services, excluding Professional Services (see </t>
    </r>
    <r>
      <rPr>
        <b/>
        <sz val="10"/>
        <rFont val="Arial"/>
        <family val="34"/>
      </rPr>
      <t xml:space="preserve">“Other” </t>
    </r>
    <r>
      <rPr>
        <sz val="10"/>
        <rFont val="Arial"/>
        <family val="34"/>
      </rPr>
      <t xml:space="preserve">category below), required for the maintenance, repair or upkeep of administrative equipment. The </t>
    </r>
    <r>
      <rPr>
        <u/>
        <sz val="10"/>
        <rFont val="Arial"/>
        <family val="34"/>
      </rPr>
      <t>non-contracted</t>
    </r>
    <r>
      <rPr>
        <sz val="10"/>
        <rFont val="Arial"/>
        <family val="34"/>
      </rPr>
      <t xml:space="preserve"> cost of purchased security, janitorial or insect control as related to administrative offices or spaces can also be included.</t>
    </r>
  </si>
  <si>
    <r>
      <rPr>
        <b/>
        <u/>
        <sz val="10"/>
        <rFont val="Arial"/>
        <family val="34"/>
      </rPr>
      <t>ADMINISTRATIVE COSTS:</t>
    </r>
  </si>
  <si>
    <r>
      <rPr>
        <b/>
        <sz val="10"/>
        <rFont val="Arial"/>
        <family val="34"/>
      </rPr>
      <t xml:space="preserve">Other: </t>
    </r>
    <r>
      <rPr>
        <sz val="10"/>
        <rFont val="Arial"/>
        <family val="34"/>
      </rPr>
      <t xml:space="preserve">Specify any miscellaneous costs not included in one of the categories above. For </t>
    </r>
    <r>
      <rPr>
        <u/>
        <sz val="10"/>
        <rFont val="Arial"/>
        <family val="34"/>
      </rPr>
      <t>contracted</t>
    </r>
    <r>
      <rPr>
        <sz val="10"/>
        <rFont val="Arial"/>
        <family val="34"/>
      </rPr>
      <t xml:space="preserve"> purchased services (e.g., rental of food service equipment or kitchen or food preparation space, contracted janitorial services, contracted security services, contracted labor, etc.), a contract must exist between the contractor and another party (related or non-related). You must complete the “Supplemental Budget for Special Cost Items” to receive prior approval for these types of cost items.</t>
    </r>
  </si>
  <si>
    <r>
      <rPr>
        <b/>
        <sz val="10"/>
        <rFont val="Arial"/>
        <family val="34"/>
      </rPr>
      <t xml:space="preserve">Food Service Equipment: </t>
    </r>
    <r>
      <rPr>
        <sz val="10"/>
        <rFont val="Arial"/>
        <family val="34"/>
      </rPr>
      <t xml:space="preserve">Purchases of equipment costing </t>
    </r>
    <r>
      <rPr>
        <u/>
        <sz val="10"/>
        <rFont val="Arial"/>
        <family val="34"/>
      </rPr>
      <t>more than $5,000 (per item)</t>
    </r>
    <r>
      <rPr>
        <sz val="10"/>
        <rFont val="Arial"/>
        <family val="34"/>
      </rPr>
      <t xml:space="preserve"> to be used for the food program. </t>
    </r>
    <r>
      <rPr>
        <u/>
        <sz val="10"/>
        <rFont val="Arial"/>
        <family val="34"/>
      </rPr>
      <t>Prior</t>
    </r>
    <r>
      <rPr>
        <sz val="10"/>
        <rFont val="Arial"/>
        <family val="34"/>
      </rPr>
      <t xml:space="preserve"> </t>
    </r>
    <r>
      <rPr>
        <u/>
        <sz val="10"/>
        <rFont val="Arial"/>
        <family val="34"/>
      </rPr>
      <t>approval is required by the Tallahassee DOH office if any CCFP funds will be used to purchase this equipment</t>
    </r>
    <r>
      <rPr>
        <sz val="10"/>
        <rFont val="Arial"/>
        <family val="34"/>
      </rPr>
      <t>.</t>
    </r>
  </si>
  <si>
    <r>
      <rPr>
        <b/>
        <sz val="10"/>
        <rFont val="Arial"/>
        <family val="34"/>
      </rPr>
      <t xml:space="preserve">Non-Food Supplies: </t>
    </r>
    <r>
      <rPr>
        <sz val="10"/>
        <rFont val="Arial"/>
        <family val="34"/>
      </rPr>
      <t xml:space="preserve">Includes kitchen equipment costing </t>
    </r>
    <r>
      <rPr>
        <u/>
        <sz val="10"/>
        <rFont val="Arial"/>
        <family val="34"/>
      </rPr>
      <t>$5,000 or less (per item),</t>
    </r>
    <r>
      <rPr>
        <sz val="10"/>
        <rFont val="Arial"/>
        <family val="34"/>
      </rPr>
      <t xml:space="preserve"> and paper goods such as paper towels, napkins, plates, cups, and utensils. Also includes cleaning supplies that are used directly for the food service operation, such as dishwashing detergent, hand soap, cleanser, and sanitizing sprays.</t>
    </r>
  </si>
  <si>
    <r>
      <rPr>
        <b/>
        <sz val="10"/>
        <rFont val="Arial"/>
        <family val="34"/>
      </rPr>
      <t xml:space="preserve">Non-Contracted Purchased Services: </t>
    </r>
    <r>
      <rPr>
        <sz val="10"/>
        <rFont val="Arial"/>
        <family val="34"/>
      </rPr>
      <t>Costs of services that are required for program food service operations. This includes services such as laundry of towels and aprons, trash services, insect and rodent control services, janitorial services, and minor repair of food service equipment.</t>
    </r>
  </si>
  <si>
    <r>
      <rPr>
        <b/>
        <sz val="10"/>
        <rFont val="Arial"/>
        <family val="34"/>
      </rPr>
      <t xml:space="preserve">Food Service Labor and Benefits: </t>
    </r>
    <r>
      <rPr>
        <sz val="10"/>
        <rFont val="Arial"/>
        <family val="34"/>
      </rPr>
      <t>All of the wages incurred in the preparation, serving and cleaning up of meals. This should include any fringe benefits afforded the employees.</t>
    </r>
  </si>
  <si>
    <r>
      <rPr>
        <b/>
        <sz val="10"/>
        <rFont val="Arial"/>
        <family val="34"/>
      </rPr>
      <t xml:space="preserve">Food Purchases: </t>
    </r>
    <r>
      <rPr>
        <sz val="10"/>
        <rFont val="Arial"/>
        <family val="34"/>
      </rPr>
      <t>Expenditures for the food used in meals served to enrolled children or program adults. (If catered, you should report your total invoices). It is recommended that the amount listed for this line item is at least 50% of the CCFP Funds Total.</t>
    </r>
  </si>
  <si>
    <r>
      <rPr>
        <b/>
        <u/>
        <sz val="10"/>
        <rFont val="Arial"/>
        <family val="34"/>
      </rPr>
      <t>FOOD SERVICE (OPERATIONAL) COSTS:</t>
    </r>
  </si>
  <si>
    <r>
      <rPr>
        <b/>
        <sz val="10"/>
        <rFont val="Arial"/>
        <family val="34"/>
      </rPr>
      <t>Definitions of Cost Categories</t>
    </r>
  </si>
  <si>
    <r>
      <rPr>
        <b/>
        <sz val="10"/>
        <rFont val="Arial"/>
        <family val="34"/>
      </rPr>
      <t>Instructions for Completing the Child Care Food Program (CCFP) Budget</t>
    </r>
  </si>
  <si>
    <r>
      <rPr>
        <sz val="10"/>
        <rFont val="Arial"/>
        <family val="34"/>
      </rPr>
      <t>used to pay for CCFP over claims or unallowable costs.</t>
    </r>
  </si>
  <si>
    <r>
      <rPr>
        <b/>
        <sz val="10"/>
        <rFont val="Arial"/>
        <family val="34"/>
      </rPr>
      <t xml:space="preserve">Note: </t>
    </r>
    <r>
      <rPr>
        <sz val="10"/>
        <rFont val="Arial"/>
        <family val="34"/>
      </rPr>
      <t>Funds restricted for used in other programs/grants, including other USDA child nutrition programs, cannot be</t>
    </r>
  </si>
  <si>
    <r>
      <rPr>
        <b/>
        <sz val="10"/>
        <rFont val="Arial"/>
        <family val="34"/>
      </rPr>
      <t>of the Non-CCFP funds that will be spent on the food program.</t>
    </r>
  </si>
  <si>
    <r>
      <rPr>
        <b/>
        <sz val="10"/>
        <rFont val="Arial"/>
        <family val="34"/>
      </rPr>
      <t>2.   If any amounts were listed under the Non-CCFP Funds column in the table above, list the specific source(s)</t>
    </r>
  </si>
  <si>
    <r>
      <rPr>
        <b/>
        <sz val="10"/>
        <rFont val="Arial"/>
        <family val="34"/>
      </rPr>
      <t xml:space="preserve">NOTE: </t>
    </r>
    <r>
      <rPr>
        <sz val="10"/>
        <rFont val="Arial"/>
        <family val="34"/>
      </rPr>
      <t>Additional documentation may be requested to determine if projected costs are necessary, reasonable, and allowable.</t>
    </r>
  </si>
  <si>
    <r>
      <rPr>
        <b/>
        <sz val="10"/>
        <rFont val="Arial"/>
        <family val="34"/>
      </rPr>
      <t>BUDGET TOTALS</t>
    </r>
  </si>
  <si>
    <r>
      <rPr>
        <b/>
        <sz val="10"/>
        <rFont val="Arial"/>
        <family val="34"/>
      </rPr>
      <t xml:space="preserve">ADMINISTRATIVE COST TOTALS
</t>
    </r>
    <r>
      <rPr>
        <i/>
        <sz val="10"/>
        <rFont val="Arial"/>
        <family val="34"/>
      </rPr>
      <t>Administrative costs cannot exceed 15% of total projected earnings</t>
    </r>
  </si>
  <si>
    <r>
      <rPr>
        <sz val="10"/>
        <rFont val="Arial"/>
        <family val="34"/>
      </rPr>
      <t>Office Supplies</t>
    </r>
  </si>
  <si>
    <r>
      <rPr>
        <sz val="10"/>
        <rFont val="Arial"/>
        <family val="34"/>
      </rPr>
      <t>Rent and Utilities</t>
    </r>
  </si>
  <si>
    <r>
      <rPr>
        <sz val="10"/>
        <rFont val="Arial"/>
        <family val="34"/>
      </rPr>
      <t>Travel</t>
    </r>
  </si>
  <si>
    <r>
      <rPr>
        <sz val="10"/>
        <rFont val="Arial"/>
        <family val="34"/>
      </rPr>
      <t>Training</t>
    </r>
  </si>
  <si>
    <r>
      <rPr>
        <sz val="10"/>
        <rFont val="Arial"/>
        <family val="34"/>
      </rPr>
      <t>Non-Contracted Purchased Services</t>
    </r>
  </si>
  <si>
    <r>
      <rPr>
        <b/>
        <sz val="10"/>
        <rFont val="Arial"/>
        <family val="34"/>
      </rPr>
      <t xml:space="preserve">CATEGORY TOTALS
</t>
    </r>
    <r>
      <rPr>
        <sz val="10"/>
        <rFont val="Arial"/>
        <family val="34"/>
      </rPr>
      <t>(CCFP + Non-CCFP Funds)</t>
    </r>
  </si>
  <si>
    <r>
      <rPr>
        <b/>
        <sz val="10"/>
        <rFont val="Arial"/>
        <family val="34"/>
      </rPr>
      <t xml:space="preserve">NON-CCFP FUNDS
</t>
    </r>
    <r>
      <rPr>
        <sz val="10"/>
        <rFont val="Arial"/>
        <family val="34"/>
      </rPr>
      <t>(List amounts)</t>
    </r>
  </si>
  <si>
    <r>
      <rPr>
        <b/>
        <sz val="10"/>
        <rFont val="Arial"/>
        <family val="34"/>
      </rPr>
      <t xml:space="preserve">CCFP FUNDS
</t>
    </r>
    <r>
      <rPr>
        <sz val="10"/>
        <rFont val="Arial"/>
        <family val="34"/>
      </rPr>
      <t>(List amounts)</t>
    </r>
  </si>
  <si>
    <r>
      <rPr>
        <b/>
        <sz val="10"/>
        <rFont val="Arial"/>
        <family val="34"/>
      </rPr>
      <t>ADMINISTRATIVE COSTS</t>
    </r>
  </si>
  <si>
    <r>
      <rPr>
        <b/>
        <sz val="10"/>
        <rFont val="Arial"/>
        <family val="34"/>
      </rPr>
      <t xml:space="preserve">FOOD SERVICE (OPERATIONAL)
</t>
    </r>
    <r>
      <rPr>
        <b/>
        <sz val="10"/>
        <rFont val="Arial"/>
        <family val="34"/>
      </rPr>
      <t>COST TOTALS</t>
    </r>
  </si>
  <si>
    <r>
      <rPr>
        <sz val="10"/>
        <rFont val="Arial"/>
        <family val="34"/>
      </rPr>
      <t>Transportation</t>
    </r>
  </si>
  <si>
    <r>
      <rPr>
        <sz val="10"/>
        <rFont val="Arial"/>
        <family val="34"/>
      </rPr>
      <t>Food Service Equipment</t>
    </r>
  </si>
  <si>
    <r>
      <rPr>
        <sz val="10"/>
        <rFont val="Arial"/>
        <family val="34"/>
      </rPr>
      <t>Non-Food Supplies</t>
    </r>
  </si>
  <si>
    <r>
      <rPr>
        <sz val="10"/>
        <rFont val="Arial"/>
        <family val="34"/>
      </rPr>
      <t>Food Purchases*</t>
    </r>
  </si>
  <si>
    <r>
      <rPr>
        <b/>
        <sz val="10"/>
        <rFont val="Arial"/>
        <family val="34"/>
      </rPr>
      <t>FOOD SERVICE (OPERATIONAL) COSTS</t>
    </r>
  </si>
  <si>
    <r>
      <rPr>
        <b/>
        <sz val="10"/>
        <rFont val="Arial"/>
        <family val="34"/>
      </rPr>
      <t xml:space="preserve">1.   Complete the table below to document your projected food program costs.  </t>
    </r>
    <r>
      <rPr>
        <b/>
        <u/>
        <sz val="10"/>
        <rFont val="Arial"/>
        <family val="34"/>
      </rPr>
      <t>Use whole dollars only, no cents.</t>
    </r>
  </si>
  <si>
    <r>
      <t xml:space="preserve">(for use by Sponsors of </t>
    </r>
    <r>
      <rPr>
        <u/>
        <sz val="10"/>
        <rFont val="Arial"/>
        <family val="34"/>
      </rPr>
      <t>Affiliated</t>
    </r>
    <r>
      <rPr>
        <sz val="10"/>
        <rFont val="Arial"/>
        <family val="34"/>
      </rPr>
      <t xml:space="preserve"> Child Care Centers, Afterschool Meals Programs, and Homeless Children Nutrition Programs)</t>
    </r>
  </si>
  <si>
    <t>1)   Have your completed Projected Earnings Worksheet (PEW) in front of you before you complete this form.</t>
  </si>
  <si>
    <t xml:space="preserve">3)   Complete the table in # 1 as follows:
a. Enter the amount of “Projected Earnings Rounded for use in the Budget” from your PEW in the Budget Totals/CCFP Funds box at the bottom of the Budget.
b. As you complete the rest of the Budget, use whole dollars only, no cents.
c. CCFP Funds column – Determine how you will spend your projected earnings on the food program and enter the estimated annual amounts in the appropriate budget categories. Be sure that the amounts listed add up to the CCFP Funds Total amount you entered. It is strongly recommended that at least 50% of your CCFP Funds Total be allocated to food purchases. Refer to the cost category definitions below for examples of allowable food service (operational) and administrative costs.
d. Non-CCFP Funds column – If your projected earnings will not cover the full costs of operating the food program, list the additional amounts you will spend on the program in the appropriate budget categories. Add up the amounts, if any, listed in this column and enter the total in the Budget Totals/Non-CCFP Funds box at the bottom of the Budget.
e. Category Totals column and Budget Totals row – For each row going across, add the CCFP Funds amount to the Other Funds amount and enter the total in space provided in the last column. Then go down the column and add up the row totals listed to ensure the amount equals the Budget Totals/Grand Total that you obtained when you added the last row.
</t>
  </si>
  <si>
    <t>4)   In # 2, list the sources(s) of non-CCFP funds that you included in the budget table, or write N/A if your budget only includes CCFP funds</t>
  </si>
  <si>
    <t>5)   In # 3, check one or more sources of funds available to pay for potential over claims of CCFP reimbursement or other unallowable costs. If “other” is checked, identify the source(s) of funds in the space provided.</t>
  </si>
  <si>
    <t>Authorization #:</t>
  </si>
  <si>
    <t>Organization Name:</t>
  </si>
  <si>
    <t>Name of Budget Preparer(s):</t>
  </si>
  <si>
    <t>For DOH USE ONLY:</t>
  </si>
  <si>
    <t>Approval Signature (Regional Program Specialist)</t>
  </si>
  <si>
    <t>Approval Signature (DOH Headquarters)</t>
  </si>
  <si>
    <t>2)   Complete the identifying information at the top of the form.</t>
  </si>
  <si>
    <t>Auth #:</t>
  </si>
  <si>
    <r>
      <t xml:space="preserve">Other (Includes Special Cost Items)
</t>
    </r>
    <r>
      <rPr>
        <b/>
        <sz val="10"/>
        <rFont val="Arial"/>
        <family val="34"/>
      </rPr>
      <t xml:space="preserve">Describe: </t>
    </r>
  </si>
  <si>
    <t>Non-Contracted Purchased Services</t>
  </si>
  <si>
    <t>Food Service Labor and Benefits</t>
  </si>
  <si>
    <t>Refer to the instructions and definitions on page 2 before completing this form.</t>
  </si>
  <si>
    <t>3.   In the space below, identify which of the following source(s) of funds your organization has available to pay for potential over claims of CCFP reimbursement or other allowable costs: Tuition/Fees, Savings/Checkings, Credit/Loan, Donations or Other. If Other, then describe.</t>
  </si>
  <si>
    <t xml:space="preserve">NON-CCFP FUNDS
</t>
  </si>
  <si>
    <r>
      <t xml:space="preserve">* It is recommended that food purchases </t>
    </r>
    <r>
      <rPr>
        <u/>
        <sz val="10"/>
        <rFont val="Arial"/>
        <family val="34"/>
      </rPr>
      <t>equal or exceed</t>
    </r>
    <r>
      <rPr>
        <sz val="10"/>
        <rFont val="Arial"/>
        <family val="34"/>
      </rPr>
      <t xml:space="preserve"> 50% of the CCFP Funds Total.</t>
    </r>
  </si>
  <si>
    <t>Administrative Salaries and Benefits**</t>
  </si>
  <si>
    <t xml:space="preserve">CCFP FUNDS***
</t>
  </si>
  <si>
    <t>GRAND TOTAL****</t>
  </si>
  <si>
    <r>
      <t xml:space="preserve">*** The CCFP Funds Total must </t>
    </r>
    <r>
      <rPr>
        <u/>
        <sz val="10"/>
        <rFont val="Arial"/>
        <family val="34"/>
      </rPr>
      <t>equal</t>
    </r>
    <r>
      <rPr>
        <sz val="10"/>
        <rFont val="Arial"/>
        <family val="34"/>
      </rPr>
      <t xml:space="preserve"> the amount of “Projected Earnings Rounded for use in the Budget” on the PEW, and will be highlighted in </t>
    </r>
    <r>
      <rPr>
        <sz val="10"/>
        <color rgb="FFFF0000"/>
        <rFont val="Arial"/>
        <family val="2"/>
      </rPr>
      <t>red</t>
    </r>
    <r>
      <rPr>
        <sz val="10"/>
        <rFont val="Arial"/>
        <family val="34"/>
      </rPr>
      <t xml:space="preserve"> if it does not.</t>
    </r>
  </si>
  <si>
    <r>
      <t xml:space="preserve">**** This amount must </t>
    </r>
    <r>
      <rPr>
        <u/>
        <sz val="10"/>
        <rFont val="Arial"/>
        <family val="34"/>
      </rPr>
      <t>equal or exceed</t>
    </r>
    <r>
      <rPr>
        <sz val="10"/>
        <rFont val="Arial"/>
        <family val="34"/>
      </rPr>
      <t xml:space="preserve"> the amount of “Projected Earnings Rounded for use in the Budget” on the PEW, and will be highlighted in </t>
    </r>
    <r>
      <rPr>
        <sz val="10"/>
        <color rgb="FFFF0000"/>
        <rFont val="Arial"/>
        <family val="2"/>
      </rPr>
      <t>red</t>
    </r>
    <r>
      <rPr>
        <sz val="10"/>
        <rFont val="Arial"/>
        <family val="34"/>
      </rPr>
      <t xml:space="preserve"> if it does not.</t>
    </r>
  </si>
  <si>
    <t>Florida Department of Health</t>
  </si>
  <si>
    <t>Child Care Food Program Budget</t>
  </si>
  <si>
    <t>Funds</t>
  </si>
  <si>
    <t>Non</t>
  </si>
  <si>
    <t>** The CCFP Funds and Non-CCFP Funds for Administrative Salaries and Benefits auto-populate from the totals from table 2 of the Management Plan.</t>
  </si>
  <si>
    <t>Total Budget Amount from PEW</t>
  </si>
  <si>
    <t>Remainder to Budget for CCFP Funds</t>
  </si>
  <si>
    <t>Classifying Free and Reduced Meal Apps (S Only)</t>
  </si>
  <si>
    <r>
      <t xml:space="preserve">5. MONITORING STAFF - </t>
    </r>
    <r>
      <rPr>
        <b/>
        <sz val="12"/>
        <color theme="1"/>
        <rFont val="Arial"/>
        <family val="2"/>
      </rPr>
      <t xml:space="preserve">Complete this section only if your organization sponsors 25 or more sites or if you anticipate sponsoring 25 or more sites during this fiscal year.
</t>
    </r>
    <r>
      <rPr>
        <sz val="12"/>
        <color theme="1"/>
        <rFont val="Arial"/>
        <family val="2"/>
      </rPr>
      <t xml:space="preserve">
In column A below, </t>
    </r>
    <r>
      <rPr>
        <u/>
        <sz val="12"/>
        <color theme="1"/>
        <rFont val="Arial"/>
        <family val="2"/>
      </rPr>
      <t>list all employees who perform monitoring activities, and describe the specific activities</t>
    </r>
    <r>
      <rPr>
        <sz val="12"/>
        <color theme="1"/>
        <rFont val="Arial"/>
        <family val="2"/>
      </rPr>
      <t xml:space="preserve"> each employee performs in column B.  Monitoring activities include, but are not limited to, conducting on-site reviews, planning the review schedule, travel for reviews, supervisory oversight of monitors, writing review reports, follow-up reviews, pre-approval visits, household contacts, technical assistance, and desk reviews of claim documentation.  For each employee listed, indicate the number of hours per month spent on monitoring in column C, and the total monthly hours spent on the CCFP in column D (refer back to table 2, column C). The percentage of each employee's monitoring time will auto-calculate in column E, and the total number of FTEs performing monitoring activities will be calculated in the bottom row. Please Note: </t>
    </r>
    <r>
      <rPr>
        <b/>
        <sz val="12"/>
        <color theme="1"/>
        <rFont val="Arial"/>
        <family val="2"/>
      </rPr>
      <t xml:space="preserve">Monitoring ratios for sponsors must equal at least one FTE (2080 hours/year or 173.33 hours/month) for 25 to 150 sites.  </t>
    </r>
    <r>
      <rPr>
        <sz val="12"/>
        <color theme="1"/>
        <rFont val="Arial"/>
        <family val="2"/>
      </rPr>
      <t xml:space="preserve">
</t>
    </r>
  </si>
  <si>
    <t>Validation - Maximum Total Number of Meals Per Type</t>
  </si>
  <si>
    <t>Total Number of Meals Served in One Month to Eligible Children</t>
  </si>
  <si>
    <r>
      <t xml:space="preserve">Note: You may </t>
    </r>
    <r>
      <rPr>
        <u/>
        <sz val="10"/>
        <color indexed="8"/>
        <rFont val="Arial"/>
        <family val="2"/>
      </rPr>
      <t>reduce</t>
    </r>
    <r>
      <rPr>
        <sz val="10"/>
        <color indexed="8"/>
        <rFont val="Arial"/>
        <family val="2"/>
      </rPr>
      <t xml:space="preserve"> these numbers to</t>
    </r>
  </si>
  <si>
    <t>reflect the meals served by meal type.</t>
  </si>
  <si>
    <t>Validation Cells G27/35 - J27/35</t>
  </si>
  <si>
    <t xml:space="preserve">  Note: Sponsor Administrative Cap = Total Projected Meal Earnings for One Year x 15% </t>
  </si>
  <si>
    <t xml:space="preserve">           and does not apply to independent contractors</t>
  </si>
  <si>
    <r>
      <rPr>
        <b/>
        <sz val="10"/>
        <rFont val="Arial"/>
        <family val="34"/>
      </rPr>
      <t xml:space="preserve">Transportation: </t>
    </r>
    <r>
      <rPr>
        <sz val="10"/>
        <rFont val="Arial"/>
        <family val="34"/>
      </rPr>
      <t>Any cost incurred in transporting food or food supplies, such as a mileage rate or the actual costs for gas, maintenance, etc.</t>
    </r>
  </si>
  <si>
    <r>
      <rPr>
        <b/>
        <sz val="10"/>
        <rFont val="Arial"/>
        <family val="34"/>
      </rPr>
      <t xml:space="preserve">Training: </t>
    </r>
    <r>
      <rPr>
        <sz val="10"/>
        <rFont val="Arial"/>
        <family val="34"/>
      </rPr>
      <t>Includes labor hours that are incurred in providing food program training to staff.</t>
    </r>
  </si>
  <si>
    <r>
      <rPr>
        <b/>
        <sz val="10"/>
        <rFont val="Arial"/>
        <family val="34"/>
      </rPr>
      <t xml:space="preserve">Travel: </t>
    </r>
    <r>
      <rPr>
        <sz val="10"/>
        <rFont val="Arial"/>
        <family val="34"/>
      </rPr>
      <t>Includes costs for travel to state training workshops.</t>
    </r>
  </si>
  <si>
    <r>
      <rPr>
        <b/>
        <sz val="10"/>
        <rFont val="Arial"/>
        <family val="34"/>
      </rPr>
      <t xml:space="preserve">Administrative Salaries &amp; Benefits: </t>
    </r>
    <r>
      <rPr>
        <sz val="10"/>
        <rFont val="Arial"/>
        <family val="34"/>
      </rPr>
      <t>Includes the pro-rated portion of salary/wage and benefit costs for employees that perform CCFP administrative duties, such as training, record keeping, reconciliation of claim data and filing of claims, and procurement services.</t>
    </r>
  </si>
  <si>
    <r>
      <rPr>
        <b/>
        <sz val="10"/>
        <rFont val="Arial"/>
        <family val="34"/>
      </rPr>
      <t xml:space="preserve">Other: </t>
    </r>
    <r>
      <rPr>
        <sz val="10"/>
        <rFont val="Arial"/>
        <family val="34"/>
      </rPr>
      <t xml:space="preserve">Specify any miscellaneous administrative costs not included in one of the categories above. For </t>
    </r>
    <r>
      <rPr>
        <u/>
        <sz val="10"/>
        <rFont val="Arial"/>
        <family val="34"/>
      </rPr>
      <t>contracted</t>
    </r>
    <r>
      <rPr>
        <sz val="10"/>
        <rFont val="Arial"/>
        <family val="34"/>
      </rPr>
      <t xml:space="preserve"> purchased services (e.g., computer programming, bookkeeping services, and other contracted labor, etc.) a contract must exist between the contractor and another party (related or non-related). You must complete the “Supplemental Budget for Special Cost Items” to receive prior approval for these types of cost items.</t>
    </r>
  </si>
  <si>
    <t>July 1, 2017 - June 30, 2018</t>
  </si>
  <si>
    <t>Projected Earnings Worksheet - FY 2017-18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</si>
</sst>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5" formatCode="&quot;$&quot;#,##0_);\(&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 numFmtId="165" formatCode="_([$$-409]* #,##0_);_([$$-409]* \(#,##0\);_([$$-409]* &quot;-&quot;_);_(@_)"/>
    <numFmt numFmtId="166" formatCode="_(* #,##0.000_);_(* \(#,##0.000\);_(* &quot;-&quot;??_);_(@_)"/>
    <numFmt numFmtId="167" formatCode="0.0000"/>
    <numFmt numFmtId="168" formatCode="0_);[Red]\(0\)"/>
    <numFmt numFmtId="169" formatCode="0_)"/>
    <numFmt numFmtId="170" formatCode="0.000"/>
    <numFmt numFmtId="171" formatCode="0.0000_)"/>
    <numFmt numFmtId="172" formatCode="0.0000_);[Red]\(0.0000\)"/>
    <numFmt numFmtId="173" formatCode="&quot;$&quot;#,##0.0000_);[Red]\(&quot;$&quot;#,##0.0000\)"/>
    <numFmt numFmtId="174" formatCode="&quot;$&quot;#,##0"/>
  </numFmts>
  <fonts count="53" x14ac:knownFonts="1">
    <font>
      <sz val="11"/>
      <color theme="1"/>
      <name val="Calibri"/>
      <family val="2"/>
      <scheme val="minor"/>
    </font>
    <font>
      <sz val="11"/>
      <color theme="1"/>
      <name val="Calibri"/>
      <family val="2"/>
      <scheme val="minor"/>
    </font>
    <font>
      <sz val="12"/>
      <color theme="1"/>
      <name val="Arial"/>
      <family val="2"/>
    </font>
    <font>
      <sz val="14"/>
      <color theme="1"/>
      <name val="Arial"/>
      <family val="2"/>
    </font>
    <font>
      <sz val="16"/>
      <color theme="1"/>
      <name val="Arial"/>
      <family val="2"/>
    </font>
    <font>
      <sz val="10"/>
      <color theme="1"/>
      <name val="Arial"/>
      <family val="2"/>
    </font>
    <font>
      <b/>
      <sz val="12"/>
      <color theme="1"/>
      <name val="Arial"/>
      <family val="2"/>
    </font>
    <font>
      <b/>
      <sz val="16"/>
      <color theme="1"/>
      <name val="Arial"/>
      <family val="2"/>
    </font>
    <font>
      <b/>
      <sz val="20"/>
      <color theme="1"/>
      <name val="Arial"/>
      <family val="2"/>
    </font>
    <font>
      <sz val="12"/>
      <color theme="1"/>
      <name val="Calibri"/>
      <family val="2"/>
      <scheme val="minor"/>
    </font>
    <font>
      <b/>
      <sz val="14"/>
      <color theme="1"/>
      <name val="Arial"/>
      <family val="2"/>
    </font>
    <font>
      <sz val="16"/>
      <color theme="1"/>
      <name val="Calibri"/>
      <family val="2"/>
      <scheme val="minor"/>
    </font>
    <font>
      <b/>
      <u/>
      <sz val="12"/>
      <color theme="1"/>
      <name val="Arial"/>
      <family val="2"/>
    </font>
    <font>
      <b/>
      <i/>
      <sz val="12"/>
      <color theme="1"/>
      <name val="Arial"/>
      <family val="2"/>
    </font>
    <font>
      <b/>
      <sz val="11"/>
      <color theme="1"/>
      <name val="Arial"/>
      <family val="2"/>
    </font>
    <font>
      <u/>
      <sz val="12"/>
      <color theme="1"/>
      <name val="Arial"/>
      <family val="2"/>
    </font>
    <font>
      <sz val="10"/>
      <color indexed="8"/>
      <name val="Arial"/>
      <family val="2"/>
    </font>
    <font>
      <b/>
      <sz val="10"/>
      <color indexed="10"/>
      <name val="Arial"/>
      <family val="2"/>
    </font>
    <font>
      <b/>
      <sz val="10"/>
      <color indexed="8"/>
      <name val="Arial"/>
      <family val="2"/>
    </font>
    <font>
      <b/>
      <sz val="10"/>
      <name val="Arial"/>
      <family val="2"/>
    </font>
    <font>
      <sz val="10"/>
      <color indexed="10"/>
      <name val="Arial"/>
      <family val="2"/>
    </font>
    <font>
      <sz val="12"/>
      <name val="Arial"/>
      <family val="2"/>
    </font>
    <font>
      <u/>
      <sz val="10"/>
      <color indexed="8"/>
      <name val="Arial"/>
      <family val="2"/>
    </font>
    <font>
      <b/>
      <sz val="10"/>
      <color indexed="9"/>
      <name val="Arial"/>
      <family val="2"/>
    </font>
    <font>
      <sz val="10"/>
      <color indexed="12"/>
      <name val="Arial"/>
      <family val="2"/>
    </font>
    <font>
      <sz val="10"/>
      <color indexed="9"/>
      <name val="Arial"/>
      <family val="2"/>
    </font>
    <font>
      <b/>
      <sz val="10"/>
      <color indexed="16"/>
      <name val="Arial"/>
      <family val="2"/>
    </font>
    <font>
      <b/>
      <sz val="12"/>
      <color indexed="9"/>
      <name val="Arial"/>
      <family val="2"/>
    </font>
    <font>
      <b/>
      <sz val="14"/>
      <color indexed="8"/>
      <name val="Arial"/>
      <family val="2"/>
    </font>
    <font>
      <b/>
      <sz val="14"/>
      <color indexed="9"/>
      <name val="Arial"/>
      <family val="2"/>
    </font>
    <font>
      <sz val="10"/>
      <color rgb="FF000000"/>
      <name val="Times New Roman"/>
      <charset val="204"/>
    </font>
    <font>
      <b/>
      <sz val="10"/>
      <name val="Arial"/>
      <family val="34"/>
    </font>
    <font>
      <sz val="10"/>
      <name val="Arial"/>
      <family val="34"/>
    </font>
    <font>
      <u/>
      <sz val="10"/>
      <name val="Arial"/>
      <family val="34"/>
    </font>
    <font>
      <b/>
      <u/>
      <sz val="10"/>
      <name val="Arial"/>
      <family val="34"/>
    </font>
    <font>
      <i/>
      <sz val="10"/>
      <name val="Arial"/>
      <family val="34"/>
    </font>
    <font>
      <sz val="10"/>
      <color rgb="FF000000"/>
      <name val="Times New Roman"/>
      <family val="1"/>
    </font>
    <font>
      <sz val="10"/>
      <color rgb="FF000000"/>
      <name val="Arial"/>
      <family val="2"/>
    </font>
    <font>
      <sz val="10"/>
      <name val="Arial"/>
      <family val="2"/>
    </font>
    <font>
      <b/>
      <sz val="10"/>
      <color rgb="FF000000"/>
      <name val="Arial"/>
      <family val="2"/>
    </font>
    <font>
      <sz val="10"/>
      <name val="Times New Roman"/>
      <family val="1"/>
    </font>
    <font>
      <sz val="11"/>
      <color theme="0"/>
      <name val="Calibri"/>
      <family val="2"/>
      <scheme val="minor"/>
    </font>
    <font>
      <sz val="10"/>
      <color rgb="FFFF0000"/>
      <name val="Arial"/>
      <family val="2"/>
    </font>
    <font>
      <sz val="8"/>
      <name val="Arial"/>
      <family val="34"/>
    </font>
    <font>
      <b/>
      <sz val="14"/>
      <name val="Arial"/>
      <family val="2"/>
    </font>
    <font>
      <b/>
      <sz val="11"/>
      <name val="Arial"/>
      <family val="2"/>
    </font>
    <font>
      <sz val="8"/>
      <color rgb="FF000000"/>
      <name val="Arial"/>
      <family val="2"/>
    </font>
    <font>
      <b/>
      <sz val="10"/>
      <color rgb="FF000000"/>
      <name val="Times New Roman"/>
      <family val="1"/>
    </font>
    <font>
      <b/>
      <sz val="10"/>
      <color theme="0"/>
      <name val="Arial"/>
      <family val="2"/>
    </font>
    <font>
      <sz val="10"/>
      <color theme="0"/>
      <name val="Arial"/>
      <family val="2"/>
    </font>
    <font>
      <b/>
      <sz val="9"/>
      <color theme="0"/>
      <name val="Arial"/>
      <family val="2"/>
    </font>
    <font>
      <sz val="9"/>
      <color theme="0"/>
      <name val="Arial"/>
      <family val="2"/>
    </font>
    <font>
      <sz val="7"/>
      <color indexed="8"/>
      <name val="Arial"/>
      <family val="2"/>
    </font>
  </fonts>
  <fills count="13">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6" tint="0.59999389629810485"/>
        <bgColor indexed="64"/>
      </patternFill>
    </fill>
    <fill>
      <patternFill patternType="solid">
        <fgColor indexed="9"/>
        <bgColor indexed="64"/>
      </patternFill>
    </fill>
    <fill>
      <patternFill patternType="solid">
        <fgColor indexed="8"/>
        <bgColor indexed="64"/>
      </patternFill>
    </fill>
    <fill>
      <patternFill patternType="solid">
        <fgColor indexed="8"/>
      </patternFill>
    </fill>
    <fill>
      <patternFill patternType="solid">
        <fgColor theme="5" tint="0.59999389629810485"/>
        <bgColor indexed="64"/>
      </patternFill>
    </fill>
    <fill>
      <patternFill patternType="solid">
        <fgColor rgb="FFFFFFFF"/>
      </patternFill>
    </fill>
    <fill>
      <patternFill patternType="solid">
        <fgColor theme="0" tint="-0.14999847407452621"/>
        <bgColor indexed="64"/>
      </patternFill>
    </fill>
    <fill>
      <patternFill patternType="solid">
        <fgColor theme="4" tint="0.59999389629810485"/>
        <bgColor indexed="64"/>
      </patternFill>
    </fill>
    <fill>
      <patternFill patternType="solid">
        <fgColor theme="9" tint="0.39997558519241921"/>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medium">
        <color indexed="8"/>
      </right>
      <top style="medium">
        <color indexed="8"/>
      </top>
      <bottom style="medium">
        <color indexed="8"/>
      </bottom>
      <diagonal/>
    </border>
    <border>
      <left/>
      <right style="thin">
        <color indexed="8"/>
      </right>
      <top style="medium">
        <color indexed="8"/>
      </top>
      <bottom style="medium">
        <color indexed="8"/>
      </bottom>
      <diagonal/>
    </border>
    <border>
      <left/>
      <right/>
      <top style="medium">
        <color indexed="8"/>
      </top>
      <bottom style="medium">
        <color indexed="8"/>
      </bottom>
      <diagonal/>
    </border>
    <border>
      <left style="medium">
        <color indexed="8"/>
      </left>
      <right/>
      <top style="medium">
        <color indexed="8"/>
      </top>
      <bottom style="medium">
        <color indexed="8"/>
      </bottom>
      <diagonal/>
    </border>
    <border>
      <left/>
      <right/>
      <top/>
      <bottom style="medium">
        <color indexed="8"/>
      </bottom>
      <diagonal/>
    </border>
    <border>
      <left/>
      <right/>
      <top style="medium">
        <color indexed="8"/>
      </top>
      <bottom/>
      <diagonal/>
    </border>
    <border>
      <left/>
      <right style="medium">
        <color indexed="8"/>
      </right>
      <top/>
      <bottom style="medium">
        <color indexed="8"/>
      </bottom>
      <diagonal/>
    </border>
    <border>
      <left/>
      <right style="thin">
        <color indexed="8"/>
      </right>
      <top/>
      <bottom style="medium">
        <color indexed="8"/>
      </bottom>
      <diagonal/>
    </border>
    <border>
      <left style="medium">
        <color indexed="8"/>
      </left>
      <right/>
      <top/>
      <bottom style="medium">
        <color indexed="8"/>
      </bottom>
      <diagonal/>
    </border>
    <border>
      <left/>
      <right style="medium">
        <color indexed="8"/>
      </right>
      <top/>
      <bottom/>
      <diagonal/>
    </border>
    <border>
      <left/>
      <right style="thin">
        <color indexed="8"/>
      </right>
      <top/>
      <bottom/>
      <diagonal/>
    </border>
    <border>
      <left style="medium">
        <color indexed="8"/>
      </left>
      <right/>
      <top/>
      <bottom/>
      <diagonal/>
    </border>
    <border>
      <left/>
      <right style="medium">
        <color indexed="8"/>
      </right>
      <top style="medium">
        <color indexed="8"/>
      </top>
      <bottom/>
      <diagonal/>
    </border>
    <border>
      <left/>
      <right style="thin">
        <color indexed="8"/>
      </right>
      <top style="medium">
        <color indexed="8"/>
      </top>
      <bottom/>
      <diagonal/>
    </border>
    <border>
      <left style="medium">
        <color indexed="8"/>
      </left>
      <right/>
      <top style="medium">
        <color indexed="8"/>
      </top>
      <bottom/>
      <diagonal/>
    </border>
    <border>
      <left style="thin">
        <color indexed="8"/>
      </left>
      <right style="medium">
        <color indexed="8"/>
      </right>
      <top/>
      <bottom style="medium">
        <color indexed="8"/>
      </bottom>
      <diagonal/>
    </border>
    <border>
      <left style="thin">
        <color indexed="8"/>
      </left>
      <right style="medium">
        <color indexed="8"/>
      </right>
      <top/>
      <bottom/>
      <diagonal/>
    </border>
    <border>
      <left style="thin">
        <color indexed="8"/>
      </left>
      <right style="medium">
        <color indexed="8"/>
      </right>
      <top style="medium">
        <color indexed="8"/>
      </top>
      <bottom/>
      <diagonal/>
    </border>
    <border>
      <left/>
      <right style="medium">
        <color indexed="8"/>
      </right>
      <top/>
      <bottom style="thin">
        <color indexed="8"/>
      </bottom>
      <diagonal/>
    </border>
    <border>
      <left/>
      <right style="medium">
        <color indexed="8"/>
      </right>
      <top style="medium">
        <color indexed="8"/>
      </top>
      <bottom style="thin">
        <color indexed="8"/>
      </bottom>
      <diagonal/>
    </border>
    <border>
      <left/>
      <right/>
      <top style="medium">
        <color indexed="8"/>
      </top>
      <bottom style="thin">
        <color indexed="8"/>
      </bottom>
      <diagonal/>
    </border>
    <border>
      <left style="medium">
        <color indexed="8"/>
      </left>
      <right/>
      <top style="medium">
        <color indexed="8"/>
      </top>
      <bottom style="thin">
        <color indexed="8"/>
      </bottom>
      <diagonal/>
    </border>
    <border>
      <left/>
      <right style="medium">
        <color indexed="8"/>
      </right>
      <top/>
      <bottom style="thin">
        <color indexed="64"/>
      </bottom>
      <diagonal/>
    </border>
    <border>
      <left/>
      <right/>
      <top/>
      <bottom style="thin">
        <color indexed="8"/>
      </bottom>
      <diagonal/>
    </border>
    <border>
      <left/>
      <right style="medium">
        <color indexed="8"/>
      </right>
      <top style="thin">
        <color indexed="8"/>
      </top>
      <bottom/>
      <diagonal/>
    </border>
    <border>
      <left/>
      <right/>
      <top style="thin">
        <color indexed="8"/>
      </top>
      <bottom/>
      <diagonal/>
    </border>
    <border>
      <left style="medium">
        <color indexed="8"/>
      </left>
      <right/>
      <top/>
      <bottom style="thin">
        <color indexed="8"/>
      </bottom>
      <diagonal/>
    </border>
    <border>
      <left style="double">
        <color indexed="8"/>
      </left>
      <right style="double">
        <color indexed="8"/>
      </right>
      <top style="double">
        <color indexed="8"/>
      </top>
      <bottom style="double">
        <color indexed="8"/>
      </bottom>
      <diagonal/>
    </border>
    <border>
      <left/>
      <right style="medium">
        <color indexed="8"/>
      </right>
      <top/>
      <bottom style="double">
        <color indexed="8"/>
      </bottom>
      <diagonal/>
    </border>
    <border>
      <left/>
      <right style="medium">
        <color indexed="8"/>
      </right>
      <top style="medium">
        <color indexed="8"/>
      </top>
      <bottom style="medium">
        <color indexed="8"/>
      </bottom>
      <diagonal/>
    </border>
    <border>
      <left/>
      <right style="medium">
        <color indexed="8"/>
      </right>
      <top style="medium">
        <color indexed="8"/>
      </top>
      <bottom style="double">
        <color indexed="8"/>
      </bottom>
      <diagonal/>
    </border>
    <border>
      <left/>
      <right/>
      <top style="medium">
        <color indexed="8"/>
      </top>
      <bottom style="double">
        <color indexed="8"/>
      </bottom>
      <diagonal/>
    </border>
    <border>
      <left style="medium">
        <color indexed="8"/>
      </left>
      <right/>
      <top style="medium">
        <color indexed="8"/>
      </top>
      <bottom style="double">
        <color indexed="8"/>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0" fontId="5" fillId="0" borderId="0"/>
    <xf numFmtId="44" fontId="5" fillId="0" borderId="0" applyFont="0" applyFill="0" applyBorder="0" applyAlignment="0" applyProtection="0"/>
    <xf numFmtId="43" fontId="5" fillId="0" borderId="0" applyFont="0" applyFill="0" applyBorder="0" applyAlignment="0" applyProtection="0"/>
    <xf numFmtId="0" fontId="30" fillId="0" borderId="0"/>
  </cellStyleXfs>
  <cellXfs count="481">
    <xf numFmtId="0" fontId="0" fillId="0" borderId="0" xfId="0"/>
    <xf numFmtId="0" fontId="0" fillId="2" borderId="0" xfId="0" applyFill="1" applyAlignment="1" applyProtection="1">
      <alignment wrapText="1"/>
    </xf>
    <xf numFmtId="0" fontId="0" fillId="2" borderId="8" xfId="0" applyFill="1" applyBorder="1" applyAlignment="1" applyProtection="1">
      <alignment wrapText="1"/>
    </xf>
    <xf numFmtId="0" fontId="0" fillId="2" borderId="19" xfId="0" applyFill="1" applyBorder="1" applyAlignment="1" applyProtection="1">
      <alignment wrapText="1"/>
    </xf>
    <xf numFmtId="0" fontId="0" fillId="2" borderId="9" xfId="0" applyFill="1" applyBorder="1" applyAlignment="1" applyProtection="1">
      <alignment wrapText="1"/>
    </xf>
    <xf numFmtId="0" fontId="0" fillId="0" borderId="0" xfId="0" applyAlignment="1" applyProtection="1">
      <alignment wrapText="1"/>
    </xf>
    <xf numFmtId="0" fontId="2" fillId="2" borderId="0" xfId="0" applyFont="1" applyFill="1" applyBorder="1" applyAlignment="1" applyProtection="1">
      <alignment wrapText="1"/>
    </xf>
    <xf numFmtId="0" fontId="2" fillId="2" borderId="13" xfId="0" applyFont="1" applyFill="1" applyBorder="1" applyAlignment="1" applyProtection="1">
      <alignment wrapText="1"/>
    </xf>
    <xf numFmtId="0" fontId="0" fillId="2" borderId="0" xfId="0" applyFill="1" applyAlignment="1" applyProtection="1">
      <alignment vertical="center" wrapText="1"/>
    </xf>
    <xf numFmtId="0" fontId="0" fillId="0" borderId="0" xfId="0" applyAlignment="1" applyProtection="1">
      <alignment vertical="center" wrapText="1"/>
    </xf>
    <xf numFmtId="0" fontId="6" fillId="2" borderId="1" xfId="0" applyFont="1" applyFill="1" applyBorder="1" applyAlignment="1" applyProtection="1">
      <alignment horizontal="center" wrapText="1"/>
    </xf>
    <xf numFmtId="0" fontId="0" fillId="2" borderId="20" xfId="0" applyFill="1" applyBorder="1" applyAlignment="1" applyProtection="1">
      <alignment wrapText="1"/>
    </xf>
    <xf numFmtId="0" fontId="0" fillId="2" borderId="0" xfId="0" applyFill="1" applyBorder="1" applyAlignment="1" applyProtection="1">
      <alignment wrapText="1"/>
    </xf>
    <xf numFmtId="0" fontId="0" fillId="2" borderId="13" xfId="0" applyFill="1" applyBorder="1" applyAlignment="1" applyProtection="1">
      <alignment wrapText="1"/>
    </xf>
    <xf numFmtId="0" fontId="2" fillId="2" borderId="0" xfId="0" applyFont="1" applyFill="1" applyBorder="1" applyAlignment="1" applyProtection="1">
      <alignment horizontal="center" wrapText="1"/>
    </xf>
    <xf numFmtId="0" fontId="9" fillId="2" borderId="20" xfId="0" applyFont="1" applyFill="1" applyBorder="1" applyAlignment="1" applyProtection="1">
      <alignment wrapText="1"/>
    </xf>
    <xf numFmtId="0" fontId="9" fillId="2" borderId="0" xfId="0" applyFont="1" applyFill="1" applyBorder="1" applyAlignment="1" applyProtection="1">
      <alignment wrapText="1"/>
    </xf>
    <xf numFmtId="0" fontId="9" fillId="2" borderId="13" xfId="0" applyFont="1" applyFill="1" applyBorder="1" applyAlignment="1" applyProtection="1">
      <alignment wrapText="1"/>
    </xf>
    <xf numFmtId="0" fontId="0" fillId="2" borderId="21" xfId="0" applyFill="1" applyBorder="1" applyAlignment="1" applyProtection="1">
      <alignment wrapText="1"/>
    </xf>
    <xf numFmtId="0" fontId="0" fillId="2" borderId="2" xfId="0" applyFill="1" applyBorder="1" applyAlignment="1" applyProtection="1">
      <alignment wrapText="1"/>
    </xf>
    <xf numFmtId="0" fontId="0" fillId="2" borderId="10" xfId="0" applyFill="1" applyBorder="1" applyAlignment="1" applyProtection="1">
      <alignment wrapText="1"/>
    </xf>
    <xf numFmtId="0" fontId="0" fillId="2" borderId="26" xfId="0" applyFill="1" applyBorder="1" applyAlignment="1" applyProtection="1">
      <alignment wrapText="1"/>
    </xf>
    <xf numFmtId="0" fontId="0" fillId="2" borderId="11" xfId="0" applyFill="1" applyBorder="1" applyAlignment="1" applyProtection="1">
      <alignment wrapText="1"/>
    </xf>
    <xf numFmtId="0" fontId="2" fillId="2" borderId="29" xfId="0" applyFont="1" applyFill="1" applyBorder="1" applyAlignment="1" applyProtection="1">
      <alignment wrapText="1"/>
    </xf>
    <xf numFmtId="0" fontId="0" fillId="0" borderId="0" xfId="0" applyBorder="1" applyAlignment="1" applyProtection="1">
      <alignment wrapText="1"/>
    </xf>
    <xf numFmtId="0" fontId="2" fillId="2" borderId="3" xfId="0" applyFont="1" applyFill="1" applyBorder="1" applyAlignment="1" applyProtection="1">
      <alignment horizontal="justify" wrapText="1"/>
    </xf>
    <xf numFmtId="0" fontId="2" fillId="2" borderId="20" xfId="0" applyFont="1" applyFill="1" applyBorder="1" applyAlignment="1" applyProtection="1">
      <alignment horizontal="justify" wrapText="1"/>
    </xf>
    <xf numFmtId="0" fontId="2" fillId="2" borderId="0" xfId="0" applyFont="1" applyFill="1" applyBorder="1" applyAlignment="1" applyProtection="1">
      <alignment horizontal="justify" wrapText="1"/>
    </xf>
    <xf numFmtId="0" fontId="2" fillId="2" borderId="12" xfId="0" applyFont="1" applyFill="1" applyBorder="1" applyAlignment="1" applyProtection="1">
      <alignment horizontal="justify" wrapText="1"/>
    </xf>
    <xf numFmtId="0" fontId="0" fillId="2" borderId="0" xfId="0" applyFill="1" applyBorder="1" applyAlignment="1" applyProtection="1">
      <alignment horizontal="center" wrapText="1"/>
    </xf>
    <xf numFmtId="0" fontId="2" fillId="0" borderId="29" xfId="0" applyFont="1" applyFill="1" applyBorder="1" applyAlignment="1" applyProtection="1">
      <alignment wrapText="1"/>
    </xf>
    <xf numFmtId="0" fontId="2" fillId="0" borderId="0" xfId="0" applyFont="1" applyFill="1" applyBorder="1" applyAlignment="1" applyProtection="1">
      <alignment wrapText="1"/>
    </xf>
    <xf numFmtId="0" fontId="2" fillId="0" borderId="13" xfId="0" applyFont="1" applyFill="1" applyBorder="1" applyAlignment="1" applyProtection="1">
      <alignment wrapText="1"/>
    </xf>
    <xf numFmtId="0" fontId="2" fillId="2" borderId="0" xfId="0" applyFont="1" applyFill="1" applyBorder="1" applyAlignment="1" applyProtection="1">
      <alignment vertical="center" wrapText="1"/>
    </xf>
    <xf numFmtId="0" fontId="2" fillId="4" borderId="1" xfId="0" applyFont="1" applyFill="1" applyBorder="1" applyAlignment="1" applyProtection="1">
      <alignment horizontal="center" wrapText="1"/>
      <protection locked="0"/>
    </xf>
    <xf numFmtId="0" fontId="6" fillId="4" borderId="1" xfId="0" applyFont="1" applyFill="1" applyBorder="1" applyAlignment="1" applyProtection="1">
      <alignment horizontal="center" wrapText="1"/>
      <protection locked="0"/>
    </xf>
    <xf numFmtId="0" fontId="5" fillId="0" borderId="0" xfId="3" applyAlignment="1" applyProtection="1">
      <alignment horizontal="left"/>
    </xf>
    <xf numFmtId="0" fontId="5" fillId="5" borderId="0" xfId="3" applyFill="1" applyAlignment="1" applyProtection="1">
      <alignment horizontal="left"/>
    </xf>
    <xf numFmtId="0" fontId="5" fillId="0" borderId="0" xfId="3" applyAlignment="1" applyProtection="1">
      <alignment horizontal="center"/>
    </xf>
    <xf numFmtId="0" fontId="5" fillId="0" borderId="0" xfId="3" applyAlignment="1" applyProtection="1"/>
    <xf numFmtId="0" fontId="5" fillId="5" borderId="0" xfId="3" applyFill="1" applyAlignment="1" applyProtection="1">
      <alignment horizontal="center"/>
    </xf>
    <xf numFmtId="0" fontId="5" fillId="5" borderId="0" xfId="3" applyFill="1" applyAlignment="1" applyProtection="1"/>
    <xf numFmtId="0" fontId="16" fillId="5" borderId="0" xfId="3" applyFont="1" applyFill="1" applyAlignment="1" applyProtection="1">
      <alignment horizontal="center"/>
    </xf>
    <xf numFmtId="8" fontId="17" fillId="5" borderId="0" xfId="3" applyNumberFormat="1" applyFont="1" applyFill="1" applyBorder="1" applyAlignment="1" applyProtection="1">
      <alignment horizontal="right"/>
    </xf>
    <xf numFmtId="0" fontId="5" fillId="5" borderId="0" xfId="3" applyFill="1" applyBorder="1" applyAlignment="1" applyProtection="1">
      <alignment horizontal="center"/>
    </xf>
    <xf numFmtId="0" fontId="18" fillId="5" borderId="0" xfId="3" applyFont="1" applyFill="1" applyBorder="1" applyAlignment="1" applyProtection="1">
      <alignment horizontal="right" wrapText="1"/>
    </xf>
    <xf numFmtId="8" fontId="17" fillId="5" borderId="32" xfId="3" applyNumberFormat="1" applyFont="1" applyFill="1" applyBorder="1" applyAlignment="1" applyProtection="1">
      <alignment horizontal="right"/>
    </xf>
    <xf numFmtId="0" fontId="5" fillId="5" borderId="33" xfId="3" applyFill="1" applyBorder="1" applyAlignment="1" applyProtection="1">
      <alignment horizontal="center"/>
    </xf>
    <xf numFmtId="7" fontId="20" fillId="5" borderId="0" xfId="3" applyNumberFormat="1" applyFont="1" applyFill="1" applyAlignment="1" applyProtection="1">
      <alignment horizontal="center"/>
    </xf>
    <xf numFmtId="0" fontId="16" fillId="5" borderId="0" xfId="3" applyFont="1" applyFill="1" applyAlignment="1" applyProtection="1">
      <alignment horizontal="right"/>
    </xf>
    <xf numFmtId="0" fontId="16" fillId="5" borderId="0" xfId="3" applyFont="1" applyFill="1" applyAlignment="1" applyProtection="1"/>
    <xf numFmtId="0" fontId="16" fillId="5" borderId="0" xfId="3" applyFont="1" applyFill="1" applyAlignment="1" applyProtection="1">
      <alignment horizontal="left"/>
    </xf>
    <xf numFmtId="0" fontId="20" fillId="5" borderId="0" xfId="3" applyFont="1" applyFill="1" applyBorder="1" applyAlignment="1" applyProtection="1">
      <alignment horizontal="center"/>
    </xf>
    <xf numFmtId="0" fontId="20" fillId="5" borderId="0" xfId="3" applyFont="1" applyFill="1" applyBorder="1" applyAlignment="1" applyProtection="1">
      <alignment horizontal="right"/>
    </xf>
    <xf numFmtId="0" fontId="16" fillId="5" borderId="0" xfId="3" applyFont="1" applyFill="1" applyBorder="1" applyAlignment="1" applyProtection="1">
      <alignment horizontal="center"/>
    </xf>
    <xf numFmtId="0" fontId="16" fillId="5" borderId="36" xfId="3" applyFont="1" applyFill="1" applyBorder="1" applyAlignment="1" applyProtection="1">
      <alignment horizontal="left"/>
    </xf>
    <xf numFmtId="7" fontId="17" fillId="5" borderId="37" xfId="3" applyNumberFormat="1" applyFont="1" applyFill="1" applyBorder="1" applyAlignment="1" applyProtection="1">
      <alignment horizontal="right"/>
    </xf>
    <xf numFmtId="0" fontId="5" fillId="5" borderId="37" xfId="3" applyFill="1" applyBorder="1" applyAlignment="1" applyProtection="1">
      <alignment horizontal="center"/>
    </xf>
    <xf numFmtId="0" fontId="18" fillId="5" borderId="37" xfId="3" applyFont="1" applyFill="1" applyBorder="1" applyAlignment="1" applyProtection="1">
      <alignment horizontal="right"/>
    </xf>
    <xf numFmtId="0" fontId="18" fillId="5" borderId="37" xfId="3" applyFont="1" applyFill="1" applyBorder="1" applyAlignment="1" applyProtection="1"/>
    <xf numFmtId="0" fontId="18" fillId="5" borderId="37" xfId="3" applyFont="1" applyFill="1" applyBorder="1" applyAlignment="1" applyProtection="1">
      <alignment horizontal="left"/>
    </xf>
    <xf numFmtId="7" fontId="17" fillId="5" borderId="38" xfId="3" applyNumberFormat="1" applyFont="1" applyFill="1" applyBorder="1" applyAlignment="1" applyProtection="1">
      <alignment horizontal="right"/>
    </xf>
    <xf numFmtId="0" fontId="21" fillId="5" borderId="39" xfId="3" applyFont="1" applyFill="1" applyBorder="1" applyAlignment="1" applyProtection="1">
      <alignment horizontal="center"/>
    </xf>
    <xf numFmtId="7" fontId="20" fillId="5" borderId="41" xfId="3" applyNumberFormat="1" applyFont="1" applyFill="1" applyBorder="1" applyAlignment="1" applyProtection="1">
      <alignment horizontal="right"/>
    </xf>
    <xf numFmtId="0" fontId="16" fillId="5" borderId="42" xfId="3" applyFont="1" applyFill="1" applyBorder="1" applyAlignment="1" applyProtection="1">
      <alignment horizontal="center"/>
    </xf>
    <xf numFmtId="0" fontId="16" fillId="5" borderId="0" xfId="3" applyFont="1" applyFill="1" applyBorder="1" applyAlignment="1" applyProtection="1">
      <alignment horizontal="right" wrapText="1"/>
    </xf>
    <xf numFmtId="0" fontId="16" fillId="5" borderId="43" xfId="3" applyFont="1" applyFill="1" applyBorder="1" applyAlignment="1" applyProtection="1">
      <alignment horizontal="right" wrapText="1"/>
    </xf>
    <xf numFmtId="7" fontId="20" fillId="5" borderId="44" xfId="3" applyNumberFormat="1" applyFont="1" applyFill="1" applyBorder="1" applyAlignment="1" applyProtection="1">
      <alignment horizontal="right"/>
    </xf>
    <xf numFmtId="0" fontId="16" fillId="5" borderId="45" xfId="3" applyFont="1" applyFill="1" applyBorder="1" applyAlignment="1" applyProtection="1">
      <alignment horizontal="center"/>
    </xf>
    <xf numFmtId="0" fontId="5" fillId="0" borderId="0" xfId="3" applyBorder="1" applyAlignment="1" applyProtection="1">
      <alignment horizontal="left"/>
    </xf>
    <xf numFmtId="0" fontId="5" fillId="5" borderId="0" xfId="3" applyFill="1" applyBorder="1" applyAlignment="1" applyProtection="1">
      <alignment horizontal="left"/>
    </xf>
    <xf numFmtId="7" fontId="20" fillId="5" borderId="0" xfId="3" applyNumberFormat="1" applyFont="1" applyFill="1" applyBorder="1" applyAlignment="1" applyProtection="1">
      <alignment horizontal="center"/>
    </xf>
    <xf numFmtId="0" fontId="5" fillId="0" borderId="0" xfId="3" applyBorder="1" applyAlignment="1" applyProtection="1">
      <alignment horizontal="center"/>
    </xf>
    <xf numFmtId="0" fontId="16" fillId="5" borderId="0" xfId="3" applyFont="1" applyFill="1" applyBorder="1" applyAlignment="1" applyProtection="1"/>
    <xf numFmtId="0" fontId="16" fillId="5" borderId="0" xfId="3" applyFont="1" applyFill="1" applyBorder="1" applyAlignment="1" applyProtection="1">
      <alignment horizontal="left"/>
    </xf>
    <xf numFmtId="44" fontId="17" fillId="5" borderId="0" xfId="3" applyNumberFormat="1" applyFont="1" applyFill="1" applyBorder="1" applyAlignment="1" applyProtection="1">
      <alignment horizontal="right"/>
    </xf>
    <xf numFmtId="0" fontId="16" fillId="5" borderId="36" xfId="3" applyFont="1" applyFill="1" applyBorder="1" applyAlignment="1" applyProtection="1">
      <alignment horizontal="center"/>
    </xf>
    <xf numFmtId="0" fontId="20" fillId="5" borderId="48" xfId="3" applyFont="1" applyFill="1" applyBorder="1" applyAlignment="1" applyProtection="1">
      <alignment horizontal="right"/>
    </xf>
    <xf numFmtId="0" fontId="16" fillId="5" borderId="43" xfId="3" applyFont="1" applyFill="1" applyBorder="1" applyAlignment="1" applyProtection="1">
      <alignment horizontal="left"/>
    </xf>
    <xf numFmtId="44" fontId="20" fillId="5" borderId="49" xfId="3" applyNumberFormat="1" applyFont="1" applyFill="1" applyBorder="1" applyAlignment="1" applyProtection="1">
      <alignment horizontal="right"/>
    </xf>
    <xf numFmtId="0" fontId="5" fillId="5" borderId="46" xfId="3" applyFill="1" applyBorder="1" applyAlignment="1" applyProtection="1">
      <alignment horizontal="left"/>
    </xf>
    <xf numFmtId="0" fontId="5" fillId="0" borderId="0" xfId="3" applyProtection="1"/>
    <xf numFmtId="7" fontId="20" fillId="5" borderId="0" xfId="4" applyNumberFormat="1" applyFont="1" applyFill="1" applyBorder="1" applyAlignment="1" applyProtection="1">
      <alignment horizontal="right"/>
    </xf>
    <xf numFmtId="166" fontId="16" fillId="5" borderId="0" xfId="5" applyNumberFormat="1" applyFont="1" applyFill="1" applyBorder="1" applyAlignment="1" applyProtection="1">
      <alignment horizontal="center"/>
    </xf>
    <xf numFmtId="7" fontId="20" fillId="5" borderId="38" xfId="4" applyNumberFormat="1" applyFont="1" applyFill="1" applyBorder="1" applyAlignment="1" applyProtection="1">
      <alignment horizontal="right"/>
    </xf>
    <xf numFmtId="166" fontId="16" fillId="5" borderId="36" xfId="5" applyNumberFormat="1" applyFont="1" applyFill="1" applyBorder="1" applyAlignment="1" applyProtection="1">
      <alignment horizontal="center"/>
    </xf>
    <xf numFmtId="0" fontId="16" fillId="5" borderId="40" xfId="3" applyFont="1" applyFill="1" applyBorder="1" applyAlignment="1" applyProtection="1">
      <alignment horizontal="left"/>
    </xf>
    <xf numFmtId="7" fontId="20" fillId="5" borderId="50" xfId="3" applyNumberFormat="1" applyFont="1" applyFill="1" applyBorder="1" applyAlignment="1" applyProtection="1">
      <alignment horizontal="right"/>
    </xf>
    <xf numFmtId="167" fontId="16" fillId="5" borderId="0" xfId="3" applyNumberFormat="1" applyFont="1" applyFill="1" applyBorder="1" applyAlignment="1" applyProtection="1">
      <alignment horizontal="center"/>
    </xf>
    <xf numFmtId="167" fontId="16" fillId="5" borderId="0" xfId="3" applyNumberFormat="1" applyFont="1" applyFill="1" applyAlignment="1" applyProtection="1">
      <alignment horizontal="center"/>
    </xf>
    <xf numFmtId="0" fontId="16" fillId="5" borderId="51" xfId="3" applyFont="1" applyFill="1" applyBorder="1" applyAlignment="1" applyProtection="1">
      <alignment horizontal="right"/>
    </xf>
    <xf numFmtId="0" fontId="16" fillId="5" borderId="52" xfId="3" applyFont="1" applyFill="1" applyBorder="1" applyAlignment="1" applyProtection="1">
      <alignment horizontal="center"/>
    </xf>
    <xf numFmtId="0" fontId="16" fillId="5" borderId="52" xfId="3" applyFont="1" applyFill="1" applyBorder="1" applyAlignment="1" applyProtection="1"/>
    <xf numFmtId="0" fontId="16" fillId="5" borderId="52" xfId="3" applyFont="1" applyFill="1" applyBorder="1" applyAlignment="1" applyProtection="1">
      <alignment horizontal="left"/>
    </xf>
    <xf numFmtId="0" fontId="18" fillId="5" borderId="53" xfId="3" applyFont="1" applyFill="1" applyBorder="1" applyAlignment="1" applyProtection="1">
      <alignment horizontal="left"/>
    </xf>
    <xf numFmtId="44" fontId="5" fillId="5" borderId="0" xfId="3" applyNumberFormat="1" applyFill="1" applyBorder="1" applyAlignment="1" applyProtection="1">
      <alignment horizontal="left"/>
    </xf>
    <xf numFmtId="44" fontId="16" fillId="5" borderId="38" xfId="4" applyFont="1" applyFill="1" applyBorder="1" applyAlignment="1" applyProtection="1">
      <alignment horizontal="center"/>
    </xf>
    <xf numFmtId="168" fontId="16" fillId="5" borderId="36" xfId="3" applyNumberFormat="1" applyFont="1" applyFill="1" applyBorder="1" applyAlignment="1" applyProtection="1">
      <alignment horizontal="center"/>
    </xf>
    <xf numFmtId="0" fontId="16" fillId="5" borderId="36" xfId="3" applyFont="1" applyFill="1" applyBorder="1" applyAlignment="1" applyProtection="1"/>
    <xf numFmtId="44" fontId="16" fillId="5" borderId="54" xfId="4" applyFont="1" applyFill="1" applyBorder="1" applyAlignment="1" applyProtection="1">
      <alignment horizontal="center"/>
    </xf>
    <xf numFmtId="44" fontId="16" fillId="5" borderId="0" xfId="4" applyFont="1" applyFill="1" applyBorder="1" applyAlignment="1" applyProtection="1">
      <alignment horizontal="center"/>
    </xf>
    <xf numFmtId="168" fontId="16" fillId="5" borderId="55" xfId="3" applyNumberFormat="1" applyFont="1" applyFill="1" applyBorder="1" applyAlignment="1" applyProtection="1">
      <alignment horizontal="center"/>
    </xf>
    <xf numFmtId="169" fontId="20" fillId="5" borderId="0" xfId="3" applyNumberFormat="1" applyFont="1" applyFill="1" applyAlignment="1" applyProtection="1">
      <alignment horizontal="center"/>
    </xf>
    <xf numFmtId="170" fontId="16" fillId="5" borderId="0" xfId="3" applyNumberFormat="1" applyFont="1" applyFill="1" applyAlignment="1" applyProtection="1"/>
    <xf numFmtId="44" fontId="16" fillId="5" borderId="41" xfId="4" applyFont="1" applyFill="1" applyBorder="1" applyAlignment="1" applyProtection="1">
      <alignment horizontal="center"/>
    </xf>
    <xf numFmtId="168" fontId="16" fillId="5" borderId="0" xfId="3" applyNumberFormat="1" applyFont="1" applyFill="1" applyBorder="1" applyAlignment="1" applyProtection="1">
      <alignment horizontal="center"/>
    </xf>
    <xf numFmtId="0" fontId="16" fillId="5" borderId="41" xfId="3" applyFont="1" applyFill="1" applyBorder="1" applyAlignment="1" applyProtection="1">
      <alignment horizontal="center"/>
    </xf>
    <xf numFmtId="0" fontId="22" fillId="5" borderId="0" xfId="3" applyFont="1" applyFill="1" applyBorder="1" applyAlignment="1" applyProtection="1">
      <alignment horizontal="center"/>
    </xf>
    <xf numFmtId="0" fontId="20" fillId="5" borderId="0" xfId="3" applyFont="1" applyFill="1" applyAlignment="1" applyProtection="1">
      <alignment horizontal="center"/>
    </xf>
    <xf numFmtId="171" fontId="16" fillId="5" borderId="0" xfId="3" applyNumberFormat="1" applyFont="1" applyFill="1" applyAlignment="1" applyProtection="1">
      <alignment horizontal="center"/>
    </xf>
    <xf numFmtId="167" fontId="16" fillId="5" borderId="0" xfId="3" applyNumberFormat="1" applyFont="1" applyFill="1" applyAlignment="1" applyProtection="1"/>
    <xf numFmtId="0" fontId="22" fillId="5" borderId="43" xfId="3" applyFont="1" applyFill="1" applyBorder="1" applyAlignment="1" applyProtection="1">
      <alignment horizontal="left"/>
    </xf>
    <xf numFmtId="0" fontId="5" fillId="5" borderId="56" xfId="3" applyFill="1" applyBorder="1" applyAlignment="1" applyProtection="1">
      <alignment horizontal="left"/>
    </xf>
    <xf numFmtId="0" fontId="5" fillId="5" borderId="57" xfId="3" applyFill="1" applyBorder="1" applyAlignment="1" applyProtection="1">
      <alignment horizontal="left"/>
    </xf>
    <xf numFmtId="0" fontId="16" fillId="5" borderId="57" xfId="3" applyFont="1" applyFill="1" applyBorder="1" applyAlignment="1" applyProtection="1">
      <alignment horizontal="left"/>
    </xf>
    <xf numFmtId="172" fontId="16" fillId="5" borderId="0" xfId="3" applyNumberFormat="1" applyFont="1" applyFill="1" applyBorder="1" applyAlignment="1" applyProtection="1">
      <alignment horizontal="center"/>
    </xf>
    <xf numFmtId="44" fontId="16" fillId="5" borderId="50" xfId="4" applyFont="1" applyFill="1" applyBorder="1" applyAlignment="1" applyProtection="1">
      <alignment horizontal="center"/>
    </xf>
    <xf numFmtId="44" fontId="16" fillId="5" borderId="55" xfId="4" applyFont="1" applyFill="1" applyBorder="1" applyAlignment="1" applyProtection="1">
      <alignment horizontal="center"/>
    </xf>
    <xf numFmtId="0" fontId="16" fillId="5" borderId="55" xfId="3" applyFont="1" applyFill="1" applyBorder="1" applyAlignment="1" applyProtection="1">
      <alignment horizontal="center"/>
    </xf>
    <xf numFmtId="0" fontId="20" fillId="5" borderId="55" xfId="3" applyFont="1" applyFill="1" applyBorder="1" applyAlignment="1" applyProtection="1">
      <alignment horizontal="center"/>
    </xf>
    <xf numFmtId="167" fontId="16" fillId="5" borderId="55" xfId="3" applyNumberFormat="1" applyFont="1" applyFill="1" applyBorder="1" applyAlignment="1" applyProtection="1"/>
    <xf numFmtId="0" fontId="16" fillId="5" borderId="55" xfId="3" applyFont="1" applyFill="1" applyBorder="1" applyAlignment="1" applyProtection="1">
      <alignment horizontal="left"/>
    </xf>
    <xf numFmtId="0" fontId="16" fillId="5" borderId="58" xfId="3" applyFont="1" applyFill="1" applyBorder="1" applyAlignment="1" applyProtection="1">
      <alignment horizontal="left"/>
    </xf>
    <xf numFmtId="172" fontId="16" fillId="5" borderId="57" xfId="3" applyNumberFormat="1" applyFont="1" applyFill="1" applyBorder="1" applyAlignment="1" applyProtection="1">
      <alignment horizontal="center"/>
    </xf>
    <xf numFmtId="0" fontId="5" fillId="0" borderId="55" xfId="3" applyBorder="1" applyAlignment="1" applyProtection="1">
      <alignment horizontal="left"/>
    </xf>
    <xf numFmtId="169" fontId="20" fillId="5" borderId="0" xfId="3" applyNumberFormat="1" applyFont="1" applyFill="1" applyBorder="1" applyAlignment="1" applyProtection="1">
      <alignment horizontal="center"/>
    </xf>
    <xf numFmtId="170" fontId="16" fillId="5" borderId="0" xfId="3" applyNumberFormat="1" applyFont="1" applyFill="1" applyBorder="1" applyAlignment="1" applyProtection="1"/>
    <xf numFmtId="0" fontId="16" fillId="5" borderId="44" xfId="3" applyFont="1" applyFill="1" applyBorder="1" applyAlignment="1" applyProtection="1">
      <alignment horizontal="center"/>
    </xf>
    <xf numFmtId="0" fontId="16" fillId="5" borderId="37" xfId="3" applyFont="1" applyFill="1" applyBorder="1" applyAlignment="1" applyProtection="1">
      <alignment horizontal="center"/>
    </xf>
    <xf numFmtId="0" fontId="22" fillId="5" borderId="37" xfId="3" applyFont="1" applyFill="1" applyBorder="1" applyAlignment="1" applyProtection="1">
      <alignment horizontal="center"/>
    </xf>
    <xf numFmtId="0" fontId="16" fillId="5" borderId="37" xfId="3" applyFont="1" applyFill="1" applyBorder="1" applyAlignment="1" applyProtection="1">
      <alignment horizontal="left"/>
    </xf>
    <xf numFmtId="0" fontId="22" fillId="5" borderId="46" xfId="3" applyFont="1" applyFill="1" applyBorder="1" applyAlignment="1" applyProtection="1">
      <alignment horizontal="left"/>
    </xf>
    <xf numFmtId="0" fontId="17" fillId="6" borderId="0" xfId="3" applyFont="1" applyFill="1" applyAlignment="1" applyProtection="1">
      <alignment horizontal="left"/>
    </xf>
    <xf numFmtId="0" fontId="17" fillId="6" borderId="0" xfId="3" applyFont="1" applyFill="1" applyAlignment="1" applyProtection="1">
      <alignment horizontal="center"/>
    </xf>
    <xf numFmtId="0" fontId="23" fillId="6" borderId="0" xfId="3" applyFont="1" applyFill="1" applyAlignment="1" applyProtection="1">
      <alignment horizontal="center"/>
    </xf>
    <xf numFmtId="0" fontId="23" fillId="6" borderId="0" xfId="3" applyFont="1" applyFill="1" applyAlignment="1" applyProtection="1"/>
    <xf numFmtId="0" fontId="23" fillId="6" borderId="0" xfId="3" applyFont="1" applyFill="1" applyAlignment="1" applyProtection="1">
      <alignment horizontal="left"/>
    </xf>
    <xf numFmtId="0" fontId="19" fillId="5" borderId="0" xfId="3" applyFont="1" applyFill="1" applyAlignment="1" applyProtection="1">
      <alignment horizontal="left"/>
    </xf>
    <xf numFmtId="0" fontId="18" fillId="5" borderId="0" xfId="3" applyFont="1" applyFill="1" applyAlignment="1" applyProtection="1">
      <alignment horizontal="left"/>
    </xf>
    <xf numFmtId="10" fontId="20" fillId="5" borderId="0" xfId="3" applyNumberFormat="1" applyFont="1" applyFill="1" applyBorder="1" applyAlignment="1" applyProtection="1">
      <alignment horizontal="center"/>
    </xf>
    <xf numFmtId="0" fontId="16" fillId="5" borderId="37" xfId="3" applyFont="1" applyFill="1" applyBorder="1" applyAlignment="1" applyProtection="1"/>
    <xf numFmtId="10" fontId="20" fillId="5" borderId="59" xfId="3" applyNumberFormat="1" applyFont="1" applyFill="1" applyBorder="1" applyAlignment="1" applyProtection="1">
      <alignment horizontal="center"/>
    </xf>
    <xf numFmtId="10" fontId="20" fillId="5" borderId="60" xfId="3" applyNumberFormat="1" applyFont="1" applyFill="1" applyBorder="1" applyAlignment="1" applyProtection="1">
      <alignment horizontal="center"/>
    </xf>
    <xf numFmtId="10" fontId="20" fillId="5" borderId="41" xfId="3" applyNumberFormat="1" applyFont="1" applyFill="1" applyBorder="1" applyAlignment="1" applyProtection="1">
      <alignment horizontal="center"/>
    </xf>
    <xf numFmtId="10" fontId="20" fillId="5" borderId="44" xfId="3" applyNumberFormat="1" applyFont="1" applyFill="1" applyBorder="1" applyAlignment="1" applyProtection="1">
      <alignment horizontal="center"/>
    </xf>
    <xf numFmtId="0" fontId="16" fillId="5" borderId="46" xfId="3" applyFont="1" applyFill="1" applyBorder="1" applyAlignment="1" applyProtection="1">
      <alignment horizontal="left"/>
    </xf>
    <xf numFmtId="10" fontId="20" fillId="5" borderId="0" xfId="3" applyNumberFormat="1" applyFont="1" applyFill="1" applyAlignment="1" applyProtection="1">
      <alignment horizontal="center"/>
    </xf>
    <xf numFmtId="0" fontId="23" fillId="7" borderId="0" xfId="3" applyFont="1" applyFill="1" applyAlignment="1" applyProtection="1">
      <alignment horizontal="center"/>
    </xf>
    <xf numFmtId="0" fontId="23" fillId="7" borderId="0" xfId="3" applyFont="1" applyFill="1" applyAlignment="1" applyProtection="1"/>
    <xf numFmtId="0" fontId="23" fillId="7" borderId="0" xfId="3" applyFont="1" applyFill="1" applyAlignment="1" applyProtection="1">
      <alignment horizontal="left"/>
    </xf>
    <xf numFmtId="0" fontId="16" fillId="5" borderId="38" xfId="3" applyFont="1" applyFill="1" applyBorder="1" applyAlignment="1" applyProtection="1">
      <alignment horizontal="center"/>
    </xf>
    <xf numFmtId="0" fontId="17" fillId="5" borderId="43" xfId="3" applyFont="1" applyFill="1" applyBorder="1" applyAlignment="1" applyProtection="1">
      <alignment horizontal="left"/>
    </xf>
    <xf numFmtId="0" fontId="18" fillId="5" borderId="43" xfId="3" quotePrefix="1" applyFont="1" applyFill="1" applyBorder="1" applyAlignment="1" applyProtection="1">
      <alignment horizontal="left"/>
    </xf>
    <xf numFmtId="0" fontId="16" fillId="5" borderId="43" xfId="3" applyFont="1" applyFill="1" applyBorder="1" applyAlignment="1" applyProtection="1">
      <alignment horizontal="center"/>
    </xf>
    <xf numFmtId="0" fontId="25" fillId="5" borderId="0" xfId="3" applyFont="1" applyFill="1" applyAlignment="1" applyProtection="1">
      <alignment horizontal="center"/>
    </xf>
    <xf numFmtId="173" fontId="26" fillId="5" borderId="38" xfId="3" applyNumberFormat="1" applyFont="1" applyFill="1" applyBorder="1" applyAlignment="1" applyProtection="1">
      <alignment horizontal="center"/>
    </xf>
    <xf numFmtId="0" fontId="18" fillId="5" borderId="40" xfId="3" applyFont="1" applyFill="1" applyBorder="1" applyAlignment="1" applyProtection="1">
      <alignment horizontal="left"/>
    </xf>
    <xf numFmtId="8" fontId="26" fillId="5" borderId="41" xfId="3" applyNumberFormat="1" applyFont="1" applyFill="1" applyBorder="1" applyAlignment="1" applyProtection="1">
      <alignment horizontal="center"/>
    </xf>
    <xf numFmtId="0" fontId="18" fillId="5" borderId="43" xfId="3" applyFont="1" applyFill="1" applyBorder="1" applyAlignment="1" applyProtection="1">
      <alignment horizontal="right"/>
    </xf>
    <xf numFmtId="0" fontId="18" fillId="5" borderId="43" xfId="3" applyFont="1" applyFill="1" applyBorder="1" applyAlignment="1" applyProtection="1"/>
    <xf numFmtId="0" fontId="17" fillId="5" borderId="43" xfId="3" applyFont="1" applyFill="1" applyBorder="1" applyAlignment="1" applyProtection="1">
      <alignment horizontal="center"/>
    </xf>
    <xf numFmtId="0" fontId="18" fillId="5" borderId="43" xfId="3" applyFont="1" applyFill="1" applyBorder="1" applyAlignment="1" applyProtection="1">
      <alignment horizontal="left"/>
    </xf>
    <xf numFmtId="0" fontId="5" fillId="0" borderId="0" xfId="3" applyFill="1" applyBorder="1" applyAlignment="1" applyProtection="1">
      <alignment horizontal="left"/>
    </xf>
    <xf numFmtId="0" fontId="19" fillId="5" borderId="43" xfId="3" applyFont="1" applyFill="1" applyBorder="1" applyAlignment="1" applyProtection="1">
      <alignment horizontal="left"/>
    </xf>
    <xf numFmtId="0" fontId="24" fillId="0" borderId="0" xfId="3" applyFont="1" applyFill="1" applyBorder="1" applyAlignment="1" applyProtection="1">
      <alignment horizontal="center"/>
    </xf>
    <xf numFmtId="0" fontId="24" fillId="5" borderId="43" xfId="3" applyFont="1" applyFill="1" applyBorder="1" applyAlignment="1" applyProtection="1">
      <alignment horizontal="center"/>
    </xf>
    <xf numFmtId="0" fontId="18" fillId="0" borderId="43" xfId="3" applyFont="1" applyFill="1" applyBorder="1" applyAlignment="1" applyProtection="1">
      <alignment horizontal="left"/>
    </xf>
    <xf numFmtId="0" fontId="17" fillId="0" borderId="43" xfId="3" applyFont="1" applyFill="1" applyBorder="1" applyAlignment="1" applyProtection="1">
      <alignment horizontal="center"/>
    </xf>
    <xf numFmtId="0" fontId="16" fillId="5" borderId="44" xfId="3" applyFont="1" applyFill="1" applyBorder="1" applyAlignment="1" applyProtection="1">
      <alignment horizontal="left"/>
    </xf>
    <xf numFmtId="0" fontId="18" fillId="5" borderId="46" xfId="3" applyFont="1" applyFill="1" applyBorder="1" applyAlignment="1" applyProtection="1">
      <alignment horizontal="left"/>
    </xf>
    <xf numFmtId="0" fontId="18" fillId="5" borderId="62" xfId="3" applyFont="1" applyFill="1" applyBorder="1" applyAlignment="1" applyProtection="1">
      <alignment horizontal="center"/>
    </xf>
    <xf numFmtId="0" fontId="18" fillId="5" borderId="63" xfId="3" applyFont="1" applyFill="1" applyBorder="1" applyAlignment="1" applyProtection="1">
      <alignment horizontal="center"/>
    </xf>
    <xf numFmtId="0" fontId="18" fillId="5" borderId="63" xfId="3" applyFont="1" applyFill="1" applyBorder="1" applyAlignment="1" applyProtection="1"/>
    <xf numFmtId="0" fontId="18" fillId="5" borderId="63" xfId="3" applyFont="1" applyFill="1" applyBorder="1" applyAlignment="1" applyProtection="1">
      <alignment horizontal="left"/>
    </xf>
    <xf numFmtId="0" fontId="18" fillId="5" borderId="64" xfId="3" applyFont="1" applyFill="1" applyBorder="1" applyAlignment="1" applyProtection="1">
      <alignment horizontal="left"/>
    </xf>
    <xf numFmtId="0" fontId="27" fillId="5" borderId="0" xfId="3" applyFont="1" applyFill="1" applyAlignment="1" applyProtection="1">
      <alignment horizontal="center" vertical="center"/>
    </xf>
    <xf numFmtId="0" fontId="16" fillId="0" borderId="0" xfId="3" applyFont="1" applyAlignment="1" applyProtection="1">
      <alignment horizontal="center"/>
    </xf>
    <xf numFmtId="0" fontId="16" fillId="0" borderId="0" xfId="3" applyFont="1" applyAlignment="1" applyProtection="1">
      <alignment horizontal="left"/>
    </xf>
    <xf numFmtId="0" fontId="30" fillId="9" borderId="0" xfId="6" applyFill="1" applyBorder="1" applyAlignment="1">
      <alignment horizontal="left" vertical="top"/>
    </xf>
    <xf numFmtId="0" fontId="30" fillId="9" borderId="67" xfId="6" applyFill="1" applyBorder="1" applyAlignment="1">
      <alignment horizontal="left" vertical="top" wrapText="1"/>
    </xf>
    <xf numFmtId="0" fontId="30" fillId="9" borderId="67" xfId="6" applyFill="1" applyBorder="1" applyAlignment="1">
      <alignment horizontal="center" vertical="top" wrapText="1"/>
    </xf>
    <xf numFmtId="0" fontId="30" fillId="9" borderId="0" xfId="6" applyFill="1" applyBorder="1" applyAlignment="1">
      <alignment vertical="top" wrapText="1"/>
    </xf>
    <xf numFmtId="0" fontId="32" fillId="9" borderId="0" xfId="6" applyFont="1" applyFill="1" applyBorder="1" applyAlignment="1">
      <alignment vertical="top"/>
    </xf>
    <xf numFmtId="0" fontId="30" fillId="9" borderId="71" xfId="6" applyFill="1" applyBorder="1" applyAlignment="1">
      <alignment vertical="top" wrapText="1"/>
    </xf>
    <xf numFmtId="0" fontId="30" fillId="9" borderId="0" xfId="6" applyFill="1" applyBorder="1" applyAlignment="1">
      <alignment horizontal="left" vertical="top" wrapText="1"/>
    </xf>
    <xf numFmtId="0" fontId="30" fillId="9" borderId="0" xfId="6" applyFill="1" applyBorder="1" applyAlignment="1">
      <alignment horizontal="left" vertical="top"/>
    </xf>
    <xf numFmtId="0" fontId="28" fillId="0" borderId="14" xfId="3" applyFont="1" applyFill="1" applyBorder="1" applyAlignment="1" applyProtection="1">
      <alignment horizontal="right" vertical="center"/>
    </xf>
    <xf numFmtId="5" fontId="30" fillId="4" borderId="67" xfId="6" applyNumberFormat="1" applyFill="1" applyBorder="1" applyAlignment="1" applyProtection="1">
      <alignment horizontal="center" vertical="top" wrapText="1"/>
      <protection locked="0"/>
    </xf>
    <xf numFmtId="174" fontId="30" fillId="4" borderId="67" xfId="6" applyNumberFormat="1" applyFill="1" applyBorder="1" applyAlignment="1" applyProtection="1">
      <alignment horizontal="center" vertical="top" wrapText="1"/>
      <protection locked="0"/>
    </xf>
    <xf numFmtId="0" fontId="19" fillId="3" borderId="0" xfId="6" applyFont="1" applyFill="1" applyBorder="1" applyAlignment="1" applyProtection="1">
      <alignment horizontal="center" vertical="top"/>
    </xf>
    <xf numFmtId="0" fontId="30" fillId="9" borderId="76" xfId="6" applyFill="1" applyBorder="1" applyAlignment="1">
      <alignment horizontal="center" vertical="top" wrapText="1"/>
    </xf>
    <xf numFmtId="0" fontId="37" fillId="9" borderId="0" xfId="6" applyFont="1" applyFill="1" applyBorder="1" applyAlignment="1">
      <alignment vertical="top" wrapText="1"/>
    </xf>
    <xf numFmtId="0" fontId="30" fillId="9" borderId="69" xfId="6" applyFill="1" applyBorder="1" applyAlignment="1">
      <alignment vertical="top" wrapText="1"/>
    </xf>
    <xf numFmtId="0" fontId="37" fillId="9" borderId="71" xfId="6" applyFont="1" applyFill="1" applyBorder="1" applyAlignment="1">
      <alignment vertical="top" wrapText="1"/>
    </xf>
    <xf numFmtId="0" fontId="30" fillId="9" borderId="72" xfId="6" applyFill="1" applyBorder="1" applyAlignment="1">
      <alignment vertical="top" wrapText="1"/>
    </xf>
    <xf numFmtId="0" fontId="30" fillId="10" borderId="71" xfId="6" applyFill="1" applyBorder="1" applyAlignment="1">
      <alignment vertical="top" wrapText="1"/>
    </xf>
    <xf numFmtId="0" fontId="30" fillId="9" borderId="71" xfId="6" applyFill="1" applyBorder="1" applyAlignment="1">
      <alignment horizontal="left" vertical="top"/>
    </xf>
    <xf numFmtId="0" fontId="32" fillId="9" borderId="0" xfId="6" applyFont="1" applyFill="1" applyBorder="1" applyAlignment="1">
      <alignment horizontal="left" vertical="top"/>
    </xf>
    <xf numFmtId="0" fontId="30" fillId="9" borderId="0" xfId="6" applyFill="1" applyBorder="1" applyAlignment="1">
      <alignment horizontal="left" vertical="top"/>
    </xf>
    <xf numFmtId="0" fontId="36" fillId="9" borderId="0" xfId="6" applyFont="1" applyFill="1" applyBorder="1" applyAlignment="1">
      <alignment horizontal="left" vertical="top"/>
    </xf>
    <xf numFmtId="0" fontId="39" fillId="9" borderId="67" xfId="6" applyFont="1" applyFill="1" applyBorder="1" applyAlignment="1">
      <alignment horizontal="center" vertical="top" wrapText="1"/>
    </xf>
    <xf numFmtId="0" fontId="43" fillId="9" borderId="0" xfId="6" applyFont="1" applyFill="1" applyBorder="1" applyAlignment="1" applyProtection="1">
      <alignment vertical="top" wrapText="1"/>
    </xf>
    <xf numFmtId="0" fontId="40" fillId="9" borderId="0" xfId="6" applyFont="1" applyFill="1" applyBorder="1" applyAlignment="1">
      <alignment horizontal="left" vertical="top"/>
    </xf>
    <xf numFmtId="42" fontId="40" fillId="9" borderId="0" xfId="6" applyNumberFormat="1" applyFont="1" applyFill="1" applyBorder="1" applyAlignment="1">
      <alignment horizontal="left" vertical="top"/>
    </xf>
    <xf numFmtId="0" fontId="41" fillId="2" borderId="0" xfId="0" applyFont="1" applyFill="1" applyBorder="1" applyAlignment="1" applyProtection="1">
      <alignment horizontal="right" wrapText="1"/>
    </xf>
    <xf numFmtId="164" fontId="41" fillId="2" borderId="0" xfId="0" applyNumberFormat="1" applyFont="1" applyFill="1" applyBorder="1" applyAlignment="1" applyProtection="1">
      <alignment wrapText="1"/>
    </xf>
    <xf numFmtId="174" fontId="30" fillId="3" borderId="67" xfId="6" applyNumberFormat="1" applyFill="1" applyBorder="1" applyAlignment="1" applyProtection="1">
      <alignment horizontal="center" vertical="top" wrapText="1"/>
    </xf>
    <xf numFmtId="174" fontId="30" fillId="3" borderId="67" xfId="6" applyNumberFormat="1" applyFill="1" applyBorder="1" applyAlignment="1">
      <alignment horizontal="center" vertical="top" wrapText="1"/>
    </xf>
    <xf numFmtId="8" fontId="30" fillId="9" borderId="86" xfId="6" applyNumberFormat="1" applyFill="1" applyBorder="1" applyAlignment="1">
      <alignment horizontal="center" vertical="center" wrapText="1"/>
    </xf>
    <xf numFmtId="8" fontId="30" fillId="9" borderId="87" xfId="6" applyNumberFormat="1" applyFill="1" applyBorder="1" applyAlignment="1">
      <alignment horizontal="center" vertical="center" wrapText="1"/>
    </xf>
    <xf numFmtId="0" fontId="46" fillId="8" borderId="86" xfId="6" applyFont="1" applyFill="1" applyBorder="1" applyAlignment="1">
      <alignment horizontal="center" vertical="top" wrapText="1"/>
    </xf>
    <xf numFmtId="0" fontId="46" fillId="8" borderId="85" xfId="6" applyFont="1" applyFill="1" applyBorder="1" applyAlignment="1">
      <alignment horizontal="center" wrapText="1"/>
    </xf>
    <xf numFmtId="174" fontId="47" fillId="3" borderId="83" xfId="6" applyNumberFormat="1" applyFont="1" applyFill="1" applyBorder="1" applyAlignment="1">
      <alignment horizontal="center" vertical="top" wrapText="1"/>
    </xf>
    <xf numFmtId="0" fontId="28" fillId="4" borderId="15" xfId="3" applyFont="1" applyFill="1" applyBorder="1" applyAlignment="1" applyProtection="1">
      <alignment horizontal="center" vertical="center"/>
      <protection locked="0"/>
    </xf>
    <xf numFmtId="0" fontId="18" fillId="4" borderId="0" xfId="3" applyFont="1" applyFill="1" applyAlignment="1" applyProtection="1">
      <alignment horizontal="left"/>
    </xf>
    <xf numFmtId="0" fontId="18" fillId="3" borderId="0" xfId="3" applyFont="1" applyFill="1" applyAlignment="1" applyProtection="1"/>
    <xf numFmtId="0" fontId="18" fillId="3" borderId="0" xfId="3" applyFont="1" applyFill="1" applyAlignment="1" applyProtection="1">
      <alignment horizontal="center"/>
    </xf>
    <xf numFmtId="0" fontId="24" fillId="4" borderId="43" xfId="3" applyFont="1" applyFill="1" applyBorder="1" applyAlignment="1" applyProtection="1">
      <alignment horizontal="center"/>
      <protection locked="0"/>
    </xf>
    <xf numFmtId="0" fontId="17" fillId="3" borderId="43" xfId="3" applyFont="1" applyFill="1" applyBorder="1" applyAlignment="1" applyProtection="1">
      <alignment horizontal="center"/>
    </xf>
    <xf numFmtId="0" fontId="18" fillId="4" borderId="43" xfId="3" applyFont="1" applyFill="1" applyBorder="1" applyAlignment="1" applyProtection="1">
      <alignment horizontal="center"/>
      <protection locked="0"/>
    </xf>
    <xf numFmtId="49" fontId="24" fillId="4" borderId="43" xfId="3" applyNumberFormat="1" applyFont="1" applyFill="1" applyBorder="1" applyAlignment="1" applyProtection="1">
      <alignment horizontal="center"/>
      <protection locked="0"/>
    </xf>
    <xf numFmtId="0" fontId="48" fillId="0" borderId="0" xfId="3" applyFont="1" applyFill="1" applyBorder="1" applyAlignment="1" applyProtection="1">
      <alignment horizontal="left"/>
    </xf>
    <xf numFmtId="0" fontId="49" fillId="0" borderId="0" xfId="3" applyFont="1" applyFill="1" applyBorder="1" applyAlignment="1" applyProtection="1">
      <alignment horizontal="left"/>
    </xf>
    <xf numFmtId="0" fontId="38" fillId="5" borderId="0" xfId="3" applyFont="1" applyFill="1" applyAlignment="1" applyProtection="1">
      <alignment horizontal="left"/>
    </xf>
    <xf numFmtId="0" fontId="50" fillId="0" borderId="0" xfId="3" quotePrefix="1" applyFont="1" applyFill="1" applyBorder="1" applyAlignment="1" applyProtection="1">
      <alignment horizontal="left"/>
    </xf>
    <xf numFmtId="0" fontId="51" fillId="0" borderId="0" xfId="3" applyFont="1" applyFill="1" applyBorder="1" applyAlignment="1" applyProtection="1">
      <alignment horizontal="left"/>
    </xf>
    <xf numFmtId="0" fontId="50" fillId="0" borderId="0" xfId="3" applyFont="1" applyFill="1" applyBorder="1" applyAlignment="1" applyProtection="1">
      <alignment horizontal="left"/>
    </xf>
    <xf numFmtId="0" fontId="16" fillId="12" borderId="8" xfId="3" applyFont="1" applyFill="1" applyBorder="1" applyAlignment="1" applyProtection="1"/>
    <xf numFmtId="0" fontId="16" fillId="12" borderId="19" xfId="3" applyFont="1" applyFill="1" applyBorder="1" applyAlignment="1" applyProtection="1">
      <alignment horizontal="center"/>
    </xf>
    <xf numFmtId="0" fontId="16" fillId="12" borderId="9" xfId="3" applyFont="1" applyFill="1" applyBorder="1" applyAlignment="1" applyProtection="1">
      <alignment horizontal="center"/>
    </xf>
    <xf numFmtId="0" fontId="16" fillId="12" borderId="10" xfId="3" applyFont="1" applyFill="1" applyBorder="1" applyAlignment="1" applyProtection="1"/>
    <xf numFmtId="0" fontId="16" fillId="12" borderId="26" xfId="3" applyFont="1" applyFill="1" applyBorder="1" applyAlignment="1" applyProtection="1">
      <alignment horizontal="center"/>
    </xf>
    <xf numFmtId="0" fontId="16" fillId="12" borderId="11" xfId="3" applyFont="1" applyFill="1" applyBorder="1" applyAlignment="1" applyProtection="1">
      <alignment horizontal="center"/>
    </xf>
    <xf numFmtId="0" fontId="52" fillId="5" borderId="40" xfId="3" applyFont="1" applyFill="1" applyBorder="1" applyAlignment="1" applyProtection="1">
      <alignment horizontal="center"/>
    </xf>
    <xf numFmtId="44" fontId="17" fillId="3" borderId="47" xfId="3" applyNumberFormat="1" applyFont="1" applyFill="1" applyBorder="1" applyAlignment="1" applyProtection="1">
      <alignment horizontal="right"/>
    </xf>
    <xf numFmtId="8" fontId="17" fillId="0" borderId="32" xfId="3" applyNumberFormat="1" applyFont="1" applyFill="1" applyBorder="1" applyAlignment="1" applyProtection="1">
      <alignment horizontal="right"/>
    </xf>
    <xf numFmtId="44" fontId="17" fillId="3" borderId="49" xfId="4" applyFont="1" applyFill="1" applyBorder="1" applyAlignment="1" applyProtection="1">
      <alignment horizontal="left"/>
    </xf>
    <xf numFmtId="8" fontId="17" fillId="0" borderId="0" xfId="3" applyNumberFormat="1" applyFont="1" applyFill="1" applyBorder="1" applyAlignment="1" applyProtection="1">
      <alignment horizontal="right"/>
    </xf>
    <xf numFmtId="0" fontId="5" fillId="12" borderId="8" xfId="3" applyFill="1" applyBorder="1" applyAlignment="1" applyProtection="1">
      <alignment horizontal="left"/>
    </xf>
    <xf numFmtId="0" fontId="19" fillId="12" borderId="19" xfId="3" applyFont="1" applyFill="1" applyBorder="1" applyAlignment="1" applyProtection="1"/>
    <xf numFmtId="0" fontId="19" fillId="12" borderId="9" xfId="3" applyFont="1" applyFill="1" applyBorder="1" applyAlignment="1" applyProtection="1"/>
    <xf numFmtId="0" fontId="49" fillId="0" borderId="0" xfId="3" applyFont="1" applyFill="1" applyBorder="1" applyAlignment="1" applyProtection="1">
      <alignment horizontal="center"/>
    </xf>
    <xf numFmtId="0" fontId="5" fillId="12" borderId="10" xfId="3" applyFill="1" applyBorder="1" applyAlignment="1" applyProtection="1">
      <alignment horizontal="center"/>
    </xf>
    <xf numFmtId="0" fontId="5" fillId="12" borderId="26" xfId="3" applyFill="1" applyBorder="1" applyAlignment="1" applyProtection="1">
      <alignment horizontal="center"/>
    </xf>
    <xf numFmtId="0" fontId="5" fillId="12" borderId="11" xfId="3" applyFill="1" applyBorder="1" applyAlignment="1" applyProtection="1">
      <alignment horizontal="center"/>
    </xf>
    <xf numFmtId="0" fontId="16" fillId="5" borderId="0" xfId="3" applyFont="1" applyFill="1" applyAlignment="1" applyProtection="1">
      <alignment horizontal="left" wrapText="1"/>
    </xf>
    <xf numFmtId="0" fontId="19" fillId="5" borderId="46" xfId="3" applyFont="1" applyFill="1" applyBorder="1" applyAlignment="1" applyProtection="1">
      <alignment horizontal="center"/>
    </xf>
    <xf numFmtId="0" fontId="19" fillId="5" borderId="37" xfId="3" applyFont="1" applyFill="1" applyBorder="1" applyAlignment="1" applyProtection="1">
      <alignment horizontal="center"/>
    </xf>
    <xf numFmtId="0" fontId="19" fillId="5" borderId="45" xfId="3" applyFont="1" applyFill="1" applyBorder="1" applyAlignment="1" applyProtection="1">
      <alignment horizontal="center"/>
    </xf>
    <xf numFmtId="0" fontId="29" fillId="6" borderId="0" xfId="3" applyFont="1" applyFill="1" applyAlignment="1" applyProtection="1">
      <alignment horizontal="center" vertical="center"/>
    </xf>
    <xf numFmtId="0" fontId="18" fillId="0" borderId="35" xfId="3" applyFont="1" applyBorder="1" applyAlignment="1" applyProtection="1">
      <alignment horizontal="center"/>
    </xf>
    <xf numFmtId="0" fontId="18" fillId="0" borderId="61" xfId="3" applyFont="1" applyBorder="1" applyAlignment="1" applyProtection="1">
      <alignment horizontal="center"/>
    </xf>
    <xf numFmtId="0" fontId="18" fillId="12" borderId="35" xfId="3" applyFont="1" applyFill="1" applyBorder="1" applyAlignment="1" applyProtection="1">
      <alignment horizontal="center"/>
    </xf>
    <xf numFmtId="0" fontId="18" fillId="12" borderId="61" xfId="3" applyFont="1" applyFill="1" applyBorder="1" applyAlignment="1" applyProtection="1">
      <alignment horizontal="center"/>
    </xf>
    <xf numFmtId="0" fontId="16" fillId="5" borderId="37" xfId="3" applyFont="1" applyFill="1" applyBorder="1" applyAlignment="1" applyProtection="1">
      <alignment horizontal="right" wrapText="1"/>
    </xf>
    <xf numFmtId="0" fontId="5" fillId="5" borderId="37" xfId="3" applyFill="1" applyBorder="1" applyAlignment="1" applyProtection="1">
      <alignment wrapText="1"/>
    </xf>
    <xf numFmtId="0" fontId="28" fillId="4" borderId="15" xfId="3" applyFont="1" applyFill="1" applyBorder="1" applyAlignment="1" applyProtection="1">
      <alignment horizontal="center" vertical="center"/>
      <protection locked="0"/>
    </xf>
    <xf numFmtId="0" fontId="28" fillId="4" borderId="16" xfId="3" applyFont="1" applyFill="1" applyBorder="1" applyAlignment="1" applyProtection="1">
      <alignment horizontal="center" vertical="center"/>
      <protection locked="0"/>
    </xf>
    <xf numFmtId="0" fontId="28" fillId="0" borderId="15" xfId="3" applyFont="1" applyFill="1" applyBorder="1" applyAlignment="1" applyProtection="1">
      <alignment horizontal="center" vertical="center"/>
    </xf>
    <xf numFmtId="7" fontId="38" fillId="5" borderId="0" xfId="3" applyNumberFormat="1" applyFont="1" applyFill="1" applyAlignment="1" applyProtection="1">
      <alignment horizontal="center"/>
    </xf>
    <xf numFmtId="0" fontId="18" fillId="5" borderId="40" xfId="3" applyFont="1" applyFill="1" applyBorder="1" applyAlignment="1" applyProtection="1">
      <alignment horizontal="right" wrapText="1"/>
    </xf>
    <xf numFmtId="0" fontId="18" fillId="5" borderId="36" xfId="3" applyFont="1" applyFill="1" applyBorder="1" applyAlignment="1" applyProtection="1">
      <alignment horizontal="right" wrapText="1"/>
    </xf>
    <xf numFmtId="0" fontId="16" fillId="5" borderId="46" xfId="3" applyFont="1" applyFill="1" applyBorder="1" applyAlignment="1" applyProtection="1">
      <alignment horizontal="right" wrapText="1"/>
    </xf>
    <xf numFmtId="0" fontId="18" fillId="5" borderId="35" xfId="3" applyFont="1" applyFill="1" applyBorder="1" applyAlignment="1" applyProtection="1">
      <alignment horizontal="right" wrapText="1"/>
    </xf>
    <xf numFmtId="0" fontId="18" fillId="5" borderId="34" xfId="3" applyFont="1" applyFill="1" applyBorder="1" applyAlignment="1" applyProtection="1">
      <alignment horizontal="right" wrapText="1"/>
    </xf>
    <xf numFmtId="42" fontId="2" fillId="3" borderId="4" xfId="2" applyNumberFormat="1" applyFont="1" applyFill="1" applyBorder="1" applyAlignment="1" applyProtection="1">
      <alignment horizontal="left" wrapText="1"/>
    </xf>
    <xf numFmtId="42" fontId="2" fillId="3" borderId="6" xfId="2" applyNumberFormat="1" applyFont="1" applyFill="1" applyBorder="1" applyAlignment="1" applyProtection="1">
      <alignment horizontal="left" wrapText="1"/>
    </xf>
    <xf numFmtId="0" fontId="2" fillId="4" borderId="4" xfId="0" applyFont="1" applyFill="1" applyBorder="1" applyAlignment="1" applyProtection="1">
      <alignment horizontal="center" wrapText="1"/>
      <protection locked="0"/>
    </xf>
    <xf numFmtId="0" fontId="2" fillId="4" borderId="6" xfId="0" applyFont="1" applyFill="1" applyBorder="1" applyAlignment="1" applyProtection="1">
      <alignment horizontal="center" wrapText="1"/>
      <protection locked="0"/>
    </xf>
    <xf numFmtId="0" fontId="2" fillId="2" borderId="20" xfId="0" applyFont="1" applyFill="1" applyBorder="1" applyAlignment="1" applyProtection="1">
      <alignment horizontal="left" vertical="top" wrapText="1"/>
    </xf>
    <xf numFmtId="0" fontId="2" fillId="2" borderId="0" xfId="0" applyFont="1" applyFill="1" applyBorder="1" applyAlignment="1" applyProtection="1">
      <alignment horizontal="left" vertical="top" wrapText="1"/>
    </xf>
    <xf numFmtId="0" fontId="2" fillId="2" borderId="13" xfId="0" applyFont="1" applyFill="1" applyBorder="1" applyAlignment="1" applyProtection="1">
      <alignment horizontal="left" vertical="top" wrapText="1"/>
    </xf>
    <xf numFmtId="0" fontId="6" fillId="0" borderId="4"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2" fillId="2" borderId="25" xfId="0" applyFont="1" applyFill="1" applyBorder="1" applyAlignment="1" applyProtection="1">
      <alignment horizontal="justify" wrapText="1"/>
    </xf>
    <xf numFmtId="0" fontId="2" fillId="2" borderId="3" xfId="0" applyFont="1" applyFill="1" applyBorder="1" applyAlignment="1" applyProtection="1">
      <alignment horizontal="justify" wrapText="1"/>
    </xf>
    <xf numFmtId="0" fontId="2" fillId="2" borderId="20" xfId="0" applyFont="1" applyFill="1" applyBorder="1" applyAlignment="1" applyProtection="1">
      <alignment horizontal="justify" wrapText="1"/>
    </xf>
    <xf numFmtId="0" fontId="2" fillId="2" borderId="0" xfId="0" applyFont="1" applyFill="1" applyBorder="1" applyAlignment="1" applyProtection="1">
      <alignment horizontal="justify" wrapText="1"/>
    </xf>
    <xf numFmtId="42" fontId="2" fillId="4" borderId="4" xfId="2" applyNumberFormat="1" applyFont="1" applyFill="1" applyBorder="1" applyAlignment="1" applyProtection="1">
      <alignment horizontal="left" wrapText="1"/>
      <protection locked="0"/>
    </xf>
    <xf numFmtId="42" fontId="2" fillId="4" borderId="6" xfId="2" applyNumberFormat="1" applyFont="1" applyFill="1" applyBorder="1" applyAlignment="1" applyProtection="1">
      <alignment horizontal="left" wrapText="1"/>
      <protection locked="0"/>
    </xf>
    <xf numFmtId="0" fontId="6" fillId="0" borderId="17" xfId="0" applyFont="1" applyFill="1" applyBorder="1" applyAlignment="1" applyProtection="1">
      <alignment horizontal="center" wrapText="1"/>
    </xf>
    <xf numFmtId="0" fontId="6" fillId="0" borderId="5" xfId="0" applyFont="1" applyFill="1" applyBorder="1" applyAlignment="1" applyProtection="1">
      <alignment horizontal="center" wrapText="1"/>
    </xf>
    <xf numFmtId="0" fontId="6" fillId="0" borderId="2" xfId="0" applyFont="1" applyFill="1" applyBorder="1" applyAlignment="1" applyProtection="1">
      <alignment horizontal="center" wrapText="1"/>
    </xf>
    <xf numFmtId="0" fontId="6" fillId="0" borderId="22" xfId="0" applyFont="1" applyFill="1" applyBorder="1" applyAlignment="1" applyProtection="1">
      <alignment horizontal="center" wrapText="1"/>
    </xf>
    <xf numFmtId="0" fontId="0" fillId="2" borderId="23" xfId="0" applyFill="1" applyBorder="1" applyAlignment="1" applyProtection="1">
      <alignment horizontal="center" wrapText="1"/>
    </xf>
    <xf numFmtId="0" fontId="0" fillId="2" borderId="1" xfId="0" applyFill="1" applyBorder="1" applyAlignment="1" applyProtection="1">
      <alignment horizontal="center" wrapText="1"/>
    </xf>
    <xf numFmtId="0" fontId="0" fillId="2" borderId="4" xfId="0" applyFill="1" applyBorder="1" applyAlignment="1" applyProtection="1">
      <alignment horizontal="center" wrapText="1"/>
    </xf>
    <xf numFmtId="0" fontId="0" fillId="2" borderId="5" xfId="0" applyFill="1" applyBorder="1" applyAlignment="1" applyProtection="1">
      <alignment horizontal="center" wrapText="1"/>
    </xf>
    <xf numFmtId="0" fontId="0" fillId="2" borderId="6" xfId="0" applyFill="1" applyBorder="1" applyAlignment="1" applyProtection="1">
      <alignment horizontal="center" wrapText="1"/>
    </xf>
    <xf numFmtId="0" fontId="0" fillId="2" borderId="24" xfId="0" applyFill="1" applyBorder="1" applyAlignment="1" applyProtection="1">
      <alignment horizontal="center" wrapText="1"/>
    </xf>
    <xf numFmtId="0" fontId="2" fillId="4" borderId="23" xfId="0" applyFont="1" applyFill="1" applyBorder="1" applyAlignment="1" applyProtection="1">
      <alignment horizontal="center" wrapText="1"/>
      <protection locked="0"/>
    </xf>
    <xf numFmtId="0" fontId="2" fillId="4" borderId="1" xfId="0" applyFont="1" applyFill="1" applyBorder="1" applyAlignment="1" applyProtection="1">
      <alignment horizontal="center" wrapText="1"/>
      <protection locked="0"/>
    </xf>
    <xf numFmtId="0" fontId="6" fillId="2" borderId="17"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wrapText="1"/>
    </xf>
    <xf numFmtId="0" fontId="6" fillId="2" borderId="6" xfId="0" applyFont="1" applyFill="1" applyBorder="1" applyAlignment="1" applyProtection="1">
      <alignment horizontal="center" vertical="center" wrapText="1"/>
    </xf>
    <xf numFmtId="0" fontId="2" fillId="2" borderId="17" xfId="0" applyFont="1" applyFill="1" applyBorder="1" applyAlignment="1" applyProtection="1">
      <alignment horizontal="center" wrapText="1"/>
    </xf>
    <xf numFmtId="0" fontId="2" fillId="2" borderId="5" xfId="0" applyFont="1" applyFill="1" applyBorder="1" applyAlignment="1" applyProtection="1">
      <alignment horizontal="center" wrapText="1"/>
    </xf>
    <xf numFmtId="0" fontId="2" fillId="2" borderId="6" xfId="0" applyFont="1" applyFill="1" applyBorder="1" applyAlignment="1" applyProtection="1">
      <alignment horizontal="center" wrapText="1"/>
    </xf>
    <xf numFmtId="0" fontId="2" fillId="2" borderId="25" xfId="0" applyFont="1" applyFill="1" applyBorder="1" applyAlignment="1" applyProtection="1">
      <alignment horizontal="left" wrapText="1"/>
    </xf>
    <xf numFmtId="0" fontId="2" fillId="2" borderId="3" xfId="0" applyFont="1" applyFill="1" applyBorder="1" applyAlignment="1" applyProtection="1">
      <alignment horizontal="left" wrapText="1"/>
    </xf>
    <xf numFmtId="0" fontId="2" fillId="2" borderId="12" xfId="0" applyFont="1" applyFill="1" applyBorder="1" applyAlignment="1" applyProtection="1">
      <alignment horizontal="left" wrapText="1"/>
    </xf>
    <xf numFmtId="0" fontId="6" fillId="2" borderId="4" xfId="0" applyFont="1" applyFill="1" applyBorder="1" applyAlignment="1" applyProtection="1">
      <alignment horizontal="center" vertical="center" wrapText="1"/>
    </xf>
    <xf numFmtId="0" fontId="2" fillId="4" borderId="5" xfId="0" applyFont="1" applyFill="1" applyBorder="1" applyAlignment="1" applyProtection="1">
      <alignment horizontal="center" wrapText="1"/>
      <protection locked="0"/>
    </xf>
    <xf numFmtId="0" fontId="2" fillId="2" borderId="4" xfId="0" applyFont="1" applyFill="1" applyBorder="1" applyAlignment="1" applyProtection="1">
      <alignment horizontal="center" wrapText="1"/>
    </xf>
    <xf numFmtId="164" fontId="2" fillId="4" borderId="4" xfId="2" applyNumberFormat="1" applyFont="1" applyFill="1" applyBorder="1" applyAlignment="1" applyProtection="1">
      <alignment horizontal="left" wrapText="1"/>
      <protection locked="0"/>
    </xf>
    <xf numFmtId="164" fontId="2" fillId="4" borderId="6" xfId="2" applyNumberFormat="1" applyFont="1" applyFill="1" applyBorder="1" applyAlignment="1" applyProtection="1">
      <alignment horizontal="left" wrapText="1"/>
      <protection locked="0"/>
    </xf>
    <xf numFmtId="0" fontId="14" fillId="3" borderId="4" xfId="0" applyFont="1" applyFill="1" applyBorder="1" applyAlignment="1" applyProtection="1">
      <alignment horizontal="center" vertical="center" wrapText="1"/>
    </xf>
    <xf numFmtId="0" fontId="14" fillId="3" borderId="6" xfId="0" applyFont="1" applyFill="1" applyBorder="1" applyAlignment="1" applyProtection="1">
      <alignment horizontal="center" vertical="center" wrapText="1"/>
    </xf>
    <xf numFmtId="0" fontId="2" fillId="2" borderId="25" xfId="0" applyFont="1" applyFill="1" applyBorder="1" applyAlignment="1" applyProtection="1">
      <alignment horizontal="center" wrapText="1"/>
    </xf>
    <xf numFmtId="0" fontId="2" fillId="2" borderId="3" xfId="0" applyFont="1" applyFill="1" applyBorder="1" applyAlignment="1" applyProtection="1">
      <alignment horizontal="center" wrapText="1"/>
    </xf>
    <xf numFmtId="0" fontId="2" fillId="2" borderId="27" xfId="0" applyFont="1" applyFill="1" applyBorder="1" applyAlignment="1" applyProtection="1">
      <alignment horizontal="center" wrapText="1"/>
    </xf>
    <xf numFmtId="0" fontId="6" fillId="2" borderId="1" xfId="0" applyFont="1" applyFill="1" applyBorder="1" applyAlignment="1" applyProtection="1">
      <alignment horizontal="center" wrapText="1"/>
    </xf>
    <xf numFmtId="0" fontId="6" fillId="0" borderId="1" xfId="0" applyFont="1" applyFill="1" applyBorder="1" applyAlignment="1" applyProtection="1">
      <alignment horizontal="center" vertical="center" wrapText="1"/>
    </xf>
    <xf numFmtId="0" fontId="10" fillId="2" borderId="20" xfId="0" applyFont="1" applyFill="1" applyBorder="1" applyAlignment="1" applyProtection="1">
      <alignment horizontal="center" wrapText="1"/>
    </xf>
    <xf numFmtId="0" fontId="10" fillId="2" borderId="0" xfId="0" applyFont="1" applyFill="1" applyBorder="1" applyAlignment="1" applyProtection="1">
      <alignment horizontal="center" wrapText="1"/>
    </xf>
    <xf numFmtId="0" fontId="10" fillId="2" borderId="13" xfId="0" applyFont="1" applyFill="1" applyBorder="1" applyAlignment="1" applyProtection="1">
      <alignment horizontal="center" wrapText="1"/>
    </xf>
    <xf numFmtId="0" fontId="2" fillId="2" borderId="12" xfId="0" applyFont="1" applyFill="1" applyBorder="1" applyAlignment="1" applyProtection="1">
      <alignment horizontal="justify" wrapText="1"/>
    </xf>
    <xf numFmtId="0" fontId="10" fillId="3" borderId="4" xfId="0" applyFont="1" applyFill="1" applyBorder="1" applyAlignment="1" applyProtection="1">
      <alignment horizontal="right" wrapText="1"/>
    </xf>
    <xf numFmtId="0" fontId="10" fillId="3" borderId="5" xfId="0" applyFont="1" applyFill="1" applyBorder="1" applyAlignment="1" applyProtection="1">
      <alignment horizontal="right" wrapText="1"/>
    </xf>
    <xf numFmtId="0" fontId="10" fillId="3" borderId="6" xfId="0" applyFont="1" applyFill="1" applyBorder="1" applyAlignment="1" applyProtection="1">
      <alignment horizontal="right" wrapText="1"/>
    </xf>
    <xf numFmtId="0" fontId="2" fillId="2" borderId="20" xfId="0" applyFont="1" applyFill="1" applyBorder="1" applyAlignment="1" applyProtection="1">
      <alignment horizontal="left" wrapText="1"/>
    </xf>
    <xf numFmtId="0" fontId="2" fillId="2" borderId="0" xfId="0" applyFont="1" applyFill="1" applyBorder="1" applyAlignment="1" applyProtection="1">
      <alignment horizontal="left" wrapText="1"/>
    </xf>
    <xf numFmtId="0" fontId="2" fillId="4" borderId="23" xfId="0" applyFont="1" applyFill="1" applyBorder="1" applyAlignment="1" applyProtection="1">
      <alignment wrapText="1"/>
      <protection locked="0"/>
    </xf>
    <xf numFmtId="0" fontId="2" fillId="4" borderId="1" xfId="0" applyFont="1" applyFill="1" applyBorder="1" applyAlignment="1" applyProtection="1">
      <alignment wrapText="1"/>
      <protection locked="0"/>
    </xf>
    <xf numFmtId="0" fontId="2" fillId="4" borderId="24" xfId="0" applyFont="1" applyFill="1" applyBorder="1" applyAlignment="1" applyProtection="1">
      <alignment wrapText="1"/>
      <protection locked="0"/>
    </xf>
    <xf numFmtId="0" fontId="10" fillId="3" borderId="1" xfId="0" applyFont="1" applyFill="1" applyBorder="1" applyAlignment="1" applyProtection="1">
      <alignment horizontal="center" wrapText="1"/>
    </xf>
    <xf numFmtId="0" fontId="2" fillId="2" borderId="13" xfId="0" applyFont="1" applyFill="1" applyBorder="1" applyAlignment="1" applyProtection="1">
      <alignment horizontal="justify" wrapText="1"/>
    </xf>
    <xf numFmtId="0" fontId="0" fillId="2" borderId="20" xfId="0" applyFill="1" applyBorder="1" applyAlignment="1" applyProtection="1">
      <alignment horizontal="center" wrapText="1"/>
    </xf>
    <xf numFmtId="0" fontId="0" fillId="2" borderId="0" xfId="0" applyFill="1" applyBorder="1" applyAlignment="1" applyProtection="1">
      <alignment horizontal="center" wrapText="1"/>
    </xf>
    <xf numFmtId="0" fontId="2" fillId="2" borderId="23" xfId="0" applyFont="1" applyFill="1" applyBorder="1" applyAlignment="1" applyProtection="1">
      <alignment horizontal="center" vertical="top" wrapText="1"/>
    </xf>
    <xf numFmtId="0" fontId="2" fillId="2" borderId="1" xfId="0" applyFont="1" applyFill="1" applyBorder="1" applyAlignment="1" applyProtection="1">
      <alignment horizontal="center" vertical="top" wrapText="1"/>
    </xf>
    <xf numFmtId="0" fontId="0" fillId="2" borderId="1" xfId="0" applyFill="1" applyBorder="1" applyAlignment="1" applyProtection="1">
      <alignment horizontal="center" vertical="top" wrapText="1"/>
    </xf>
    <xf numFmtId="2" fontId="10" fillId="3" borderId="4" xfId="0" applyNumberFormat="1" applyFont="1" applyFill="1" applyBorder="1" applyAlignment="1" applyProtection="1">
      <alignment horizontal="center" wrapText="1"/>
    </xf>
    <xf numFmtId="2" fontId="10" fillId="3" borderId="5" xfId="0" applyNumberFormat="1" applyFont="1" applyFill="1" applyBorder="1" applyAlignment="1" applyProtection="1">
      <alignment horizontal="center" wrapText="1"/>
    </xf>
    <xf numFmtId="2" fontId="10" fillId="3" borderId="18" xfId="0" applyNumberFormat="1" applyFont="1" applyFill="1" applyBorder="1" applyAlignment="1" applyProtection="1">
      <alignment horizontal="center" wrapText="1"/>
    </xf>
    <xf numFmtId="0" fontId="2" fillId="4" borderId="25" xfId="0" applyFont="1" applyFill="1" applyBorder="1" applyAlignment="1" applyProtection="1">
      <alignment horizontal="center" wrapText="1"/>
      <protection locked="0"/>
    </xf>
    <xf numFmtId="0" fontId="2" fillId="4" borderId="3" xfId="0" applyFont="1" applyFill="1" applyBorder="1" applyAlignment="1" applyProtection="1">
      <alignment horizontal="center" wrapText="1"/>
      <protection locked="0"/>
    </xf>
    <xf numFmtId="0" fontId="2" fillId="4" borderId="27" xfId="0" applyFont="1" applyFill="1" applyBorder="1" applyAlignment="1" applyProtection="1">
      <alignment horizontal="center" wrapText="1"/>
      <protection locked="0"/>
    </xf>
    <xf numFmtId="0" fontId="2" fillId="4" borderId="21" xfId="0" applyFont="1" applyFill="1" applyBorder="1" applyAlignment="1" applyProtection="1">
      <alignment horizontal="center" wrapText="1"/>
      <protection locked="0"/>
    </xf>
    <xf numFmtId="0" fontId="2" fillId="4" borderId="2" xfId="0" applyFont="1" applyFill="1" applyBorder="1" applyAlignment="1" applyProtection="1">
      <alignment horizontal="center" wrapText="1"/>
      <protection locked="0"/>
    </xf>
    <xf numFmtId="0" fontId="2" fillId="4" borderId="31" xfId="0" applyFont="1" applyFill="1" applyBorder="1" applyAlignment="1" applyProtection="1">
      <alignment horizontal="center" wrapText="1"/>
      <protection locked="0"/>
    </xf>
    <xf numFmtId="0" fontId="2" fillId="4" borderId="28" xfId="0" applyFont="1" applyFill="1" applyBorder="1" applyAlignment="1" applyProtection="1">
      <alignment horizontal="center" wrapText="1"/>
      <protection locked="0"/>
    </xf>
    <xf numFmtId="0" fontId="2" fillId="4" borderId="12" xfId="0" applyFont="1" applyFill="1" applyBorder="1" applyAlignment="1" applyProtection="1">
      <alignment horizontal="center" wrapText="1"/>
      <protection locked="0"/>
    </xf>
    <xf numFmtId="0" fontId="2" fillId="4" borderId="30" xfId="0" applyFont="1" applyFill="1" applyBorder="1" applyAlignment="1" applyProtection="1">
      <alignment horizontal="center" wrapText="1"/>
      <protection locked="0"/>
    </xf>
    <xf numFmtId="0" fontId="2" fillId="4" borderId="22" xfId="0" applyFont="1" applyFill="1" applyBorder="1" applyAlignment="1" applyProtection="1">
      <alignment horizontal="center" wrapText="1"/>
      <protection locked="0"/>
    </xf>
    <xf numFmtId="10" fontId="2" fillId="3" borderId="5" xfId="1" applyNumberFormat="1" applyFont="1" applyFill="1" applyBorder="1" applyAlignment="1" applyProtection="1">
      <alignment horizontal="center" wrapText="1"/>
    </xf>
    <xf numFmtId="10" fontId="2" fillId="3" borderId="18" xfId="1" applyNumberFormat="1" applyFont="1" applyFill="1" applyBorder="1" applyAlignment="1" applyProtection="1">
      <alignment horizontal="center" wrapText="1"/>
    </xf>
    <xf numFmtId="0" fontId="2" fillId="4" borderId="1" xfId="0" applyFont="1" applyFill="1" applyBorder="1" applyAlignment="1" applyProtection="1">
      <alignment horizontal="center" wrapText="1" shrinkToFit="1"/>
      <protection locked="0"/>
    </xf>
    <xf numFmtId="0" fontId="6" fillId="2" borderId="1" xfId="0" applyFont="1" applyFill="1" applyBorder="1" applyAlignment="1" applyProtection="1">
      <alignment horizontal="center" vertical="center" wrapText="1"/>
    </xf>
    <xf numFmtId="0" fontId="2" fillId="2" borderId="7" xfId="0" applyFont="1" applyFill="1" applyBorder="1" applyAlignment="1" applyProtection="1">
      <alignment horizontal="left" wrapText="1"/>
    </xf>
    <xf numFmtId="0" fontId="13" fillId="2" borderId="25" xfId="0" applyFont="1" applyFill="1" applyBorder="1" applyAlignment="1" applyProtection="1">
      <alignment horizontal="right" wrapText="1"/>
    </xf>
    <xf numFmtId="0" fontId="13" fillId="2" borderId="3" xfId="0" applyFont="1" applyFill="1" applyBorder="1" applyAlignment="1" applyProtection="1">
      <alignment horizontal="right" wrapText="1"/>
    </xf>
    <xf numFmtId="0" fontId="13" fillId="2" borderId="12" xfId="0" applyFont="1" applyFill="1" applyBorder="1" applyAlignment="1" applyProtection="1">
      <alignment horizontal="right" wrapText="1"/>
    </xf>
    <xf numFmtId="0" fontId="13" fillId="2" borderId="20" xfId="0" applyFont="1" applyFill="1" applyBorder="1" applyAlignment="1" applyProtection="1">
      <alignment horizontal="right" wrapText="1"/>
    </xf>
    <xf numFmtId="0" fontId="13" fillId="2" borderId="0" xfId="0" applyFont="1" applyFill="1" applyBorder="1" applyAlignment="1" applyProtection="1">
      <alignment horizontal="right" wrapText="1"/>
    </xf>
    <xf numFmtId="0" fontId="13" fillId="2" borderId="13" xfId="0" applyFont="1" applyFill="1" applyBorder="1" applyAlignment="1" applyProtection="1">
      <alignment horizontal="right" wrapText="1"/>
    </xf>
    <xf numFmtId="0" fontId="12" fillId="3" borderId="8" xfId="0" applyFont="1" applyFill="1" applyBorder="1" applyAlignment="1" applyProtection="1">
      <alignment horizontal="center" wrapText="1"/>
    </xf>
    <xf numFmtId="0" fontId="12" fillId="3" borderId="9" xfId="0" applyFont="1" applyFill="1" applyBorder="1" applyAlignment="1" applyProtection="1">
      <alignment horizontal="center" wrapText="1"/>
    </xf>
    <xf numFmtId="164" fontId="6" fillId="3" borderId="10" xfId="2" applyNumberFormat="1" applyFont="1" applyFill="1" applyBorder="1" applyAlignment="1" applyProtection="1">
      <alignment horizontal="center" wrapText="1"/>
    </xf>
    <xf numFmtId="164" fontId="6" fillId="3" borderId="11" xfId="2" applyNumberFormat="1" applyFont="1" applyFill="1" applyBorder="1" applyAlignment="1" applyProtection="1">
      <alignment horizontal="center" wrapText="1"/>
    </xf>
    <xf numFmtId="0" fontId="6" fillId="3" borderId="4" xfId="0" applyFont="1" applyFill="1" applyBorder="1" applyAlignment="1" applyProtection="1">
      <alignment horizontal="center" vertical="center" wrapText="1"/>
    </xf>
    <xf numFmtId="0" fontId="6" fillId="3" borderId="5" xfId="0" applyFont="1" applyFill="1" applyBorder="1" applyAlignment="1" applyProtection="1">
      <alignment horizontal="center" vertical="center" wrapText="1"/>
    </xf>
    <xf numFmtId="0" fontId="6" fillId="3" borderId="18" xfId="0" applyFont="1" applyFill="1" applyBorder="1" applyAlignment="1" applyProtection="1">
      <alignment horizontal="center" vertical="center" wrapText="1"/>
    </xf>
    <xf numFmtId="0" fontId="6" fillId="2" borderId="23"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6" fillId="3" borderId="9" xfId="0" applyFont="1" applyFill="1" applyBorder="1" applyAlignment="1" applyProtection="1">
      <alignment horizontal="center" wrapText="1"/>
    </xf>
    <xf numFmtId="0" fontId="6" fillId="3" borderId="17" xfId="0" applyFont="1" applyFill="1" applyBorder="1" applyAlignment="1" applyProtection="1">
      <alignment horizontal="center" wrapText="1"/>
    </xf>
    <xf numFmtId="0" fontId="6" fillId="3" borderId="5" xfId="0" applyFont="1" applyFill="1" applyBorder="1" applyAlignment="1" applyProtection="1">
      <alignment horizontal="center" wrapText="1"/>
    </xf>
    <xf numFmtId="0" fontId="6" fillId="3" borderId="6" xfId="0" applyFont="1" applyFill="1" applyBorder="1" applyAlignment="1" applyProtection="1">
      <alignment horizontal="center" wrapText="1"/>
    </xf>
    <xf numFmtId="0" fontId="6" fillId="3" borderId="4" xfId="0" applyFont="1" applyFill="1" applyBorder="1" applyAlignment="1" applyProtection="1">
      <alignment horizontal="center" wrapText="1"/>
    </xf>
    <xf numFmtId="0" fontId="6" fillId="3" borderId="3" xfId="0" applyFont="1" applyFill="1" applyBorder="1" applyAlignment="1" applyProtection="1">
      <alignment horizontal="right" wrapText="1"/>
    </xf>
    <xf numFmtId="0" fontId="6" fillId="3" borderId="18" xfId="0" applyFont="1" applyFill="1" applyBorder="1" applyAlignment="1" applyProtection="1">
      <alignment horizontal="center" wrapText="1"/>
    </xf>
    <xf numFmtId="0" fontId="6" fillId="2" borderId="0" xfId="0" applyFont="1" applyFill="1" applyBorder="1" applyAlignment="1" applyProtection="1">
      <alignment horizontal="right" wrapText="1"/>
    </xf>
    <xf numFmtId="0" fontId="6" fillId="3" borderId="14" xfId="0" applyFont="1" applyFill="1" applyBorder="1" applyAlignment="1" applyProtection="1">
      <alignment horizontal="center" wrapText="1"/>
    </xf>
    <xf numFmtId="0" fontId="6" fillId="3" borderId="15" xfId="0" applyFont="1" applyFill="1" applyBorder="1" applyAlignment="1" applyProtection="1">
      <alignment horizontal="center" wrapText="1"/>
    </xf>
    <xf numFmtId="0" fontId="6" fillId="3" borderId="16" xfId="0" applyFont="1" applyFill="1" applyBorder="1" applyAlignment="1" applyProtection="1">
      <alignment horizontal="center" wrapText="1"/>
    </xf>
    <xf numFmtId="0" fontId="6" fillId="2" borderId="20" xfId="0" applyFont="1" applyFill="1" applyBorder="1" applyAlignment="1" applyProtection="1">
      <alignment horizontal="center" wrapText="1"/>
    </xf>
    <xf numFmtId="0" fontId="6" fillId="2" borderId="0" xfId="0" applyFont="1" applyFill="1" applyBorder="1" applyAlignment="1" applyProtection="1">
      <alignment horizontal="center" wrapText="1"/>
    </xf>
    <xf numFmtId="165" fontId="2" fillId="3" borderId="1" xfId="1" applyNumberFormat="1" applyFont="1" applyFill="1" applyBorder="1" applyAlignment="1" applyProtection="1">
      <alignment horizontal="left" wrapText="1"/>
    </xf>
    <xf numFmtId="165" fontId="2" fillId="3" borderId="24" xfId="1" applyNumberFormat="1" applyFont="1" applyFill="1" applyBorder="1" applyAlignment="1" applyProtection="1">
      <alignment horizontal="left" wrapText="1"/>
    </xf>
    <xf numFmtId="0" fontId="10" fillId="2" borderId="23" xfId="0" applyFont="1" applyFill="1" applyBorder="1" applyAlignment="1" applyProtection="1">
      <alignment horizontal="center" wrapText="1"/>
    </xf>
    <xf numFmtId="0" fontId="2" fillId="2" borderId="1" xfId="0" applyFont="1" applyFill="1" applyBorder="1" applyAlignment="1" applyProtection="1">
      <alignment horizontal="center" wrapText="1"/>
    </xf>
    <xf numFmtId="0" fontId="2" fillId="2" borderId="24" xfId="0" applyFont="1" applyFill="1" applyBorder="1" applyAlignment="1" applyProtection="1">
      <alignment horizontal="center" wrapText="1"/>
    </xf>
    <xf numFmtId="0" fontId="6" fillId="2" borderId="23" xfId="0" applyFont="1" applyFill="1" applyBorder="1" applyAlignment="1" applyProtection="1">
      <alignment horizontal="center" wrapText="1"/>
    </xf>
    <xf numFmtId="0" fontId="6" fillId="2" borderId="20" xfId="0" applyFont="1" applyFill="1" applyBorder="1" applyAlignment="1" applyProtection="1">
      <alignment horizontal="left" wrapText="1"/>
    </xf>
    <xf numFmtId="0" fontId="6" fillId="2" borderId="0" xfId="0" applyFont="1" applyFill="1" applyBorder="1" applyAlignment="1" applyProtection="1">
      <alignment horizontal="left" wrapText="1"/>
    </xf>
    <xf numFmtId="0" fontId="6" fillId="2" borderId="13" xfId="0" applyFont="1" applyFill="1" applyBorder="1" applyAlignment="1" applyProtection="1">
      <alignment horizontal="left" wrapText="1"/>
    </xf>
    <xf numFmtId="0" fontId="2" fillId="0" borderId="1" xfId="0" applyFont="1" applyFill="1" applyBorder="1" applyAlignment="1" applyProtection="1">
      <alignment horizontal="center" wrapText="1"/>
    </xf>
    <xf numFmtId="0" fontId="2" fillId="0" borderId="21"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wrapText="1"/>
    </xf>
    <xf numFmtId="0" fontId="2" fillId="0" borderId="22" xfId="0" applyFont="1" applyFill="1" applyBorder="1" applyAlignment="1" applyProtection="1">
      <alignment horizontal="left" vertical="center" wrapText="1"/>
    </xf>
    <xf numFmtId="0" fontId="13" fillId="2" borderId="10" xfId="0" applyFont="1" applyFill="1" applyBorder="1" applyAlignment="1" applyProtection="1">
      <alignment horizontal="center" wrapText="1"/>
    </xf>
    <xf numFmtId="0" fontId="13" fillId="2" borderId="26" xfId="0" applyFont="1" applyFill="1" applyBorder="1" applyAlignment="1" applyProtection="1">
      <alignment horizontal="center" wrapText="1"/>
    </xf>
    <xf numFmtId="0" fontId="13" fillId="2" borderId="11" xfId="0" applyFont="1" applyFill="1" applyBorder="1" applyAlignment="1" applyProtection="1">
      <alignment horizontal="center" wrapText="1"/>
    </xf>
    <xf numFmtId="0" fontId="2" fillId="0" borderId="17" xfId="0" applyFont="1" applyFill="1" applyBorder="1" applyAlignment="1" applyProtection="1">
      <alignment horizontal="center" wrapText="1"/>
    </xf>
    <xf numFmtId="0" fontId="2" fillId="0" borderId="5" xfId="0" applyFont="1" applyFill="1" applyBorder="1" applyAlignment="1" applyProtection="1">
      <alignment horizontal="center" wrapText="1"/>
    </xf>
    <xf numFmtId="0" fontId="2" fillId="0" borderId="6" xfId="0" applyFont="1" applyFill="1" applyBorder="1" applyAlignment="1" applyProtection="1">
      <alignment horizontal="center" wrapText="1"/>
    </xf>
    <xf numFmtId="0" fontId="6" fillId="2" borderId="4" xfId="0" applyFont="1" applyFill="1" applyBorder="1" applyAlignment="1" applyProtection="1">
      <alignment horizontal="center" wrapText="1"/>
    </xf>
    <xf numFmtId="0" fontId="6" fillId="2" borderId="6" xfId="0" applyFont="1" applyFill="1" applyBorder="1" applyAlignment="1" applyProtection="1">
      <alignment horizontal="center" wrapText="1"/>
    </xf>
    <xf numFmtId="0" fontId="2" fillId="2" borderId="13" xfId="0" applyFont="1" applyFill="1" applyBorder="1" applyAlignment="1" applyProtection="1">
      <alignment horizontal="left" wrapText="1"/>
    </xf>
    <xf numFmtId="0" fontId="6" fillId="0" borderId="23" xfId="0" applyFont="1" applyFill="1" applyBorder="1" applyAlignment="1" applyProtection="1">
      <alignment horizontal="center" vertical="center" wrapText="1"/>
    </xf>
    <xf numFmtId="0" fontId="11" fillId="2" borderId="20"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11" fillId="2" borderId="13" xfId="0" applyFont="1" applyFill="1" applyBorder="1" applyAlignment="1" applyProtection="1">
      <alignment horizontal="center" vertical="center" wrapText="1"/>
    </xf>
    <xf numFmtId="0" fontId="6" fillId="2" borderId="24" xfId="0" applyFont="1" applyFill="1" applyBorder="1" applyAlignment="1" applyProtection="1">
      <alignment horizontal="center" wrapText="1"/>
    </xf>
    <xf numFmtId="0" fontId="6" fillId="3" borderId="1" xfId="0" applyFont="1" applyFill="1" applyBorder="1" applyAlignment="1" applyProtection="1">
      <alignment horizontal="center" vertical="center" wrapText="1"/>
    </xf>
    <xf numFmtId="0" fontId="6" fillId="3" borderId="24" xfId="0" applyFont="1" applyFill="1" applyBorder="1" applyAlignment="1" applyProtection="1">
      <alignment horizontal="center" vertical="center" wrapText="1"/>
    </xf>
    <xf numFmtId="0" fontId="10" fillId="2" borderId="17" xfId="0" applyFont="1" applyFill="1" applyBorder="1" applyAlignment="1" applyProtection="1">
      <alignment horizontal="center" wrapText="1"/>
    </xf>
    <xf numFmtId="0" fontId="10" fillId="2" borderId="5" xfId="0" applyFont="1" applyFill="1" applyBorder="1" applyAlignment="1" applyProtection="1">
      <alignment horizontal="center" wrapText="1"/>
    </xf>
    <xf numFmtId="0" fontId="10" fillId="2" borderId="18" xfId="0" applyFont="1" applyFill="1" applyBorder="1" applyAlignment="1" applyProtection="1">
      <alignment horizontal="center" wrapText="1"/>
    </xf>
    <xf numFmtId="0" fontId="2" fillId="2" borderId="21" xfId="0" applyFont="1" applyFill="1" applyBorder="1" applyAlignment="1" applyProtection="1">
      <alignment horizontal="center" wrapText="1"/>
    </xf>
    <xf numFmtId="0" fontId="2" fillId="2" borderId="2" xfId="0" applyFont="1" applyFill="1" applyBorder="1" applyAlignment="1" applyProtection="1">
      <alignment horizontal="center" wrapText="1"/>
    </xf>
    <xf numFmtId="0" fontId="2" fillId="2" borderId="22" xfId="0" applyFont="1" applyFill="1" applyBorder="1" applyAlignment="1" applyProtection="1">
      <alignment horizontal="center" wrapText="1"/>
    </xf>
    <xf numFmtId="0" fontId="32" fillId="9" borderId="0" xfId="6" applyFont="1" applyFill="1" applyBorder="1" applyAlignment="1">
      <alignment horizontal="center" vertical="top" wrapText="1"/>
    </xf>
    <xf numFmtId="0" fontId="19" fillId="9" borderId="0" xfId="6" applyFont="1" applyFill="1" applyBorder="1" applyAlignment="1">
      <alignment horizontal="left" vertical="top"/>
    </xf>
    <xf numFmtId="0" fontId="30" fillId="9" borderId="0" xfId="6" applyFill="1" applyBorder="1" applyAlignment="1">
      <alignment horizontal="left" vertical="top"/>
    </xf>
    <xf numFmtId="0" fontId="32" fillId="9" borderId="0" xfId="6" applyFont="1" applyFill="1" applyBorder="1" applyAlignment="1">
      <alignment horizontal="center" vertical="top"/>
    </xf>
    <xf numFmtId="0" fontId="32" fillId="9" borderId="0" xfId="6" applyFont="1" applyFill="1" applyBorder="1" applyAlignment="1">
      <alignment horizontal="left" vertical="top"/>
    </xf>
    <xf numFmtId="0" fontId="19" fillId="3" borderId="0" xfId="6" applyFont="1" applyFill="1" applyBorder="1" applyAlignment="1" applyProtection="1">
      <alignment horizontal="center" vertical="top"/>
    </xf>
    <xf numFmtId="0" fontId="37" fillId="4" borderId="0" xfId="6" applyFont="1" applyFill="1" applyBorder="1" applyAlignment="1" applyProtection="1">
      <alignment horizontal="center" vertical="top"/>
      <protection locked="0"/>
    </xf>
    <xf numFmtId="0" fontId="45" fillId="9" borderId="0" xfId="6" applyFont="1" applyFill="1" applyBorder="1" applyAlignment="1">
      <alignment horizontal="center" vertical="top"/>
    </xf>
    <xf numFmtId="0" fontId="30" fillId="9" borderId="80" xfId="6" applyFill="1" applyBorder="1" applyAlignment="1">
      <alignment horizontal="left" vertical="top" wrapText="1"/>
    </xf>
    <xf numFmtId="0" fontId="30" fillId="9" borderId="81" xfId="6" applyFill="1" applyBorder="1" applyAlignment="1">
      <alignment horizontal="left" vertical="top" wrapText="1"/>
    </xf>
    <xf numFmtId="174" fontId="47" fillId="3" borderId="82" xfId="6" applyNumberFormat="1" applyFont="1" applyFill="1" applyBorder="1" applyAlignment="1">
      <alignment horizontal="center" vertical="top" wrapText="1"/>
    </xf>
    <xf numFmtId="174" fontId="47" fillId="3" borderId="81" xfId="6" applyNumberFormat="1" applyFont="1" applyFill="1" applyBorder="1" applyAlignment="1">
      <alignment horizontal="center" vertical="top" wrapText="1"/>
    </xf>
    <xf numFmtId="174" fontId="47" fillId="3" borderId="84" xfId="6" applyNumberFormat="1" applyFont="1" applyFill="1" applyBorder="1" applyAlignment="1">
      <alignment horizontal="center" vertical="top" wrapText="1"/>
    </xf>
    <xf numFmtId="0" fontId="39" fillId="9" borderId="66" xfId="6" applyFont="1" applyFill="1" applyBorder="1" applyAlignment="1">
      <alignment horizontal="center" vertical="top" wrapText="1"/>
    </xf>
    <xf numFmtId="0" fontId="39" fillId="9" borderId="65" xfId="6" applyFont="1" applyFill="1" applyBorder="1" applyAlignment="1">
      <alignment horizontal="center" vertical="top" wrapText="1"/>
    </xf>
    <xf numFmtId="0" fontId="39" fillId="9" borderId="79" xfId="6" applyFont="1" applyFill="1" applyBorder="1" applyAlignment="1">
      <alignment horizontal="center" vertical="top" wrapText="1"/>
    </xf>
    <xf numFmtId="0" fontId="30" fillId="9" borderId="78" xfId="6" applyFill="1" applyBorder="1" applyAlignment="1">
      <alignment horizontal="left" vertical="top" wrapText="1"/>
    </xf>
    <xf numFmtId="0" fontId="30" fillId="9" borderId="65" xfId="6" applyFill="1" applyBorder="1" applyAlignment="1">
      <alignment horizontal="left" vertical="top" wrapText="1"/>
    </xf>
    <xf numFmtId="174" fontId="30" fillId="4" borderId="66" xfId="6" applyNumberFormat="1" applyFill="1" applyBorder="1" applyAlignment="1" applyProtection="1">
      <alignment horizontal="center" vertical="top" wrapText="1"/>
      <protection locked="0"/>
    </xf>
    <xf numFmtId="174" fontId="30" fillId="4" borderId="65" xfId="6" applyNumberFormat="1" applyFill="1" applyBorder="1" applyAlignment="1" applyProtection="1">
      <alignment horizontal="center" vertical="top" wrapText="1"/>
      <protection locked="0"/>
    </xf>
    <xf numFmtId="174" fontId="30" fillId="3" borderId="66" xfId="6" applyNumberFormat="1" applyFill="1" applyBorder="1" applyAlignment="1">
      <alignment horizontal="center" vertical="top" wrapText="1"/>
    </xf>
    <xf numFmtId="174" fontId="30" fillId="3" borderId="79" xfId="6" applyNumberFormat="1" applyFill="1" applyBorder="1" applyAlignment="1">
      <alignment horizontal="center" vertical="top" wrapText="1"/>
    </xf>
    <xf numFmtId="0" fontId="32" fillId="4" borderId="78" xfId="6" applyFont="1" applyFill="1" applyBorder="1" applyAlignment="1" applyProtection="1">
      <alignment horizontal="left" vertical="top" wrapText="1"/>
      <protection locked="0"/>
    </xf>
    <xf numFmtId="0" fontId="30" fillId="4" borderId="65" xfId="6" applyFill="1" applyBorder="1" applyAlignment="1" applyProtection="1">
      <alignment horizontal="left" vertical="top" wrapText="1"/>
      <protection locked="0"/>
    </xf>
    <xf numFmtId="0" fontId="32" fillId="9" borderId="78" xfId="6" applyFont="1" applyFill="1" applyBorder="1" applyAlignment="1">
      <alignment horizontal="center" vertical="top" wrapText="1"/>
    </xf>
    <xf numFmtId="0" fontId="30" fillId="9" borderId="65" xfId="6" applyFill="1" applyBorder="1" applyAlignment="1">
      <alignment horizontal="center" vertical="top" wrapText="1"/>
    </xf>
    <xf numFmtId="174" fontId="30" fillId="3" borderId="65" xfId="6" applyNumberFormat="1" applyFill="1" applyBorder="1" applyAlignment="1">
      <alignment horizontal="center" vertical="top" wrapText="1"/>
    </xf>
    <xf numFmtId="5" fontId="30" fillId="3" borderId="66" xfId="6" applyNumberFormat="1" applyFill="1" applyBorder="1" applyAlignment="1">
      <alignment horizontal="center" vertical="top" wrapText="1"/>
    </xf>
    <xf numFmtId="5" fontId="30" fillId="3" borderId="79" xfId="6" applyNumberFormat="1" applyFill="1" applyBorder="1" applyAlignment="1">
      <alignment horizontal="center" vertical="top" wrapText="1"/>
    </xf>
    <xf numFmtId="5" fontId="30" fillId="4" borderId="66" xfId="6" applyNumberFormat="1" applyFill="1" applyBorder="1" applyAlignment="1" applyProtection="1">
      <alignment horizontal="center" vertical="top" wrapText="1"/>
      <protection locked="0"/>
    </xf>
    <xf numFmtId="5" fontId="30" fillId="4" borderId="65" xfId="6" applyNumberFormat="1" applyFill="1" applyBorder="1" applyAlignment="1" applyProtection="1">
      <alignment horizontal="center" vertical="top" wrapText="1"/>
      <protection locked="0"/>
    </xf>
    <xf numFmtId="0" fontId="31" fillId="9" borderId="0" xfId="6" applyFont="1" applyFill="1" applyBorder="1" applyAlignment="1">
      <alignment horizontal="left" vertical="top" wrapText="1"/>
    </xf>
    <xf numFmtId="0" fontId="30" fillId="9" borderId="0" xfId="6" applyFill="1" applyBorder="1" applyAlignment="1">
      <alignment horizontal="left" vertical="top" wrapText="1"/>
    </xf>
    <xf numFmtId="0" fontId="38" fillId="4" borderId="0" xfId="6" applyFont="1" applyFill="1" applyBorder="1" applyAlignment="1" applyProtection="1">
      <alignment horizontal="left" vertical="top" wrapText="1"/>
      <protection locked="0"/>
    </xf>
    <xf numFmtId="0" fontId="36" fillId="11" borderId="0" xfId="6" applyFont="1" applyFill="1" applyBorder="1" applyAlignment="1">
      <alignment horizontal="center" vertical="top"/>
    </xf>
    <xf numFmtId="0" fontId="32" fillId="9" borderId="78" xfId="6" applyFont="1" applyFill="1" applyBorder="1" applyAlignment="1">
      <alignment horizontal="left" vertical="top" wrapText="1"/>
    </xf>
    <xf numFmtId="174" fontId="30" fillId="3" borderId="66" xfId="6" applyNumberFormat="1" applyFill="1" applyBorder="1" applyAlignment="1" applyProtection="1">
      <alignment horizontal="center" vertical="top" wrapText="1"/>
    </xf>
    <xf numFmtId="174" fontId="30" fillId="3" borderId="65" xfId="6" applyNumberFormat="1" applyFill="1" applyBorder="1" applyAlignment="1" applyProtection="1">
      <alignment horizontal="center" vertical="top" wrapText="1"/>
    </xf>
    <xf numFmtId="0" fontId="36" fillId="9" borderId="0" xfId="6" applyFont="1" applyFill="1" applyBorder="1" applyAlignment="1">
      <alignment horizontal="left" vertical="top" wrapText="1"/>
    </xf>
    <xf numFmtId="0" fontId="32" fillId="9" borderId="0" xfId="6" applyFont="1" applyFill="1" applyBorder="1" applyAlignment="1">
      <alignment horizontal="left" vertical="top" wrapText="1"/>
    </xf>
    <xf numFmtId="0" fontId="30" fillId="11" borderId="0" xfId="6" applyFill="1" applyBorder="1" applyAlignment="1">
      <alignment horizontal="center" vertical="top"/>
    </xf>
    <xf numFmtId="0" fontId="37" fillId="2" borderId="70" xfId="6" applyFont="1" applyFill="1" applyBorder="1" applyAlignment="1">
      <alignment horizontal="left" vertical="top" wrapText="1"/>
    </xf>
    <xf numFmtId="0" fontId="37" fillId="2" borderId="71" xfId="6" applyFont="1" applyFill="1" applyBorder="1" applyAlignment="1">
      <alignment horizontal="left" vertical="top" wrapText="1"/>
    </xf>
    <xf numFmtId="0" fontId="40" fillId="10" borderId="70" xfId="6" applyFont="1" applyFill="1" applyBorder="1" applyAlignment="1">
      <alignment horizontal="center" vertical="top" wrapText="1"/>
    </xf>
    <xf numFmtId="0" fontId="40" fillId="10" borderId="71" xfId="6" applyFont="1" applyFill="1" applyBorder="1" applyAlignment="1">
      <alignment horizontal="center" vertical="top" wrapText="1"/>
    </xf>
    <xf numFmtId="0" fontId="30" fillId="10" borderId="70" xfId="6" applyFill="1" applyBorder="1" applyAlignment="1">
      <alignment horizontal="center" vertical="top" wrapText="1"/>
    </xf>
    <xf numFmtId="0" fontId="30" fillId="10" borderId="71" xfId="6" applyFill="1" applyBorder="1" applyAlignment="1">
      <alignment horizontal="center" vertical="top" wrapText="1"/>
    </xf>
    <xf numFmtId="0" fontId="32" fillId="9" borderId="0" xfId="6" applyFont="1" applyFill="1" applyBorder="1" applyAlignment="1" applyProtection="1">
      <alignment horizontal="center" vertical="top" wrapText="1"/>
    </xf>
    <xf numFmtId="0" fontId="31" fillId="2" borderId="0" xfId="6" applyFont="1" applyFill="1" applyBorder="1" applyAlignment="1" applyProtection="1">
      <alignment horizontal="center" vertical="top" wrapText="1"/>
      <protection locked="0"/>
    </xf>
    <xf numFmtId="0" fontId="39" fillId="9" borderId="28" xfId="6" applyFont="1" applyFill="1" applyBorder="1" applyAlignment="1">
      <alignment horizontal="left" vertical="top" wrapText="1"/>
    </xf>
    <xf numFmtId="0" fontId="39" fillId="9" borderId="3" xfId="6" applyFont="1" applyFill="1" applyBorder="1" applyAlignment="1">
      <alignment horizontal="left" vertical="top" wrapText="1"/>
    </xf>
    <xf numFmtId="0" fontId="39" fillId="9" borderId="27" xfId="6" applyFont="1" applyFill="1" applyBorder="1" applyAlignment="1">
      <alignment horizontal="left" vertical="top" wrapText="1"/>
    </xf>
    <xf numFmtId="0" fontId="37" fillId="9" borderId="68" xfId="6" applyFont="1" applyFill="1" applyBorder="1" applyAlignment="1">
      <alignment horizontal="left" vertical="top" wrapText="1"/>
    </xf>
    <xf numFmtId="0" fontId="37" fillId="9" borderId="0" xfId="6" applyFont="1" applyFill="1" applyBorder="1" applyAlignment="1">
      <alignment horizontal="left" vertical="top" wrapText="1"/>
    </xf>
    <xf numFmtId="0" fontId="36" fillId="9" borderId="0" xfId="6" applyFont="1" applyFill="1" applyBorder="1" applyAlignment="1">
      <alignment horizontal="left" vertical="top"/>
    </xf>
    <xf numFmtId="0" fontId="30" fillId="9" borderId="73" xfId="6" applyFill="1" applyBorder="1" applyAlignment="1">
      <alignment horizontal="center" vertical="top" wrapText="1"/>
    </xf>
    <xf numFmtId="0" fontId="30" fillId="9" borderId="74" xfId="6" applyFill="1" applyBorder="1" applyAlignment="1">
      <alignment horizontal="center" vertical="top" wrapText="1"/>
    </xf>
    <xf numFmtId="0" fontId="30" fillId="9" borderId="75" xfId="6" applyFill="1" applyBorder="1" applyAlignment="1">
      <alignment horizontal="center" vertical="top" wrapText="1"/>
    </xf>
    <xf numFmtId="0" fontId="30" fillId="9" borderId="77" xfId="6" applyFill="1" applyBorder="1" applyAlignment="1">
      <alignment horizontal="center" vertical="top" wrapText="1"/>
    </xf>
    <xf numFmtId="0" fontId="44" fillId="9" borderId="0" xfId="6" applyFont="1" applyFill="1" applyBorder="1" applyAlignment="1">
      <alignment horizontal="center" vertical="top"/>
    </xf>
    <xf numFmtId="0" fontId="30" fillId="9" borderId="78" xfId="6" applyFill="1" applyBorder="1" applyAlignment="1">
      <alignment horizontal="center" vertical="top" wrapText="1"/>
    </xf>
    <xf numFmtId="0" fontId="30" fillId="9" borderId="66" xfId="6" applyFill="1" applyBorder="1" applyAlignment="1">
      <alignment horizontal="left" vertical="top" wrapText="1"/>
    </xf>
    <xf numFmtId="0" fontId="30" fillId="9" borderId="79" xfId="6" applyFill="1" applyBorder="1" applyAlignment="1">
      <alignment horizontal="left" vertical="top" wrapText="1"/>
    </xf>
    <xf numFmtId="0" fontId="30" fillId="9" borderId="78" xfId="6" applyFill="1" applyBorder="1" applyAlignment="1">
      <alignment horizontal="left" vertical="center" wrapText="1"/>
    </xf>
    <xf numFmtId="0" fontId="30" fillId="9" borderId="65" xfId="6" applyFill="1" applyBorder="1" applyAlignment="1">
      <alignment horizontal="left" vertical="center" wrapText="1"/>
    </xf>
    <xf numFmtId="0" fontId="30" fillId="9" borderId="66" xfId="6" applyFill="1" applyBorder="1" applyAlignment="1">
      <alignment horizontal="center" vertical="top" wrapText="1"/>
    </xf>
    <xf numFmtId="0" fontId="30" fillId="9" borderId="79" xfId="6" applyFill="1" applyBorder="1" applyAlignment="1">
      <alignment horizontal="center" vertical="top" wrapText="1"/>
    </xf>
    <xf numFmtId="0" fontId="38" fillId="9" borderId="0" xfId="6" applyFont="1" applyFill="1" applyBorder="1" applyAlignment="1">
      <alignment horizontal="left" vertical="top"/>
    </xf>
  </cellXfs>
  <cellStyles count="7">
    <cellStyle name="Comma 2" xfId="5"/>
    <cellStyle name="Currency" xfId="2" builtinId="4"/>
    <cellStyle name="Currency 2" xfId="4"/>
    <cellStyle name="Normal" xfId="0" builtinId="0"/>
    <cellStyle name="Normal 2" xfId="3"/>
    <cellStyle name="Normal 3" xfId="6"/>
    <cellStyle name="Percent" xfId="1" builtinId="5"/>
  </cellStyles>
  <dxfs count="2">
    <dxf>
      <fill>
        <patternFill>
          <bgColor rgb="FFFF0000"/>
        </patternFill>
      </fill>
    </dxf>
    <dxf>
      <fill>
        <patternFill>
          <bgColor rgb="FFFF0000"/>
        </patternFill>
      </fill>
    </dxf>
  </dxfs>
  <tableStyles count="0" defaultTableStyle="TableStyleMedium2" defaultPivotStyle="PivotStyleLight16"/>
  <colors>
    <mruColors>
      <color rgb="FFFFFF99"/>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191"/>
  <sheetViews>
    <sheetView showGridLines="0" tabSelected="1" zoomScaleNormal="100" workbookViewId="0">
      <selection activeCell="B2" sqref="B2"/>
    </sheetView>
  </sheetViews>
  <sheetFormatPr defaultColWidth="9.7109375" defaultRowHeight="12.75" x14ac:dyDescent="0.2"/>
  <cols>
    <col min="1" max="1" width="27.140625" style="36" customWidth="1"/>
    <col min="2" max="2" width="13.140625" style="36" customWidth="1"/>
    <col min="3" max="3" width="13.7109375" style="39" customWidth="1"/>
    <col min="4" max="4" width="13.5703125" style="38" customWidth="1"/>
    <col min="5" max="5" width="10.85546875" style="38" customWidth="1"/>
    <col min="6" max="6" width="22.140625" style="38" bestFit="1" customWidth="1"/>
    <col min="7" max="7" width="12.5703125" style="38" customWidth="1"/>
    <col min="8" max="8" width="12.28515625" style="36" customWidth="1"/>
    <col min="9" max="9" width="8.7109375" style="37" customWidth="1"/>
    <col min="10" max="10" width="22.140625" style="37" bestFit="1" customWidth="1"/>
    <col min="11" max="11" width="20.7109375" style="37" customWidth="1"/>
    <col min="12" max="12" width="4.7109375" style="37" customWidth="1"/>
    <col min="13" max="20" width="9.7109375" style="37"/>
    <col min="21" max="16384" width="9.7109375" style="36"/>
  </cols>
  <sheetData>
    <row r="1" spans="1:27" ht="21" customHeight="1" thickBot="1" x14ac:dyDescent="0.25">
      <c r="A1" s="249" t="s">
        <v>235</v>
      </c>
      <c r="B1" s="249"/>
      <c r="C1" s="249"/>
      <c r="D1" s="249"/>
      <c r="E1" s="249"/>
      <c r="F1" s="249"/>
      <c r="G1" s="249"/>
      <c r="H1" s="249"/>
    </row>
    <row r="2" spans="1:27" ht="33.75" customHeight="1" thickBot="1" x14ac:dyDescent="0.25">
      <c r="A2" s="186" t="s">
        <v>200</v>
      </c>
      <c r="B2" s="213"/>
      <c r="C2" s="258" t="s">
        <v>194</v>
      </c>
      <c r="D2" s="258"/>
      <c r="E2" s="256"/>
      <c r="F2" s="256"/>
      <c r="G2" s="256"/>
      <c r="H2" s="257"/>
    </row>
    <row r="3" spans="1:27" ht="10.5" customHeight="1" x14ac:dyDescent="0.2">
      <c r="A3" s="42"/>
      <c r="B3" s="42"/>
      <c r="C3" s="42"/>
      <c r="D3" s="42"/>
      <c r="E3" s="42"/>
      <c r="F3" s="42"/>
      <c r="G3" s="42"/>
      <c r="H3" s="42"/>
    </row>
    <row r="4" spans="1:27" ht="14.25" customHeight="1" thickBot="1" x14ac:dyDescent="0.25">
      <c r="A4" s="214" t="s">
        <v>151</v>
      </c>
      <c r="B4" s="177"/>
      <c r="C4" s="215" t="s">
        <v>150</v>
      </c>
      <c r="D4" s="216"/>
      <c r="E4" s="176"/>
      <c r="F4" s="42"/>
      <c r="G4" s="175"/>
      <c r="H4" s="175"/>
    </row>
    <row r="5" spans="1:27" ht="15" customHeight="1" thickBot="1" x14ac:dyDescent="0.25">
      <c r="A5" s="174" t="s">
        <v>149</v>
      </c>
      <c r="B5" s="173"/>
      <c r="C5" s="172"/>
      <c r="D5" s="171"/>
      <c r="E5" s="170"/>
      <c r="F5" s="42"/>
      <c r="G5" s="250" t="s">
        <v>148</v>
      </c>
      <c r="H5" s="251"/>
    </row>
    <row r="6" spans="1:27" ht="15" customHeight="1" thickTop="1" thickBot="1" x14ac:dyDescent="0.25">
      <c r="A6" s="161" t="s">
        <v>147</v>
      </c>
      <c r="B6" s="51"/>
      <c r="C6" s="50"/>
      <c r="D6" s="42"/>
      <c r="E6" s="106"/>
      <c r="F6" s="42"/>
      <c r="G6" s="252" t="s">
        <v>234</v>
      </c>
      <c r="H6" s="253"/>
    </row>
    <row r="7" spans="1:27" ht="15" customHeight="1" x14ac:dyDescent="0.2">
      <c r="A7" s="217"/>
      <c r="B7" s="51" t="s">
        <v>146</v>
      </c>
      <c r="C7" s="50"/>
      <c r="D7" s="42"/>
      <c r="E7" s="106"/>
      <c r="F7" s="42"/>
      <c r="G7" s="169" t="s">
        <v>145</v>
      </c>
      <c r="H7" s="168"/>
    </row>
    <row r="8" spans="1:27" ht="15" customHeight="1" x14ac:dyDescent="0.2">
      <c r="A8" s="217"/>
      <c r="B8" s="51" t="s">
        <v>144</v>
      </c>
      <c r="C8" s="50"/>
      <c r="D8" s="42"/>
      <c r="E8" s="106"/>
      <c r="F8" s="42"/>
      <c r="G8" s="158" t="s">
        <v>134</v>
      </c>
      <c r="H8" s="157">
        <v>1.75</v>
      </c>
    </row>
    <row r="9" spans="1:27" ht="15" customHeight="1" x14ac:dyDescent="0.2">
      <c r="A9" s="217"/>
      <c r="B9" s="51" t="s">
        <v>143</v>
      </c>
      <c r="C9" s="50"/>
      <c r="D9" s="42"/>
      <c r="E9" s="106"/>
      <c r="F9" s="42"/>
      <c r="G9" s="158" t="s">
        <v>132</v>
      </c>
      <c r="H9" s="157">
        <v>1.45</v>
      </c>
    </row>
    <row r="10" spans="1:27" ht="15" customHeight="1" x14ac:dyDescent="0.2">
      <c r="A10" s="218">
        <f>SUM(A7:A9)</f>
        <v>0</v>
      </c>
      <c r="B10" s="51" t="s">
        <v>142</v>
      </c>
      <c r="C10" s="50"/>
      <c r="D10" s="42"/>
      <c r="E10" s="106"/>
      <c r="F10" s="42"/>
      <c r="G10" s="158" t="s">
        <v>130</v>
      </c>
      <c r="H10" s="157">
        <v>0.3</v>
      </c>
    </row>
    <row r="11" spans="1:27" ht="15" customHeight="1" x14ac:dyDescent="0.2">
      <c r="A11" s="167"/>
      <c r="B11" s="51"/>
      <c r="C11" s="50"/>
      <c r="D11" s="42"/>
      <c r="E11" s="106"/>
      <c r="F11" s="42"/>
      <c r="G11" s="158"/>
      <c r="H11" s="157"/>
    </row>
    <row r="12" spans="1:27" ht="15" customHeight="1" x14ac:dyDescent="0.2">
      <c r="A12" s="166" t="s">
        <v>141</v>
      </c>
      <c r="B12" s="51"/>
      <c r="C12" s="50"/>
      <c r="D12" s="42"/>
      <c r="E12" s="106"/>
      <c r="F12" s="42"/>
      <c r="G12" s="161" t="s">
        <v>140</v>
      </c>
      <c r="H12" s="157"/>
    </row>
    <row r="13" spans="1:27" ht="15" customHeight="1" x14ac:dyDescent="0.2">
      <c r="A13" s="219"/>
      <c r="B13" s="51" t="s">
        <v>139</v>
      </c>
      <c r="C13" s="50"/>
      <c r="D13" s="42"/>
      <c r="E13" s="106"/>
      <c r="F13" s="42"/>
      <c r="G13" s="158" t="s">
        <v>134</v>
      </c>
      <c r="H13" s="157">
        <v>3.23</v>
      </c>
      <c r="Z13" s="69"/>
      <c r="AA13" s="162"/>
    </row>
    <row r="14" spans="1:27" ht="15" customHeight="1" x14ac:dyDescent="0.2">
      <c r="A14" s="165"/>
      <c r="B14" s="51"/>
      <c r="C14" s="50"/>
      <c r="D14" s="42"/>
      <c r="E14" s="106"/>
      <c r="F14" s="42"/>
      <c r="G14" s="158" t="s">
        <v>132</v>
      </c>
      <c r="H14" s="157">
        <v>2.83</v>
      </c>
      <c r="Z14" s="69"/>
      <c r="AA14" s="164"/>
    </row>
    <row r="15" spans="1:27" ht="15" customHeight="1" x14ac:dyDescent="0.2">
      <c r="A15" s="163" t="s">
        <v>138</v>
      </c>
      <c r="B15" s="51"/>
      <c r="C15" s="50"/>
      <c r="D15" s="42"/>
      <c r="E15" s="106"/>
      <c r="F15" s="42"/>
      <c r="G15" s="158" t="s">
        <v>130</v>
      </c>
      <c r="H15" s="157">
        <v>0.31</v>
      </c>
      <c r="Z15" s="69"/>
      <c r="AA15" s="162"/>
    </row>
    <row r="16" spans="1:27" ht="15" customHeight="1" x14ac:dyDescent="0.2">
      <c r="A16" s="217"/>
      <c r="B16" s="51" t="s">
        <v>137</v>
      </c>
      <c r="C16" s="50"/>
      <c r="D16" s="42"/>
      <c r="E16" s="106"/>
      <c r="F16" s="42"/>
      <c r="G16" s="158"/>
      <c r="H16" s="157"/>
    </row>
    <row r="17" spans="1:11" ht="15" customHeight="1" x14ac:dyDescent="0.2">
      <c r="A17" s="217"/>
      <c r="B17" s="74" t="s">
        <v>136</v>
      </c>
      <c r="C17" s="73"/>
      <c r="D17" s="54"/>
      <c r="E17" s="106"/>
      <c r="F17" s="42"/>
      <c r="G17" s="161" t="s">
        <v>135</v>
      </c>
      <c r="H17" s="157"/>
    </row>
    <row r="18" spans="1:11" ht="15" customHeight="1" x14ac:dyDescent="0.2">
      <c r="A18" s="160"/>
      <c r="B18" s="51"/>
      <c r="C18" s="50"/>
      <c r="D18" s="42"/>
      <c r="E18" s="106"/>
      <c r="F18" s="42"/>
      <c r="G18" s="158" t="s">
        <v>134</v>
      </c>
      <c r="H18" s="157">
        <v>0.88</v>
      </c>
    </row>
    <row r="19" spans="1:11" ht="15" customHeight="1" x14ac:dyDescent="0.2">
      <c r="A19" s="159" t="s">
        <v>133</v>
      </c>
      <c r="B19" s="51"/>
      <c r="C19" s="50"/>
      <c r="D19" s="42"/>
      <c r="E19" s="106"/>
      <c r="F19" s="42"/>
      <c r="G19" s="158" t="s">
        <v>132</v>
      </c>
      <c r="H19" s="157">
        <v>0.44</v>
      </c>
    </row>
    <row r="20" spans="1:11" ht="15" customHeight="1" x14ac:dyDescent="0.2">
      <c r="A20" s="220"/>
      <c r="B20" s="51" t="s">
        <v>131</v>
      </c>
      <c r="C20" s="50"/>
      <c r="D20" s="42"/>
      <c r="E20" s="106"/>
      <c r="F20" s="154"/>
      <c r="G20" s="158" t="s">
        <v>130</v>
      </c>
      <c r="H20" s="157">
        <v>0.08</v>
      </c>
    </row>
    <row r="21" spans="1:11" ht="15" customHeight="1" x14ac:dyDescent="0.2">
      <c r="A21" s="217"/>
      <c r="B21" s="51" t="s">
        <v>129</v>
      </c>
      <c r="C21" s="50"/>
      <c r="D21" s="42"/>
      <c r="E21" s="106"/>
      <c r="F21" s="154"/>
      <c r="G21" s="158"/>
      <c r="H21" s="157"/>
    </row>
    <row r="22" spans="1:11" ht="15" customHeight="1" thickBot="1" x14ac:dyDescent="0.25">
      <c r="A22" s="217"/>
      <c r="B22" s="51" t="s">
        <v>128</v>
      </c>
      <c r="C22" s="50"/>
      <c r="D22" s="42"/>
      <c r="E22" s="106"/>
      <c r="F22" s="154"/>
      <c r="G22" s="156" t="s">
        <v>127</v>
      </c>
      <c r="H22" s="155">
        <v>0.23250000000000001</v>
      </c>
    </row>
    <row r="23" spans="1:11" ht="15" customHeight="1" x14ac:dyDescent="0.2">
      <c r="A23" s="217"/>
      <c r="B23" s="51" t="s">
        <v>126</v>
      </c>
      <c r="C23" s="50"/>
      <c r="D23" s="42"/>
      <c r="E23" s="106"/>
      <c r="F23" s="154"/>
      <c r="G23" s="154"/>
      <c r="H23" s="154"/>
    </row>
    <row r="24" spans="1:11" ht="15" customHeight="1" x14ac:dyDescent="0.2">
      <c r="A24" s="217"/>
      <c r="B24" s="51" t="s">
        <v>125</v>
      </c>
      <c r="C24" s="50"/>
      <c r="D24" s="42"/>
      <c r="E24" s="106"/>
      <c r="F24" s="154"/>
      <c r="G24" s="154"/>
      <c r="H24" s="154"/>
    </row>
    <row r="25" spans="1:11" ht="15" customHeight="1" x14ac:dyDescent="0.2">
      <c r="A25" s="217"/>
      <c r="B25" s="51" t="s">
        <v>124</v>
      </c>
      <c r="C25" s="50"/>
      <c r="D25" s="42"/>
      <c r="E25" s="106"/>
      <c r="F25" s="154"/>
      <c r="G25" s="154"/>
      <c r="H25" s="154"/>
    </row>
    <row r="26" spans="1:11" ht="15" customHeight="1" x14ac:dyDescent="0.2">
      <c r="A26" s="153"/>
      <c r="B26" s="51"/>
      <c r="C26" s="50"/>
      <c r="D26" s="42"/>
      <c r="E26" s="106"/>
      <c r="F26" s="37"/>
      <c r="G26" s="221" t="s">
        <v>222</v>
      </c>
      <c r="H26" s="222"/>
      <c r="I26" s="222"/>
      <c r="J26" s="222"/>
      <c r="K26" s="223"/>
    </row>
    <row r="27" spans="1:11" ht="15" customHeight="1" x14ac:dyDescent="0.2">
      <c r="A27" s="152" t="s">
        <v>123</v>
      </c>
      <c r="B27" s="51"/>
      <c r="C27" s="50"/>
      <c r="D27" s="42"/>
      <c r="E27" s="106"/>
      <c r="F27" s="37"/>
      <c r="G27" s="224" t="s">
        <v>223</v>
      </c>
      <c r="H27" s="225"/>
      <c r="I27" s="225"/>
      <c r="J27" s="225"/>
      <c r="K27" s="223"/>
    </row>
    <row r="28" spans="1:11" ht="15" customHeight="1" x14ac:dyDescent="0.2">
      <c r="A28" s="151" t="s">
        <v>122</v>
      </c>
      <c r="B28" s="51"/>
      <c r="C28" s="50"/>
      <c r="D28" s="42"/>
      <c r="E28" s="106"/>
      <c r="F28" s="37"/>
      <c r="G28" s="226" t="s">
        <v>122</v>
      </c>
      <c r="H28" s="225"/>
      <c r="I28" s="225"/>
      <c r="J28" s="225"/>
      <c r="K28" s="223"/>
    </row>
    <row r="29" spans="1:11" ht="15" customHeight="1" thickBot="1" x14ac:dyDescent="0.25">
      <c r="A29" s="217" t="str">
        <f>IF(A20&lt;&gt;"Y","0",$A$16*$A$13)</f>
        <v>0</v>
      </c>
      <c r="B29" s="51" t="s">
        <v>121</v>
      </c>
      <c r="C29" s="50"/>
      <c r="D29" s="42"/>
      <c r="E29" s="106"/>
      <c r="F29" s="37"/>
      <c r="G29" s="241" t="str">
        <f t="shared" ref="G29:G34" si="0">IF(A20&lt;&gt;"Y","0",$A$16*$A$13)</f>
        <v>0</v>
      </c>
      <c r="H29" s="222" t="s">
        <v>121</v>
      </c>
      <c r="I29" s="222"/>
      <c r="J29" s="222"/>
      <c r="K29" s="223"/>
    </row>
    <row r="30" spans="1:11" ht="15" customHeight="1" x14ac:dyDescent="0.2">
      <c r="A30" s="217" t="str">
        <f t="shared" ref="A30:A34" si="1">IF(A21&lt;&gt;"Y","0",$A$16*$A$13)</f>
        <v>0</v>
      </c>
      <c r="B30" s="51" t="s">
        <v>120</v>
      </c>
      <c r="C30" s="227" t="s">
        <v>224</v>
      </c>
      <c r="D30" s="228"/>
      <c r="E30" s="229"/>
      <c r="F30" s="37"/>
      <c r="G30" s="241" t="str">
        <f t="shared" si="0"/>
        <v>0</v>
      </c>
      <c r="H30" s="222" t="s">
        <v>120</v>
      </c>
      <c r="I30" s="222"/>
      <c r="J30" s="222"/>
      <c r="K30" s="223"/>
    </row>
    <row r="31" spans="1:11" ht="15" customHeight="1" thickBot="1" x14ac:dyDescent="0.25">
      <c r="A31" s="217" t="str">
        <f t="shared" si="1"/>
        <v>0</v>
      </c>
      <c r="B31" s="51" t="s">
        <v>119</v>
      </c>
      <c r="C31" s="230" t="s">
        <v>225</v>
      </c>
      <c r="D31" s="231"/>
      <c r="E31" s="232"/>
      <c r="F31" s="42"/>
      <c r="G31" s="241" t="str">
        <f t="shared" si="0"/>
        <v>0</v>
      </c>
      <c r="H31" s="222" t="s">
        <v>119</v>
      </c>
      <c r="I31" s="222"/>
      <c r="J31" s="222"/>
      <c r="K31" s="223"/>
    </row>
    <row r="32" spans="1:11" ht="15" customHeight="1" x14ac:dyDescent="0.2">
      <c r="A32" s="217" t="str">
        <f t="shared" si="1"/>
        <v>0</v>
      </c>
      <c r="B32" s="51" t="s">
        <v>118</v>
      </c>
      <c r="C32" s="50"/>
      <c r="D32" s="42"/>
      <c r="E32" s="106"/>
      <c r="F32" s="42"/>
      <c r="G32" s="241" t="str">
        <f t="shared" si="0"/>
        <v>0</v>
      </c>
      <c r="H32" s="222" t="s">
        <v>118</v>
      </c>
      <c r="I32" s="222"/>
      <c r="J32" s="222"/>
      <c r="K32" s="223"/>
    </row>
    <row r="33" spans="1:11" ht="15" customHeight="1" x14ac:dyDescent="0.2">
      <c r="A33" s="217" t="str">
        <f t="shared" si="1"/>
        <v>0</v>
      </c>
      <c r="B33" s="51" t="s">
        <v>117</v>
      </c>
      <c r="C33" s="50"/>
      <c r="D33" s="42"/>
      <c r="E33" s="106"/>
      <c r="F33" s="42"/>
      <c r="G33" s="241" t="str">
        <f t="shared" si="0"/>
        <v>0</v>
      </c>
      <c r="H33" s="222" t="s">
        <v>117</v>
      </c>
      <c r="I33" s="222"/>
      <c r="J33" s="222"/>
      <c r="K33" s="223"/>
    </row>
    <row r="34" spans="1:11" ht="15" customHeight="1" x14ac:dyDescent="0.2">
      <c r="A34" s="217" t="str">
        <f t="shared" si="1"/>
        <v>0</v>
      </c>
      <c r="B34" s="51" t="s">
        <v>116</v>
      </c>
      <c r="C34" s="50"/>
      <c r="D34" s="42"/>
      <c r="E34" s="106"/>
      <c r="F34" s="42"/>
      <c r="G34" s="241" t="str">
        <f t="shared" si="0"/>
        <v>0</v>
      </c>
      <c r="H34" s="222" t="s">
        <v>116</v>
      </c>
      <c r="I34" s="222"/>
      <c r="J34" s="222"/>
      <c r="K34" s="223"/>
    </row>
    <row r="35" spans="1:11" ht="15" customHeight="1" thickBot="1" x14ac:dyDescent="0.25">
      <c r="A35" s="233" t="s">
        <v>226</v>
      </c>
      <c r="B35" s="55"/>
      <c r="C35" s="98"/>
      <c r="D35" s="76"/>
      <c r="E35" s="150"/>
      <c r="F35" s="42"/>
      <c r="G35" s="42"/>
      <c r="H35" s="51"/>
    </row>
    <row r="36" spans="1:11" ht="15" customHeight="1" x14ac:dyDescent="0.2">
      <c r="A36" s="42"/>
      <c r="B36" s="42"/>
      <c r="C36" s="42"/>
      <c r="D36" s="42"/>
      <c r="E36" s="54"/>
      <c r="F36" s="42"/>
      <c r="G36" s="42"/>
      <c r="H36" s="51"/>
    </row>
    <row r="37" spans="1:11" ht="15" customHeight="1" x14ac:dyDescent="0.2">
      <c r="A37" s="37"/>
      <c r="B37" s="37"/>
      <c r="C37" s="41"/>
      <c r="D37" s="40"/>
      <c r="E37" s="40"/>
      <c r="F37" s="40"/>
      <c r="G37" s="42"/>
      <c r="H37" s="37"/>
    </row>
    <row r="38" spans="1:11" ht="15" customHeight="1" x14ac:dyDescent="0.2">
      <c r="A38" s="149" t="s">
        <v>115</v>
      </c>
      <c r="B38" s="149"/>
      <c r="C38" s="148"/>
      <c r="D38" s="147"/>
      <c r="E38" s="147"/>
      <c r="F38" s="147"/>
      <c r="G38" s="42"/>
      <c r="H38" s="37"/>
    </row>
    <row r="39" spans="1:11" ht="15" customHeight="1" x14ac:dyDescent="0.2">
      <c r="A39" s="138" t="s">
        <v>114</v>
      </c>
      <c r="B39" s="51"/>
      <c r="C39" s="50"/>
      <c r="D39" s="42"/>
      <c r="E39" s="42"/>
      <c r="F39" s="42"/>
      <c r="G39" s="146"/>
      <c r="H39" s="37"/>
    </row>
    <row r="40" spans="1:11" ht="15" customHeight="1" x14ac:dyDescent="0.2">
      <c r="A40" s="37"/>
      <c r="B40" s="37"/>
      <c r="C40" s="41"/>
      <c r="D40" s="40"/>
      <c r="E40" s="40"/>
      <c r="F40" s="40"/>
      <c r="G40" s="146"/>
      <c r="H40" s="37"/>
    </row>
    <row r="41" spans="1:11" ht="15" customHeight="1" x14ac:dyDescent="0.2">
      <c r="A41" s="51" t="s">
        <v>113</v>
      </c>
      <c r="B41" s="51"/>
      <c r="C41" s="50"/>
      <c r="D41" s="42"/>
      <c r="E41" s="42"/>
      <c r="F41" s="42"/>
      <c r="G41" s="146"/>
      <c r="H41" s="37"/>
    </row>
    <row r="42" spans="1:11" ht="15" customHeight="1" x14ac:dyDescent="0.2">
      <c r="A42" s="51"/>
      <c r="B42" s="51"/>
      <c r="C42" s="50"/>
      <c r="D42" s="42"/>
      <c r="E42" s="42"/>
      <c r="F42" s="42"/>
      <c r="G42" s="146"/>
      <c r="H42" s="37"/>
    </row>
    <row r="43" spans="1:11" ht="15" customHeight="1" thickBot="1" x14ac:dyDescent="0.25">
      <c r="A43" s="51"/>
      <c r="B43" s="51"/>
      <c r="C43" s="50"/>
      <c r="D43" s="42"/>
      <c r="E43" s="42"/>
      <c r="F43" s="42"/>
      <c r="G43" s="40"/>
      <c r="H43" s="37"/>
    </row>
    <row r="44" spans="1:11" ht="15" customHeight="1" x14ac:dyDescent="0.2">
      <c r="A44" s="145" t="s">
        <v>112</v>
      </c>
      <c r="B44" s="130">
        <f>$A$7</f>
        <v>0</v>
      </c>
      <c r="C44" s="140" t="s">
        <v>109</v>
      </c>
      <c r="D44" s="128">
        <f>$A$10</f>
        <v>0</v>
      </c>
      <c r="E44" s="128" t="s">
        <v>78</v>
      </c>
      <c r="F44" s="144" t="e">
        <f>B44/D44</f>
        <v>#DIV/0!</v>
      </c>
      <c r="G44" s="42"/>
      <c r="H44" s="37"/>
    </row>
    <row r="45" spans="1:11" ht="15" customHeight="1" x14ac:dyDescent="0.2">
      <c r="A45" s="78" t="s">
        <v>111</v>
      </c>
      <c r="B45" s="51">
        <f>$A$8</f>
        <v>0</v>
      </c>
      <c r="C45" s="50" t="s">
        <v>109</v>
      </c>
      <c r="D45" s="42">
        <f>$A$10</f>
        <v>0</v>
      </c>
      <c r="E45" s="42" t="s">
        <v>78</v>
      </c>
      <c r="F45" s="143" t="e">
        <f>B45/D45</f>
        <v>#DIV/0!</v>
      </c>
      <c r="G45" s="40"/>
      <c r="H45" s="37"/>
    </row>
    <row r="46" spans="1:11" ht="15" customHeight="1" thickBot="1" x14ac:dyDescent="0.25">
      <c r="A46" s="78" t="s">
        <v>110</v>
      </c>
      <c r="B46" s="51">
        <f>$A$9</f>
        <v>0</v>
      </c>
      <c r="C46" s="50" t="s">
        <v>109</v>
      </c>
      <c r="D46" s="42">
        <f>$A$10</f>
        <v>0</v>
      </c>
      <c r="E46" s="42" t="s">
        <v>78</v>
      </c>
      <c r="F46" s="142" t="e">
        <f>B46/D46</f>
        <v>#DIV/0!</v>
      </c>
      <c r="G46" s="42"/>
      <c r="H46" s="37"/>
    </row>
    <row r="47" spans="1:11" ht="15" customHeight="1" thickTop="1" thickBot="1" x14ac:dyDescent="0.25">
      <c r="A47" s="86"/>
      <c r="B47" s="55"/>
      <c r="C47" s="98" t="s">
        <v>108</v>
      </c>
      <c r="D47" s="76"/>
      <c r="E47" s="76"/>
      <c r="F47" s="141" t="e">
        <f>SUM(F44:F46)</f>
        <v>#DIV/0!</v>
      </c>
      <c r="G47" s="42"/>
      <c r="H47" s="37"/>
    </row>
    <row r="48" spans="1:11" ht="15" customHeight="1" x14ac:dyDescent="0.2">
      <c r="A48" s="130"/>
      <c r="B48" s="130"/>
      <c r="C48" s="140"/>
      <c r="D48" s="54"/>
      <c r="E48" s="54"/>
      <c r="F48" s="139"/>
      <c r="G48" s="42"/>
      <c r="H48" s="37"/>
    </row>
    <row r="49" spans="1:12" ht="15" customHeight="1" x14ac:dyDescent="0.2">
      <c r="A49" s="138"/>
      <c r="B49" s="51"/>
      <c r="C49" s="50"/>
      <c r="D49" s="42"/>
      <c r="E49" s="42"/>
      <c r="F49" s="42"/>
      <c r="G49" s="42"/>
      <c r="H49" s="37"/>
    </row>
    <row r="50" spans="1:12" ht="15" customHeight="1" x14ac:dyDescent="0.2">
      <c r="A50" s="137" t="s">
        <v>107</v>
      </c>
      <c r="B50" s="37"/>
      <c r="C50" s="41"/>
      <c r="D50" s="40"/>
      <c r="E50" s="40"/>
      <c r="F50" s="40"/>
      <c r="G50" s="42"/>
      <c r="H50" s="37"/>
    </row>
    <row r="51" spans="1:12" ht="15" customHeight="1" x14ac:dyDescent="0.2">
      <c r="A51" s="51"/>
      <c r="B51" s="51"/>
      <c r="C51" s="50"/>
      <c r="D51" s="42"/>
      <c r="E51" s="42"/>
      <c r="F51" s="42"/>
      <c r="G51" s="42"/>
      <c r="H51" s="37"/>
    </row>
    <row r="52" spans="1:12" ht="15" customHeight="1" x14ac:dyDescent="0.2">
      <c r="A52" s="51" t="s">
        <v>106</v>
      </c>
      <c r="B52" s="51"/>
      <c r="C52" s="50"/>
      <c r="D52" s="42"/>
      <c r="E52" s="42"/>
      <c r="F52" s="42"/>
      <c r="G52" s="42"/>
      <c r="H52" s="37"/>
    </row>
    <row r="53" spans="1:12" ht="15" customHeight="1" x14ac:dyDescent="0.2">
      <c r="A53" s="51" t="s">
        <v>105</v>
      </c>
      <c r="B53" s="37"/>
      <c r="C53" s="41"/>
      <c r="D53" s="40"/>
      <c r="E53" s="40"/>
      <c r="F53" s="40"/>
      <c r="G53" s="42"/>
      <c r="H53" s="37"/>
    </row>
    <row r="54" spans="1:12" ht="15" customHeight="1" thickBot="1" x14ac:dyDescent="0.25">
      <c r="A54" s="136" t="s">
        <v>104</v>
      </c>
      <c r="B54" s="136"/>
      <c r="C54" s="135"/>
      <c r="D54" s="134"/>
      <c r="E54" s="134"/>
      <c r="F54" s="134"/>
      <c r="G54" s="133"/>
      <c r="H54" s="132"/>
      <c r="I54" s="70"/>
      <c r="J54" s="70"/>
      <c r="K54" s="70"/>
    </row>
    <row r="55" spans="1:12" ht="15" customHeight="1" x14ac:dyDescent="0.2">
      <c r="A55" s="131" t="s">
        <v>103</v>
      </c>
      <c r="B55" s="130"/>
      <c r="C55" s="128" t="s">
        <v>102</v>
      </c>
      <c r="D55" s="128"/>
      <c r="E55" s="128" t="s">
        <v>101</v>
      </c>
      <c r="F55" s="128"/>
      <c r="G55" s="129" t="s">
        <v>100</v>
      </c>
      <c r="H55" s="128"/>
      <c r="I55" s="128" t="s">
        <v>94</v>
      </c>
      <c r="J55" s="127" t="s">
        <v>93</v>
      </c>
      <c r="K55" s="70"/>
      <c r="L55" s="70"/>
    </row>
    <row r="56" spans="1:12" ht="15" customHeight="1" x14ac:dyDescent="0.2">
      <c r="A56" s="78" t="s">
        <v>92</v>
      </c>
      <c r="B56" s="74"/>
      <c r="C56" s="126" t="e">
        <f>$F$44</f>
        <v>#DIV/0!</v>
      </c>
      <c r="D56" s="54" t="s">
        <v>85</v>
      </c>
      <c r="E56" s="125" t="str">
        <f>$A$29</f>
        <v>0</v>
      </c>
      <c r="F56" s="54" t="s">
        <v>78</v>
      </c>
      <c r="G56" s="105" t="e">
        <f>C56*E56</f>
        <v>#DIV/0!</v>
      </c>
      <c r="H56" s="54" t="s">
        <v>85</v>
      </c>
      <c r="I56" s="100">
        <f>B_F</f>
        <v>1.75</v>
      </c>
      <c r="J56" s="104" t="e">
        <f>G56*I56</f>
        <v>#DIV/0!</v>
      </c>
      <c r="K56" s="95"/>
      <c r="L56" s="70"/>
    </row>
    <row r="57" spans="1:12" ht="15" customHeight="1" x14ac:dyDescent="0.2">
      <c r="A57" s="78" t="s">
        <v>91</v>
      </c>
      <c r="B57" s="74"/>
      <c r="C57" s="126" t="e">
        <f>$F$45</f>
        <v>#DIV/0!</v>
      </c>
      <c r="D57" s="54" t="s">
        <v>85</v>
      </c>
      <c r="E57" s="125" t="str">
        <f>$A$29</f>
        <v>0</v>
      </c>
      <c r="F57" s="54" t="s">
        <v>78</v>
      </c>
      <c r="G57" s="105" t="e">
        <f>C57*E57</f>
        <v>#DIV/0!</v>
      </c>
      <c r="H57" s="54" t="s">
        <v>85</v>
      </c>
      <c r="I57" s="100">
        <f>B_R</f>
        <v>1.45</v>
      </c>
      <c r="J57" s="104" t="e">
        <f>G57*I57</f>
        <v>#DIV/0!</v>
      </c>
      <c r="K57" s="95"/>
      <c r="L57" s="70"/>
    </row>
    <row r="58" spans="1:12" ht="15" customHeight="1" x14ac:dyDescent="0.2">
      <c r="A58" s="78" t="s">
        <v>90</v>
      </c>
      <c r="B58" s="74"/>
      <c r="C58" s="126" t="e">
        <f>$F$46</f>
        <v>#DIV/0!</v>
      </c>
      <c r="D58" s="54" t="s">
        <v>85</v>
      </c>
      <c r="E58" s="125" t="str">
        <f>$A$29</f>
        <v>0</v>
      </c>
      <c r="F58" s="54" t="s">
        <v>78</v>
      </c>
      <c r="G58" s="101" t="e">
        <f>C58*E58</f>
        <v>#DIV/0!</v>
      </c>
      <c r="H58" s="54" t="s">
        <v>85</v>
      </c>
      <c r="I58" s="100">
        <f>B_NN</f>
        <v>0.3</v>
      </c>
      <c r="J58" s="99" t="e">
        <f>G58*I58</f>
        <v>#DIV/0!</v>
      </c>
      <c r="K58" s="95"/>
      <c r="L58" s="70"/>
    </row>
    <row r="59" spans="1:12" ht="17.25" customHeight="1" x14ac:dyDescent="0.2">
      <c r="A59" s="122" t="s">
        <v>99</v>
      </c>
      <c r="B59" s="121"/>
      <c r="C59" s="120"/>
      <c r="D59" s="118"/>
      <c r="E59" s="119"/>
      <c r="F59" s="118"/>
      <c r="G59" s="101" t="e">
        <f>SUM(G56:G58)</f>
        <v>#DIV/0!</v>
      </c>
      <c r="H59" s="124"/>
      <c r="I59" s="117"/>
      <c r="J59" s="116" t="e">
        <f>SUM(J56:J58)</f>
        <v>#DIV/0!</v>
      </c>
      <c r="K59" s="95"/>
      <c r="L59" s="70"/>
    </row>
    <row r="60" spans="1:12" ht="15" customHeight="1" x14ac:dyDescent="0.2">
      <c r="A60" s="78"/>
      <c r="B60" s="51"/>
      <c r="C60" s="110"/>
      <c r="D60" s="109"/>
      <c r="E60" s="42"/>
      <c r="F60" s="108"/>
      <c r="G60" s="123"/>
      <c r="H60" s="114"/>
      <c r="I60" s="113"/>
      <c r="J60" s="112"/>
      <c r="K60" s="70"/>
      <c r="L60" s="70"/>
    </row>
    <row r="61" spans="1:12" ht="15" customHeight="1" x14ac:dyDescent="0.2">
      <c r="A61" s="111" t="s">
        <v>98</v>
      </c>
      <c r="B61" s="51"/>
      <c r="C61" s="110"/>
      <c r="D61" s="109"/>
      <c r="E61" s="42"/>
      <c r="F61" s="108"/>
      <c r="G61" s="107" t="s">
        <v>95</v>
      </c>
      <c r="H61" s="54"/>
      <c r="I61" s="54" t="s">
        <v>94</v>
      </c>
      <c r="J61" s="106" t="s">
        <v>93</v>
      </c>
      <c r="K61" s="70"/>
      <c r="L61" s="70"/>
    </row>
    <row r="62" spans="1:12" ht="15" customHeight="1" x14ac:dyDescent="0.2">
      <c r="A62" s="78" t="s">
        <v>92</v>
      </c>
      <c r="B62" s="51"/>
      <c r="C62" s="103" t="e">
        <f>$F$44</f>
        <v>#DIV/0!</v>
      </c>
      <c r="D62" s="42" t="s">
        <v>85</v>
      </c>
      <c r="E62" s="102">
        <f>($A$31+$A$33)</f>
        <v>0</v>
      </c>
      <c r="F62" s="42" t="s">
        <v>78</v>
      </c>
      <c r="G62" s="105" t="e">
        <f>C62*E62</f>
        <v>#DIV/0!</v>
      </c>
      <c r="H62" s="54" t="s">
        <v>85</v>
      </c>
      <c r="I62" s="100">
        <f>LS_F</f>
        <v>3.23</v>
      </c>
      <c r="J62" s="104" t="e">
        <f>G62*I62</f>
        <v>#DIV/0!</v>
      </c>
      <c r="K62" s="95"/>
      <c r="L62" s="70"/>
    </row>
    <row r="63" spans="1:12" ht="15" customHeight="1" x14ac:dyDescent="0.2">
      <c r="A63" s="78" t="s">
        <v>91</v>
      </c>
      <c r="B63" s="51"/>
      <c r="C63" s="103" t="e">
        <f>$F$45</f>
        <v>#DIV/0!</v>
      </c>
      <c r="D63" s="42" t="s">
        <v>85</v>
      </c>
      <c r="E63" s="102">
        <f>($A$31+$A$33)</f>
        <v>0</v>
      </c>
      <c r="F63" s="42" t="s">
        <v>78</v>
      </c>
      <c r="G63" s="105" t="e">
        <f>C63*E63</f>
        <v>#DIV/0!</v>
      </c>
      <c r="H63" s="54" t="s">
        <v>85</v>
      </c>
      <c r="I63" s="100">
        <f>LS_R</f>
        <v>2.83</v>
      </c>
      <c r="J63" s="104" t="e">
        <f>G63*I63</f>
        <v>#DIV/0!</v>
      </c>
      <c r="K63" s="95"/>
      <c r="L63" s="70"/>
    </row>
    <row r="64" spans="1:12" ht="15" customHeight="1" x14ac:dyDescent="0.2">
      <c r="A64" s="78" t="s">
        <v>90</v>
      </c>
      <c r="B64" s="51"/>
      <c r="C64" s="103" t="e">
        <f>$F$46</f>
        <v>#DIV/0!</v>
      </c>
      <c r="D64" s="42" t="s">
        <v>85</v>
      </c>
      <c r="E64" s="102">
        <f>($A$31+$A$33)</f>
        <v>0</v>
      </c>
      <c r="F64" s="42" t="s">
        <v>78</v>
      </c>
      <c r="G64" s="101" t="e">
        <f>C64*E64</f>
        <v>#DIV/0!</v>
      </c>
      <c r="H64" s="54" t="s">
        <v>85</v>
      </c>
      <c r="I64" s="100">
        <f>LS_NN</f>
        <v>0.31</v>
      </c>
      <c r="J64" s="99" t="e">
        <f>G64*I64</f>
        <v>#DIV/0!</v>
      </c>
      <c r="K64" s="95"/>
      <c r="L64" s="70"/>
    </row>
    <row r="65" spans="1:20" ht="16.5" customHeight="1" x14ac:dyDescent="0.2">
      <c r="A65" s="122" t="s">
        <v>97</v>
      </c>
      <c r="B65" s="121"/>
      <c r="C65" s="120"/>
      <c r="D65" s="118"/>
      <c r="E65" s="119"/>
      <c r="F65" s="118"/>
      <c r="G65" s="101" t="e">
        <f>SUM(G62:G64)</f>
        <v>#DIV/0!</v>
      </c>
      <c r="H65" s="118"/>
      <c r="I65" s="117"/>
      <c r="J65" s="116" t="e">
        <f>SUM(J62:J64)</f>
        <v>#DIV/0!</v>
      </c>
      <c r="K65" s="95"/>
      <c r="L65" s="70"/>
    </row>
    <row r="66" spans="1:20" ht="15" customHeight="1" x14ac:dyDescent="0.2">
      <c r="A66" s="78"/>
      <c r="B66" s="51"/>
      <c r="C66" s="110"/>
      <c r="D66" s="109"/>
      <c r="E66" s="42"/>
      <c r="F66" s="108"/>
      <c r="G66" s="115"/>
      <c r="H66" s="114"/>
      <c r="I66" s="113"/>
      <c r="J66" s="112"/>
      <c r="K66" s="70"/>
      <c r="L66" s="70"/>
    </row>
    <row r="67" spans="1:20" ht="15" customHeight="1" x14ac:dyDescent="0.2">
      <c r="A67" s="111" t="s">
        <v>96</v>
      </c>
      <c r="B67" s="51"/>
      <c r="C67" s="110"/>
      <c r="D67" s="109"/>
      <c r="E67" s="42"/>
      <c r="F67" s="108"/>
      <c r="G67" s="107" t="s">
        <v>95</v>
      </c>
      <c r="H67" s="54"/>
      <c r="I67" s="54" t="s">
        <v>94</v>
      </c>
      <c r="J67" s="106" t="s">
        <v>93</v>
      </c>
      <c r="K67" s="70"/>
      <c r="L67" s="70"/>
    </row>
    <row r="68" spans="1:20" ht="15" customHeight="1" x14ac:dyDescent="0.2">
      <c r="A68" s="78" t="s">
        <v>92</v>
      </c>
      <c r="B68" s="51"/>
      <c r="C68" s="103" t="e">
        <f>$F$44</f>
        <v>#DIV/0!</v>
      </c>
      <c r="D68" s="42" t="s">
        <v>85</v>
      </c>
      <c r="E68" s="102">
        <f>$A$30+$A$32+$A$34</f>
        <v>0</v>
      </c>
      <c r="F68" s="42" t="s">
        <v>78</v>
      </c>
      <c r="G68" s="105" t="e">
        <f>C68*E68</f>
        <v>#DIV/0!</v>
      </c>
      <c r="H68" s="54" t="s">
        <v>85</v>
      </c>
      <c r="I68" s="100">
        <f>S_F</f>
        <v>0.88</v>
      </c>
      <c r="J68" s="104" t="e">
        <f>G68*I68</f>
        <v>#DIV/0!</v>
      </c>
      <c r="K68" s="95"/>
      <c r="L68" s="70"/>
    </row>
    <row r="69" spans="1:20" ht="15" customHeight="1" x14ac:dyDescent="0.2">
      <c r="A69" s="78" t="s">
        <v>91</v>
      </c>
      <c r="B69" s="51"/>
      <c r="C69" s="103" t="e">
        <f>$F$45</f>
        <v>#DIV/0!</v>
      </c>
      <c r="D69" s="42" t="s">
        <v>85</v>
      </c>
      <c r="E69" s="102">
        <f>$A$30+$A$32+$A$34</f>
        <v>0</v>
      </c>
      <c r="F69" s="42" t="s">
        <v>78</v>
      </c>
      <c r="G69" s="105" t="e">
        <f>C69*E69</f>
        <v>#DIV/0!</v>
      </c>
      <c r="H69" s="54" t="s">
        <v>85</v>
      </c>
      <c r="I69" s="100">
        <f>S_R</f>
        <v>0.44</v>
      </c>
      <c r="J69" s="104" t="e">
        <f>G69*I69</f>
        <v>#DIV/0!</v>
      </c>
      <c r="K69" s="95"/>
      <c r="L69" s="70"/>
    </row>
    <row r="70" spans="1:20" ht="15" customHeight="1" x14ac:dyDescent="0.2">
      <c r="A70" s="78" t="s">
        <v>90</v>
      </c>
      <c r="B70" s="51"/>
      <c r="C70" s="103" t="e">
        <f>$F$46</f>
        <v>#DIV/0!</v>
      </c>
      <c r="D70" s="42" t="s">
        <v>85</v>
      </c>
      <c r="E70" s="102">
        <f>$A$30+$A$32+$A$34</f>
        <v>0</v>
      </c>
      <c r="F70" s="42" t="s">
        <v>78</v>
      </c>
      <c r="G70" s="101" t="e">
        <f>C70*E70</f>
        <v>#DIV/0!</v>
      </c>
      <c r="H70" s="54" t="s">
        <v>85</v>
      </c>
      <c r="I70" s="100">
        <f>S_NN</f>
        <v>0.08</v>
      </c>
      <c r="J70" s="99" t="e">
        <f>G70*I70</f>
        <v>#DIV/0!</v>
      </c>
      <c r="K70" s="95"/>
      <c r="L70" s="70"/>
    </row>
    <row r="71" spans="1:20" ht="17.25" customHeight="1" thickBot="1" x14ac:dyDescent="0.25">
      <c r="A71" s="86" t="s">
        <v>89</v>
      </c>
      <c r="B71" s="55"/>
      <c r="C71" s="98"/>
      <c r="D71" s="76"/>
      <c r="E71" s="76"/>
      <c r="F71" s="76"/>
      <c r="G71" s="97" t="e">
        <f>SUM(G68:G70)</f>
        <v>#DIV/0!</v>
      </c>
      <c r="H71" s="76"/>
      <c r="I71" s="76"/>
      <c r="J71" s="96" t="e">
        <f>SUM(J68:J70)</f>
        <v>#DIV/0!</v>
      </c>
      <c r="K71" s="95"/>
      <c r="L71" s="70"/>
    </row>
    <row r="72" spans="1:20" ht="15" customHeight="1" x14ac:dyDescent="0.2">
      <c r="A72" s="51"/>
      <c r="B72" s="51"/>
      <c r="C72" s="50"/>
      <c r="D72" s="42"/>
      <c r="E72" s="42"/>
      <c r="F72" s="42"/>
      <c r="G72" s="42"/>
      <c r="H72" s="74"/>
      <c r="I72" s="70"/>
      <c r="J72" s="70"/>
      <c r="K72" s="70"/>
      <c r="L72" s="70"/>
    </row>
    <row r="73" spans="1:20" ht="15" customHeight="1" thickBot="1" x14ac:dyDescent="0.25">
      <c r="A73" s="51"/>
      <c r="B73" s="51"/>
      <c r="C73" s="50"/>
      <c r="D73" s="42"/>
      <c r="E73" s="42"/>
      <c r="F73" s="42"/>
      <c r="G73" s="42"/>
      <c r="H73" s="51"/>
    </row>
    <row r="74" spans="1:20" s="81" customFormat="1" ht="15" customHeight="1" x14ac:dyDescent="0.2">
      <c r="A74" s="94" t="s">
        <v>88</v>
      </c>
      <c r="B74" s="93"/>
      <c r="C74" s="92"/>
      <c r="D74" s="91"/>
      <c r="E74" s="91"/>
      <c r="F74" s="90"/>
      <c r="G74" s="42"/>
      <c r="H74" s="42"/>
      <c r="I74" s="42"/>
      <c r="J74" s="42"/>
      <c r="K74" s="42"/>
      <c r="L74" s="42"/>
      <c r="M74" s="42"/>
      <c r="N74" s="42"/>
      <c r="O74" s="42"/>
      <c r="P74" s="42"/>
      <c r="Q74" s="42"/>
      <c r="R74" s="42"/>
      <c r="S74" s="42"/>
      <c r="T74" s="42"/>
    </row>
    <row r="75" spans="1:20" s="81" customFormat="1" ht="15" customHeight="1" x14ac:dyDescent="0.2">
      <c r="A75" s="78" t="s">
        <v>87</v>
      </c>
      <c r="B75" s="51" t="str">
        <f>A31</f>
        <v>0</v>
      </c>
      <c r="C75" s="42" t="s">
        <v>85</v>
      </c>
      <c r="D75" s="89">
        <f>($H$22)</f>
        <v>0.23250000000000001</v>
      </c>
      <c r="E75" s="54" t="s">
        <v>78</v>
      </c>
      <c r="F75" s="63">
        <f>D75*B75</f>
        <v>0</v>
      </c>
      <c r="G75" s="42"/>
      <c r="H75" s="42"/>
      <c r="I75" s="42"/>
      <c r="J75" s="42"/>
      <c r="K75" s="42"/>
      <c r="L75" s="42"/>
      <c r="M75" s="42"/>
      <c r="N75" s="42"/>
      <c r="O75" s="42"/>
      <c r="P75" s="42"/>
      <c r="Q75" s="42"/>
      <c r="R75" s="42"/>
      <c r="S75" s="42"/>
      <c r="T75" s="42"/>
    </row>
    <row r="76" spans="1:20" s="81" customFormat="1" ht="15" customHeight="1" x14ac:dyDescent="0.2">
      <c r="A76" s="78" t="s">
        <v>86</v>
      </c>
      <c r="B76" s="74" t="str">
        <f>A33</f>
        <v>0</v>
      </c>
      <c r="C76" s="54" t="s">
        <v>85</v>
      </c>
      <c r="D76" s="88">
        <f>($H$22)</f>
        <v>0.23250000000000001</v>
      </c>
      <c r="E76" s="54" t="s">
        <v>78</v>
      </c>
      <c r="F76" s="87">
        <f>D76*B76</f>
        <v>0</v>
      </c>
      <c r="G76" s="42"/>
      <c r="H76" s="42"/>
      <c r="I76" s="42"/>
      <c r="J76" s="42"/>
      <c r="K76" s="42"/>
      <c r="L76" s="42"/>
      <c r="M76" s="42"/>
      <c r="N76" s="42"/>
      <c r="O76" s="42"/>
      <c r="P76" s="42"/>
      <c r="Q76" s="42"/>
      <c r="R76" s="42"/>
      <c r="S76" s="42"/>
      <c r="T76" s="42"/>
    </row>
    <row r="77" spans="1:20" s="81" customFormat="1" ht="15" customHeight="1" thickBot="1" x14ac:dyDescent="0.25">
      <c r="A77" s="86"/>
      <c r="B77" s="76"/>
      <c r="C77" s="85"/>
      <c r="D77" s="76"/>
      <c r="E77" s="76"/>
      <c r="F77" s="84">
        <f>SUM(F75:F76)</f>
        <v>0</v>
      </c>
      <c r="G77" s="42"/>
      <c r="H77" s="42"/>
      <c r="I77" s="42"/>
      <c r="J77" s="42"/>
      <c r="K77" s="42"/>
      <c r="L77" s="42"/>
      <c r="M77" s="42"/>
      <c r="N77" s="42"/>
      <c r="O77" s="42"/>
      <c r="P77" s="42"/>
      <c r="Q77" s="42"/>
      <c r="R77" s="42"/>
      <c r="S77" s="42"/>
      <c r="T77" s="42"/>
    </row>
    <row r="78" spans="1:20" s="81" customFormat="1" ht="15" customHeight="1" x14ac:dyDescent="0.2">
      <c r="A78" s="74"/>
      <c r="B78" s="54"/>
      <c r="C78" s="83"/>
      <c r="D78" s="54"/>
      <c r="E78" s="54"/>
      <c r="F78" s="82"/>
      <c r="G78" s="42"/>
      <c r="H78" s="42"/>
      <c r="I78" s="42"/>
      <c r="J78" s="42"/>
      <c r="K78" s="42"/>
      <c r="L78" s="42"/>
      <c r="M78" s="42"/>
      <c r="N78" s="42"/>
      <c r="O78" s="42"/>
      <c r="P78" s="42"/>
      <c r="Q78" s="42"/>
      <c r="R78" s="42"/>
      <c r="S78" s="42"/>
      <c r="T78" s="42"/>
    </row>
    <row r="79" spans="1:20" s="81" customFormat="1" ht="15" customHeight="1" thickBot="1" x14ac:dyDescent="0.25">
      <c r="A79" s="51"/>
      <c r="B79" s="42"/>
      <c r="C79" s="42"/>
      <c r="D79" s="42"/>
      <c r="E79" s="42"/>
      <c r="F79" s="42"/>
      <c r="G79" s="42"/>
      <c r="H79" s="42"/>
      <c r="I79" s="42"/>
      <c r="J79" s="42"/>
      <c r="K79" s="42"/>
      <c r="L79" s="42"/>
      <c r="M79" s="42"/>
      <c r="N79" s="42"/>
      <c r="O79" s="42"/>
      <c r="P79" s="42"/>
      <c r="Q79" s="42"/>
      <c r="R79" s="42"/>
      <c r="S79" s="42"/>
      <c r="T79" s="42"/>
    </row>
    <row r="80" spans="1:20" ht="15" customHeight="1" x14ac:dyDescent="0.2">
      <c r="A80" s="80"/>
      <c r="B80" s="254" t="s">
        <v>84</v>
      </c>
      <c r="C80" s="255"/>
      <c r="D80" s="255"/>
      <c r="E80" s="57"/>
      <c r="F80" s="79" t="e">
        <f>J59+J65+J71</f>
        <v>#DIV/0!</v>
      </c>
      <c r="G80" s="48"/>
      <c r="H80" s="37"/>
    </row>
    <row r="81" spans="1:20" ht="15" customHeight="1" x14ac:dyDescent="0.2">
      <c r="A81" s="78"/>
      <c r="B81" s="74"/>
      <c r="C81" s="73"/>
      <c r="D81" s="54"/>
      <c r="E81" s="54"/>
      <c r="F81" s="77"/>
      <c r="G81" s="48"/>
      <c r="H81" s="37"/>
    </row>
    <row r="82" spans="1:20" ht="15" customHeight="1" thickBot="1" x14ac:dyDescent="0.25">
      <c r="A82" s="260" t="s">
        <v>83</v>
      </c>
      <c r="B82" s="261"/>
      <c r="C82" s="261"/>
      <c r="D82" s="261"/>
      <c r="E82" s="76"/>
      <c r="F82" s="234" t="e">
        <f>F80*A17</f>
        <v>#DIV/0!</v>
      </c>
      <c r="G82" s="48"/>
      <c r="H82" s="37"/>
    </row>
    <row r="83" spans="1:20" s="69" customFormat="1" ht="15" customHeight="1" x14ac:dyDescent="0.2">
      <c r="A83" s="45"/>
      <c r="B83" s="45"/>
      <c r="C83" s="45"/>
      <c r="D83" s="45"/>
      <c r="E83" s="54"/>
      <c r="F83" s="75"/>
      <c r="G83" s="71"/>
      <c r="H83" s="70"/>
      <c r="I83" s="70"/>
      <c r="J83" s="70"/>
      <c r="K83" s="70"/>
      <c r="L83" s="70"/>
      <c r="M83" s="70"/>
      <c r="N83" s="70"/>
      <c r="O83" s="70"/>
      <c r="P83" s="70"/>
      <c r="Q83" s="70"/>
      <c r="R83" s="70"/>
      <c r="S83" s="70"/>
      <c r="T83" s="70"/>
    </row>
    <row r="84" spans="1:20" s="69" customFormat="1" ht="15" customHeight="1" thickBot="1" x14ac:dyDescent="0.25">
      <c r="A84" s="74"/>
      <c r="B84" s="74"/>
      <c r="C84" s="73"/>
      <c r="D84" s="54"/>
      <c r="E84" s="53"/>
      <c r="F84" s="72"/>
      <c r="G84" s="71"/>
      <c r="H84" s="70"/>
      <c r="I84" s="70"/>
      <c r="J84" s="70"/>
      <c r="K84" s="70"/>
      <c r="L84" s="70"/>
      <c r="M84" s="70"/>
      <c r="N84" s="70"/>
      <c r="O84" s="70"/>
      <c r="P84" s="70"/>
      <c r="Q84" s="70"/>
      <c r="R84" s="70"/>
      <c r="S84" s="70"/>
      <c r="T84" s="70"/>
    </row>
    <row r="85" spans="1:20" ht="15" customHeight="1" x14ac:dyDescent="0.2">
      <c r="A85" s="262" t="s">
        <v>82</v>
      </c>
      <c r="B85" s="254"/>
      <c r="C85" s="254"/>
      <c r="D85" s="254"/>
      <c r="E85" s="68"/>
      <c r="F85" s="67">
        <f>SUM(F75:F76)</f>
        <v>0</v>
      </c>
      <c r="G85" s="48"/>
      <c r="H85" s="37"/>
    </row>
    <row r="86" spans="1:20" ht="15" customHeight="1" x14ac:dyDescent="0.2">
      <c r="A86" s="66"/>
      <c r="B86" s="65"/>
      <c r="C86" s="65"/>
      <c r="D86" s="65"/>
      <c r="E86" s="64"/>
      <c r="F86" s="63"/>
      <c r="G86" s="48"/>
      <c r="H86" s="37"/>
    </row>
    <row r="87" spans="1:20" ht="15" customHeight="1" thickBot="1" x14ac:dyDescent="0.25">
      <c r="A87" s="260" t="s">
        <v>81</v>
      </c>
      <c r="B87" s="261"/>
      <c r="C87" s="261"/>
      <c r="D87" s="261"/>
      <c r="E87" s="62"/>
      <c r="F87" s="61">
        <f>F85*A17</f>
        <v>0</v>
      </c>
      <c r="G87" s="42"/>
      <c r="H87" s="37"/>
    </row>
    <row r="88" spans="1:20" ht="15" customHeight="1" x14ac:dyDescent="0.2">
      <c r="A88" s="60"/>
      <c r="B88" s="60"/>
      <c r="C88" s="59"/>
      <c r="D88" s="58"/>
      <c r="E88" s="57"/>
      <c r="F88" s="56"/>
      <c r="G88" s="48"/>
      <c r="H88" s="37"/>
    </row>
    <row r="89" spans="1:20" ht="15" customHeight="1" thickBot="1" x14ac:dyDescent="0.25">
      <c r="A89" s="55"/>
      <c r="B89" s="51"/>
      <c r="C89" s="50"/>
      <c r="D89" s="42"/>
      <c r="E89" s="54"/>
      <c r="F89" s="53"/>
      <c r="G89" s="52"/>
      <c r="H89" s="37"/>
    </row>
    <row r="90" spans="1:20" ht="15" customHeight="1" thickBot="1" x14ac:dyDescent="0.25">
      <c r="A90" s="263" t="s">
        <v>80</v>
      </c>
      <c r="B90" s="264"/>
      <c r="C90" s="264"/>
      <c r="D90" s="264"/>
      <c r="E90" s="47" t="s">
        <v>78</v>
      </c>
      <c r="F90" s="46" t="e">
        <f>F82+F87</f>
        <v>#DIV/0!</v>
      </c>
      <c r="G90" s="48"/>
      <c r="H90" s="37"/>
    </row>
    <row r="91" spans="1:20" ht="15" customHeight="1" thickBot="1" x14ac:dyDescent="0.25">
      <c r="A91" s="51"/>
      <c r="B91" s="51"/>
      <c r="C91" s="50"/>
      <c r="D91" s="42"/>
      <c r="E91" s="42"/>
      <c r="F91" s="49"/>
      <c r="G91" s="259"/>
      <c r="H91" s="259"/>
      <c r="I91" s="259"/>
      <c r="J91" s="259"/>
      <c r="K91" s="259"/>
    </row>
    <row r="92" spans="1:20" ht="15" customHeight="1" thickBot="1" x14ac:dyDescent="0.25">
      <c r="A92" s="263" t="s">
        <v>79</v>
      </c>
      <c r="B92" s="264"/>
      <c r="C92" s="264"/>
      <c r="D92" s="264"/>
      <c r="E92" s="47" t="s">
        <v>78</v>
      </c>
      <c r="F92" s="235" t="e">
        <f>ROUND((F90),0)</f>
        <v>#DIV/0!</v>
      </c>
      <c r="G92" s="37"/>
      <c r="H92" s="246" t="s">
        <v>77</v>
      </c>
      <c r="I92" s="247"/>
      <c r="J92" s="248"/>
      <c r="K92" s="236" t="e">
        <f>F82*0.15</f>
        <v>#DIV/0!</v>
      </c>
    </row>
    <row r="93" spans="1:20" ht="15" customHeight="1" x14ac:dyDescent="0.2">
      <c r="A93" s="45"/>
      <c r="B93" s="45"/>
      <c r="C93" s="45"/>
      <c r="D93" s="45"/>
      <c r="E93" s="44"/>
      <c r="F93" s="237"/>
      <c r="G93" s="238" t="s">
        <v>227</v>
      </c>
      <c r="H93" s="239"/>
      <c r="I93" s="239"/>
      <c r="J93" s="239"/>
      <c r="K93" s="240"/>
    </row>
    <row r="94" spans="1:20" ht="15" customHeight="1" thickBot="1" x14ac:dyDescent="0.25">
      <c r="A94" s="45"/>
      <c r="B94" s="45"/>
      <c r="C94" s="45"/>
      <c r="D94" s="45"/>
      <c r="E94" s="44"/>
      <c r="F94" s="43"/>
      <c r="G94" s="242" t="s">
        <v>228</v>
      </c>
      <c r="H94" s="243"/>
      <c r="I94" s="243"/>
      <c r="J94" s="243"/>
      <c r="K94" s="244"/>
      <c r="L94" s="41"/>
    </row>
    <row r="95" spans="1:20" ht="66.75" customHeight="1" x14ac:dyDescent="0.2">
      <c r="A95" s="245" t="s">
        <v>76</v>
      </c>
      <c r="B95" s="245"/>
      <c r="C95" s="245"/>
      <c r="D95" s="245"/>
      <c r="E95" s="245"/>
      <c r="F95" s="245"/>
      <c r="G95" s="42"/>
      <c r="H95" s="37"/>
    </row>
    <row r="96" spans="1:20" ht="15" customHeight="1" x14ac:dyDescent="0.2">
      <c r="B96" s="37"/>
      <c r="C96" s="41"/>
      <c r="D96" s="40"/>
      <c r="E96" s="40"/>
      <c r="F96" s="40"/>
      <c r="G96" s="40"/>
      <c r="H96" s="37"/>
    </row>
    <row r="97" spans="1:8" ht="15" customHeight="1" x14ac:dyDescent="0.2">
      <c r="A97" s="37"/>
      <c r="B97" s="37"/>
      <c r="C97" s="41"/>
      <c r="D97" s="40"/>
      <c r="E97" s="40"/>
      <c r="F97" s="40"/>
      <c r="G97" s="40"/>
      <c r="H97" s="37"/>
    </row>
    <row r="98" spans="1:8" ht="15" customHeight="1" x14ac:dyDescent="0.2">
      <c r="A98" s="37"/>
      <c r="B98" s="37"/>
      <c r="C98" s="41"/>
      <c r="D98" s="40"/>
      <c r="E98" s="40"/>
      <c r="F98" s="40"/>
      <c r="G98" s="40"/>
      <c r="H98" s="37"/>
    </row>
    <row r="99" spans="1:8" ht="15" customHeight="1" x14ac:dyDescent="0.2">
      <c r="A99" s="37"/>
      <c r="B99" s="37"/>
      <c r="C99" s="41"/>
      <c r="D99" s="40"/>
      <c r="E99" s="40"/>
      <c r="F99" s="40"/>
      <c r="G99" s="40"/>
      <c r="H99" s="37"/>
    </row>
    <row r="100" spans="1:8" ht="15" customHeight="1" x14ac:dyDescent="0.2">
      <c r="A100" s="37"/>
      <c r="B100" s="37"/>
      <c r="C100" s="41"/>
      <c r="D100" s="40"/>
      <c r="E100" s="40"/>
      <c r="F100" s="40"/>
      <c r="G100" s="40"/>
      <c r="H100" s="37"/>
    </row>
    <row r="101" spans="1:8" ht="15" customHeight="1" x14ac:dyDescent="0.2">
      <c r="A101" s="37"/>
      <c r="B101" s="37"/>
      <c r="C101" s="41"/>
      <c r="D101" s="40"/>
      <c r="E101" s="40"/>
      <c r="F101" s="40"/>
      <c r="G101" s="40"/>
      <c r="H101" s="37"/>
    </row>
    <row r="102" spans="1:8" ht="15" customHeight="1" x14ac:dyDescent="0.2">
      <c r="A102" s="37"/>
      <c r="B102" s="37"/>
      <c r="C102" s="41"/>
      <c r="D102" s="40"/>
      <c r="E102" s="40"/>
      <c r="F102" s="40"/>
      <c r="G102" s="40"/>
      <c r="H102" s="37"/>
    </row>
    <row r="103" spans="1:8" ht="15" customHeight="1" x14ac:dyDescent="0.2">
      <c r="A103" s="37"/>
      <c r="B103" s="37"/>
      <c r="C103" s="41"/>
      <c r="D103" s="40"/>
      <c r="E103" s="40"/>
      <c r="F103" s="40"/>
      <c r="G103" s="40"/>
      <c r="H103" s="37"/>
    </row>
    <row r="104" spans="1:8" ht="15" customHeight="1" x14ac:dyDescent="0.2">
      <c r="A104" s="37"/>
      <c r="B104" s="37"/>
      <c r="C104" s="41"/>
      <c r="D104" s="40"/>
      <c r="E104" s="40"/>
      <c r="F104" s="40"/>
      <c r="G104" s="40"/>
      <c r="H104" s="37"/>
    </row>
    <row r="105" spans="1:8" ht="15" customHeight="1" x14ac:dyDescent="0.2">
      <c r="A105" s="37"/>
      <c r="B105" s="37"/>
      <c r="C105" s="41"/>
      <c r="D105" s="40"/>
      <c r="E105" s="40"/>
      <c r="F105" s="40"/>
      <c r="G105" s="40"/>
      <c r="H105" s="37"/>
    </row>
    <row r="106" spans="1:8" ht="15" customHeight="1" x14ac:dyDescent="0.2">
      <c r="A106" s="37"/>
      <c r="B106" s="37"/>
      <c r="C106" s="41"/>
      <c r="D106" s="40"/>
      <c r="E106" s="40"/>
      <c r="F106" s="40"/>
      <c r="G106" s="40"/>
      <c r="H106" s="37"/>
    </row>
    <row r="107" spans="1:8" ht="15" customHeight="1" x14ac:dyDescent="0.2">
      <c r="A107" s="37"/>
      <c r="B107" s="37"/>
      <c r="C107" s="41"/>
      <c r="D107" s="40"/>
      <c r="E107" s="40"/>
      <c r="F107" s="40"/>
      <c r="G107" s="40"/>
      <c r="H107" s="37"/>
    </row>
    <row r="108" spans="1:8" ht="15" customHeight="1" x14ac:dyDescent="0.2">
      <c r="A108" s="37"/>
      <c r="B108" s="37"/>
      <c r="C108" s="41"/>
      <c r="D108" s="40"/>
      <c r="E108" s="40"/>
      <c r="F108" s="40"/>
      <c r="G108" s="40"/>
      <c r="H108" s="37"/>
    </row>
    <row r="109" spans="1:8" ht="15" customHeight="1" x14ac:dyDescent="0.2">
      <c r="A109" s="37"/>
      <c r="B109" s="37"/>
      <c r="C109" s="41"/>
      <c r="D109" s="40"/>
      <c r="E109" s="40"/>
      <c r="F109" s="40"/>
      <c r="G109" s="40"/>
      <c r="H109" s="37"/>
    </row>
    <row r="110" spans="1:8" ht="15" customHeight="1" x14ac:dyDescent="0.2">
      <c r="A110" s="37"/>
      <c r="B110" s="37"/>
      <c r="C110" s="41"/>
      <c r="D110" s="40"/>
      <c r="E110" s="40"/>
      <c r="F110" s="40"/>
      <c r="G110" s="40"/>
      <c r="H110" s="37"/>
    </row>
    <row r="111" spans="1:8" ht="15" customHeight="1" x14ac:dyDescent="0.2">
      <c r="A111" s="37"/>
      <c r="B111" s="37"/>
      <c r="C111" s="41"/>
      <c r="D111" s="40"/>
      <c r="E111" s="40"/>
      <c r="F111" s="40"/>
      <c r="G111" s="40"/>
      <c r="H111" s="37"/>
    </row>
    <row r="112" spans="1:8" ht="15" customHeight="1" x14ac:dyDescent="0.2">
      <c r="A112" s="37"/>
      <c r="B112" s="37"/>
      <c r="C112" s="41"/>
      <c r="D112" s="40"/>
      <c r="E112" s="40"/>
      <c r="F112" s="40"/>
      <c r="G112" s="40"/>
      <c r="H112" s="37"/>
    </row>
    <row r="113" spans="1:8" ht="15" customHeight="1" x14ac:dyDescent="0.2">
      <c r="A113" s="37"/>
      <c r="B113" s="37"/>
      <c r="C113" s="41"/>
      <c r="D113" s="40"/>
      <c r="E113" s="40"/>
      <c r="F113" s="40"/>
      <c r="G113" s="40"/>
      <c r="H113" s="37"/>
    </row>
    <row r="114" spans="1:8" ht="15" customHeight="1" x14ac:dyDescent="0.2">
      <c r="A114" s="37"/>
      <c r="B114" s="37"/>
      <c r="C114" s="41"/>
      <c r="D114" s="40"/>
      <c r="E114" s="40"/>
      <c r="F114" s="40"/>
      <c r="G114" s="40"/>
      <c r="H114" s="37"/>
    </row>
    <row r="115" spans="1:8" ht="15" customHeight="1" x14ac:dyDescent="0.2">
      <c r="A115" s="37"/>
      <c r="B115" s="37"/>
      <c r="C115" s="41"/>
      <c r="D115" s="40"/>
      <c r="E115" s="40"/>
      <c r="F115" s="40"/>
      <c r="G115" s="40"/>
      <c r="H115" s="37"/>
    </row>
    <row r="116" spans="1:8" ht="15" customHeight="1" x14ac:dyDescent="0.2">
      <c r="A116" s="37"/>
      <c r="B116" s="37"/>
      <c r="C116" s="41"/>
      <c r="D116" s="40"/>
      <c r="E116" s="40"/>
      <c r="F116" s="40"/>
      <c r="G116" s="40"/>
      <c r="H116" s="37"/>
    </row>
    <row r="117" spans="1:8" ht="15" customHeight="1" x14ac:dyDescent="0.2">
      <c r="A117" s="37"/>
      <c r="B117" s="37"/>
      <c r="C117" s="41"/>
      <c r="D117" s="40"/>
      <c r="E117" s="40"/>
      <c r="F117" s="40"/>
      <c r="G117" s="40"/>
      <c r="H117" s="37"/>
    </row>
    <row r="118" spans="1:8" ht="15" customHeight="1" x14ac:dyDescent="0.2">
      <c r="A118" s="37"/>
      <c r="B118" s="37"/>
      <c r="C118" s="41"/>
      <c r="D118" s="40"/>
      <c r="E118" s="40"/>
      <c r="F118" s="40"/>
      <c r="G118" s="40"/>
      <c r="H118" s="37"/>
    </row>
    <row r="119" spans="1:8" ht="15" customHeight="1" x14ac:dyDescent="0.2">
      <c r="A119" s="37"/>
      <c r="B119" s="37"/>
      <c r="C119" s="41"/>
      <c r="D119" s="40"/>
      <c r="E119" s="40"/>
      <c r="F119" s="40"/>
      <c r="G119" s="40"/>
      <c r="H119" s="37"/>
    </row>
    <row r="120" spans="1:8" ht="15" customHeight="1" x14ac:dyDescent="0.2">
      <c r="A120" s="37"/>
      <c r="B120" s="37"/>
      <c r="C120" s="41"/>
      <c r="D120" s="40"/>
      <c r="E120" s="40"/>
      <c r="F120" s="40"/>
      <c r="G120" s="40"/>
      <c r="H120" s="37"/>
    </row>
    <row r="121" spans="1:8" ht="15" customHeight="1" x14ac:dyDescent="0.2">
      <c r="A121" s="37"/>
      <c r="B121" s="37"/>
      <c r="C121" s="41"/>
      <c r="D121" s="40"/>
      <c r="E121" s="40"/>
      <c r="F121" s="40"/>
      <c r="G121" s="40"/>
      <c r="H121" s="37"/>
    </row>
    <row r="122" spans="1:8" ht="15" customHeight="1" x14ac:dyDescent="0.2">
      <c r="A122" s="37"/>
      <c r="B122" s="37"/>
      <c r="C122" s="41"/>
      <c r="D122" s="40"/>
      <c r="E122" s="40"/>
      <c r="F122" s="40"/>
      <c r="G122" s="40"/>
      <c r="H122" s="37"/>
    </row>
    <row r="123" spans="1:8" ht="15" customHeight="1" x14ac:dyDescent="0.2">
      <c r="A123" s="37"/>
      <c r="B123" s="37"/>
      <c r="C123" s="41"/>
      <c r="D123" s="40"/>
      <c r="E123" s="40"/>
      <c r="F123" s="40"/>
      <c r="G123" s="40"/>
      <c r="H123" s="37"/>
    </row>
    <row r="124" spans="1:8" ht="15" customHeight="1" x14ac:dyDescent="0.2">
      <c r="A124" s="37"/>
      <c r="B124" s="37"/>
      <c r="C124" s="41"/>
      <c r="D124" s="40"/>
      <c r="E124" s="40"/>
      <c r="F124" s="40"/>
      <c r="G124" s="40"/>
      <c r="H124" s="37"/>
    </row>
    <row r="125" spans="1:8" ht="15" customHeight="1" x14ac:dyDescent="0.2">
      <c r="A125" s="37"/>
      <c r="B125" s="37"/>
      <c r="C125" s="41"/>
      <c r="D125" s="40"/>
      <c r="E125" s="40"/>
      <c r="F125" s="40"/>
      <c r="G125" s="40"/>
      <c r="H125" s="37"/>
    </row>
    <row r="126" spans="1:8" ht="15" customHeight="1" x14ac:dyDescent="0.2">
      <c r="A126" s="37"/>
      <c r="B126" s="37"/>
      <c r="C126" s="41"/>
      <c r="D126" s="40"/>
      <c r="E126" s="40"/>
      <c r="F126" s="40"/>
      <c r="G126" s="40"/>
      <c r="H126" s="37"/>
    </row>
    <row r="127" spans="1:8" ht="15" customHeight="1" x14ac:dyDescent="0.2">
      <c r="A127" s="37"/>
      <c r="B127" s="37"/>
      <c r="C127" s="41"/>
      <c r="D127" s="40"/>
      <c r="E127" s="40"/>
      <c r="F127" s="40"/>
      <c r="G127" s="40"/>
      <c r="H127" s="37"/>
    </row>
    <row r="128" spans="1:8" ht="15" customHeight="1" x14ac:dyDescent="0.2">
      <c r="A128" s="37"/>
      <c r="B128" s="37"/>
      <c r="C128" s="41"/>
      <c r="D128" s="40"/>
      <c r="E128" s="40"/>
      <c r="F128" s="40"/>
      <c r="G128" s="40"/>
      <c r="H128" s="37"/>
    </row>
    <row r="129" spans="1:27" ht="15" customHeight="1" x14ac:dyDescent="0.2">
      <c r="A129" s="37"/>
      <c r="B129" s="37"/>
      <c r="C129" s="41"/>
      <c r="D129" s="40"/>
      <c r="E129" s="40"/>
      <c r="F129" s="40"/>
      <c r="G129" s="40"/>
      <c r="H129" s="37"/>
    </row>
    <row r="130" spans="1:27" ht="15" customHeight="1" x14ac:dyDescent="0.2">
      <c r="A130" s="37"/>
      <c r="B130" s="37"/>
      <c r="C130" s="41"/>
      <c r="D130" s="40"/>
      <c r="E130" s="40"/>
      <c r="F130" s="40"/>
      <c r="G130" s="40"/>
      <c r="H130" s="37"/>
    </row>
    <row r="131" spans="1:27" ht="15" customHeight="1" x14ac:dyDescent="0.2">
      <c r="A131" s="37"/>
      <c r="B131" s="37"/>
      <c r="C131" s="41"/>
      <c r="D131" s="40"/>
      <c r="E131" s="40"/>
      <c r="F131" s="40"/>
      <c r="G131" s="40"/>
      <c r="H131" s="37"/>
    </row>
    <row r="132" spans="1:27" ht="15" customHeight="1" x14ac:dyDescent="0.2">
      <c r="A132" s="37"/>
      <c r="B132" s="37"/>
      <c r="C132" s="41"/>
      <c r="D132" s="40"/>
      <c r="E132" s="40"/>
      <c r="F132" s="40"/>
      <c r="G132" s="40"/>
      <c r="H132" s="37"/>
    </row>
    <row r="133" spans="1:27" ht="15" customHeight="1" x14ac:dyDescent="0.2">
      <c r="A133" s="37"/>
      <c r="B133" s="37"/>
      <c r="C133" s="41"/>
      <c r="D133" s="40"/>
      <c r="E133" s="40"/>
      <c r="F133" s="40"/>
      <c r="G133" s="40"/>
      <c r="H133" s="37"/>
    </row>
    <row r="134" spans="1:27" s="37" customFormat="1" ht="15" customHeight="1" x14ac:dyDescent="0.2">
      <c r="C134" s="41"/>
      <c r="D134" s="40"/>
      <c r="E134" s="40"/>
      <c r="F134" s="40"/>
      <c r="G134" s="40"/>
      <c r="U134" s="36"/>
      <c r="V134" s="36"/>
      <c r="W134" s="36"/>
      <c r="X134" s="36"/>
      <c r="Y134" s="36"/>
      <c r="Z134" s="36"/>
      <c r="AA134" s="36"/>
    </row>
    <row r="135" spans="1:27" s="37" customFormat="1" ht="15" customHeight="1" x14ac:dyDescent="0.2">
      <c r="C135" s="41"/>
      <c r="D135" s="40"/>
      <c r="E135" s="40"/>
      <c r="F135" s="40"/>
      <c r="G135" s="40"/>
      <c r="U135" s="36"/>
      <c r="V135" s="36"/>
      <c r="W135" s="36"/>
      <c r="X135" s="36"/>
      <c r="Y135" s="36"/>
      <c r="Z135" s="36"/>
      <c r="AA135" s="36"/>
    </row>
    <row r="136" spans="1:27" s="37" customFormat="1" ht="15" customHeight="1" x14ac:dyDescent="0.2">
      <c r="C136" s="41"/>
      <c r="D136" s="40"/>
      <c r="E136" s="40"/>
      <c r="F136" s="40"/>
      <c r="G136" s="40"/>
      <c r="U136" s="36"/>
      <c r="V136" s="36"/>
      <c r="W136" s="36"/>
      <c r="X136" s="36"/>
      <c r="Y136" s="36"/>
      <c r="Z136" s="36"/>
      <c r="AA136" s="36"/>
    </row>
    <row r="137" spans="1:27" s="37" customFormat="1" ht="15" customHeight="1" x14ac:dyDescent="0.2">
      <c r="C137" s="41"/>
      <c r="D137" s="40"/>
      <c r="E137" s="40"/>
      <c r="F137" s="40"/>
      <c r="G137" s="40"/>
      <c r="U137" s="36"/>
      <c r="V137" s="36"/>
      <c r="W137" s="36"/>
      <c r="X137" s="36"/>
      <c r="Y137" s="36"/>
      <c r="Z137" s="36"/>
      <c r="AA137" s="36"/>
    </row>
    <row r="138" spans="1:27" s="37" customFormat="1" ht="15" customHeight="1" x14ac:dyDescent="0.2">
      <c r="C138" s="41"/>
      <c r="D138" s="40"/>
      <c r="E138" s="40"/>
      <c r="F138" s="40"/>
      <c r="G138" s="40"/>
      <c r="U138" s="36"/>
      <c r="V138" s="36"/>
      <c r="W138" s="36"/>
      <c r="X138" s="36"/>
      <c r="Y138" s="36"/>
      <c r="Z138" s="36"/>
      <c r="AA138" s="36"/>
    </row>
    <row r="139" spans="1:27" s="37" customFormat="1" ht="15" customHeight="1" x14ac:dyDescent="0.2">
      <c r="C139" s="41"/>
      <c r="D139" s="40"/>
      <c r="E139" s="40"/>
      <c r="F139" s="40"/>
      <c r="G139" s="40"/>
      <c r="U139" s="36"/>
      <c r="V139" s="36"/>
      <c r="W139" s="36"/>
      <c r="X139" s="36"/>
      <c r="Y139" s="36"/>
      <c r="Z139" s="36"/>
      <c r="AA139" s="36"/>
    </row>
    <row r="140" spans="1:27" ht="15" customHeight="1" x14ac:dyDescent="0.2">
      <c r="G140" s="40"/>
      <c r="H140" s="37"/>
    </row>
    <row r="141" spans="1:27" ht="15" customHeight="1" x14ac:dyDescent="0.2">
      <c r="G141" s="40"/>
      <c r="H141" s="37"/>
    </row>
    <row r="142" spans="1:27" ht="15" customHeight="1" x14ac:dyDescent="0.2">
      <c r="G142" s="40"/>
      <c r="H142" s="37"/>
    </row>
    <row r="143" spans="1:27" ht="15" customHeight="1" x14ac:dyDescent="0.2">
      <c r="G143" s="40"/>
      <c r="H143" s="37"/>
    </row>
    <row r="144" spans="1:27" ht="15" customHeight="1" x14ac:dyDescent="0.2">
      <c r="G144" s="40"/>
      <c r="H144" s="37"/>
    </row>
    <row r="145" spans="7:8" ht="15" customHeight="1" x14ac:dyDescent="0.2">
      <c r="G145" s="40"/>
      <c r="H145" s="37"/>
    </row>
    <row r="146" spans="7:8" ht="15" customHeight="1" x14ac:dyDescent="0.2">
      <c r="G146" s="40"/>
      <c r="H146" s="37"/>
    </row>
    <row r="147" spans="7:8" ht="15" customHeight="1" x14ac:dyDescent="0.2">
      <c r="G147" s="40"/>
      <c r="H147" s="37"/>
    </row>
    <row r="148" spans="7:8" ht="15" customHeight="1" x14ac:dyDescent="0.2">
      <c r="G148" s="40"/>
      <c r="H148" s="37"/>
    </row>
    <row r="149" spans="7:8" ht="15" customHeight="1" x14ac:dyDescent="0.2">
      <c r="G149" s="40"/>
      <c r="H149" s="37"/>
    </row>
    <row r="150" spans="7:8" ht="15" customHeight="1" x14ac:dyDescent="0.2">
      <c r="G150" s="40"/>
      <c r="H150" s="37"/>
    </row>
    <row r="151" spans="7:8" ht="15" customHeight="1" x14ac:dyDescent="0.2">
      <c r="G151" s="40"/>
      <c r="H151" s="37"/>
    </row>
    <row r="152" spans="7:8" ht="15" customHeight="1" x14ac:dyDescent="0.2">
      <c r="G152" s="40"/>
      <c r="H152" s="37"/>
    </row>
    <row r="153" spans="7:8" ht="15" customHeight="1" x14ac:dyDescent="0.2">
      <c r="G153" s="40"/>
      <c r="H153" s="37"/>
    </row>
    <row r="154" spans="7:8" ht="15" customHeight="1" x14ac:dyDescent="0.2">
      <c r="G154" s="40"/>
      <c r="H154" s="37"/>
    </row>
    <row r="155" spans="7:8" ht="15" customHeight="1" x14ac:dyDescent="0.2">
      <c r="G155" s="40"/>
      <c r="H155" s="37"/>
    </row>
    <row r="156" spans="7:8" ht="15" customHeight="1" x14ac:dyDescent="0.2">
      <c r="G156" s="40"/>
      <c r="H156" s="37"/>
    </row>
    <row r="157" spans="7:8" ht="15" customHeight="1" x14ac:dyDescent="0.2">
      <c r="G157" s="40"/>
      <c r="H157" s="37"/>
    </row>
    <row r="158" spans="7:8" ht="15" customHeight="1" x14ac:dyDescent="0.2">
      <c r="G158" s="40"/>
      <c r="H158" s="37"/>
    </row>
    <row r="159" spans="7:8" ht="15" customHeight="1" x14ac:dyDescent="0.2">
      <c r="G159" s="40"/>
      <c r="H159" s="37"/>
    </row>
    <row r="160" spans="7:8" ht="15" customHeight="1" x14ac:dyDescent="0.2">
      <c r="G160" s="40"/>
      <c r="H160" s="37"/>
    </row>
    <row r="161" spans="7:8" ht="15" customHeight="1" x14ac:dyDescent="0.2">
      <c r="G161" s="40"/>
      <c r="H161" s="37"/>
    </row>
    <row r="162" spans="7:8" ht="15" customHeight="1" x14ac:dyDescent="0.2">
      <c r="G162" s="40"/>
      <c r="H162" s="37"/>
    </row>
    <row r="163" spans="7:8" ht="15" customHeight="1" x14ac:dyDescent="0.2">
      <c r="G163" s="40"/>
      <c r="H163" s="37"/>
    </row>
    <row r="164" spans="7:8" ht="15" customHeight="1" x14ac:dyDescent="0.2">
      <c r="G164" s="40"/>
      <c r="H164" s="37"/>
    </row>
    <row r="165" spans="7:8" ht="15" customHeight="1" x14ac:dyDescent="0.2">
      <c r="G165" s="40"/>
      <c r="H165" s="37"/>
    </row>
    <row r="166" spans="7:8" ht="15" customHeight="1" x14ac:dyDescent="0.2">
      <c r="G166" s="40"/>
      <c r="H166" s="37"/>
    </row>
    <row r="167" spans="7:8" ht="15" customHeight="1" x14ac:dyDescent="0.2">
      <c r="G167" s="40"/>
      <c r="H167" s="37"/>
    </row>
    <row r="168" spans="7:8" ht="15" customHeight="1" x14ac:dyDescent="0.2">
      <c r="G168" s="40"/>
      <c r="H168" s="37"/>
    </row>
    <row r="169" spans="7:8" ht="15" customHeight="1" x14ac:dyDescent="0.2">
      <c r="G169" s="40"/>
      <c r="H169" s="37"/>
    </row>
    <row r="170" spans="7:8" ht="15" customHeight="1" x14ac:dyDescent="0.2">
      <c r="G170" s="40"/>
      <c r="H170" s="37"/>
    </row>
    <row r="171" spans="7:8" ht="15" customHeight="1" x14ac:dyDescent="0.2">
      <c r="G171" s="40"/>
      <c r="H171" s="37"/>
    </row>
    <row r="172" spans="7:8" ht="15" customHeight="1" x14ac:dyDescent="0.2">
      <c r="G172" s="40"/>
      <c r="H172" s="37"/>
    </row>
    <row r="173" spans="7:8" ht="15" customHeight="1" x14ac:dyDescent="0.2">
      <c r="G173" s="40"/>
      <c r="H173" s="37"/>
    </row>
    <row r="174" spans="7:8" ht="15" customHeight="1" x14ac:dyDescent="0.2">
      <c r="G174" s="40"/>
      <c r="H174" s="37"/>
    </row>
    <row r="175" spans="7:8" ht="15" customHeight="1" x14ac:dyDescent="0.2">
      <c r="G175" s="40"/>
      <c r="H175" s="37"/>
    </row>
    <row r="176" spans="7:8" ht="15" customHeight="1" x14ac:dyDescent="0.2">
      <c r="G176" s="40"/>
      <c r="H176" s="37"/>
    </row>
    <row r="177" spans="7:8" ht="15" customHeight="1" x14ac:dyDescent="0.2">
      <c r="G177" s="40"/>
      <c r="H177" s="37"/>
    </row>
    <row r="178" spans="7:8" ht="15" customHeight="1" x14ac:dyDescent="0.2">
      <c r="G178" s="40"/>
      <c r="H178" s="37"/>
    </row>
    <row r="179" spans="7:8" ht="15" customHeight="1" x14ac:dyDescent="0.2">
      <c r="G179" s="40"/>
      <c r="H179" s="37"/>
    </row>
    <row r="180" spans="7:8" ht="15" customHeight="1" x14ac:dyDescent="0.2">
      <c r="G180" s="40"/>
      <c r="H180" s="37"/>
    </row>
    <row r="181" spans="7:8" ht="15" customHeight="1" x14ac:dyDescent="0.2">
      <c r="G181" s="40"/>
      <c r="H181" s="37"/>
    </row>
    <row r="182" spans="7:8" ht="15" customHeight="1" x14ac:dyDescent="0.2">
      <c r="G182" s="40"/>
      <c r="H182" s="37"/>
    </row>
    <row r="183" spans="7:8" ht="15" customHeight="1" x14ac:dyDescent="0.2">
      <c r="G183" s="40"/>
      <c r="H183" s="37"/>
    </row>
    <row r="184" spans="7:8" ht="15" customHeight="1" x14ac:dyDescent="0.2">
      <c r="G184" s="40"/>
      <c r="H184" s="37"/>
    </row>
    <row r="185" spans="7:8" ht="15" customHeight="1" x14ac:dyDescent="0.2">
      <c r="G185" s="40"/>
      <c r="H185" s="37"/>
    </row>
    <row r="186" spans="7:8" ht="15" customHeight="1" x14ac:dyDescent="0.2"/>
    <row r="187" spans="7:8" ht="15" customHeight="1" x14ac:dyDescent="0.2"/>
    <row r="188" spans="7:8" ht="15" customHeight="1" x14ac:dyDescent="0.2"/>
    <row r="189" spans="7:8" ht="15" customHeight="1" x14ac:dyDescent="0.2"/>
    <row r="190" spans="7:8" ht="15" customHeight="1" x14ac:dyDescent="0.2"/>
    <row r="191" spans="7:8" ht="15" customHeight="1" x14ac:dyDescent="0.2"/>
    <row r="192" spans="7:8"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row r="1001" ht="15" customHeight="1" x14ac:dyDescent="0.2"/>
    <row r="1002" ht="15" customHeight="1" x14ac:dyDescent="0.2"/>
    <row r="1003" ht="15" customHeight="1" x14ac:dyDescent="0.2"/>
    <row r="1004" ht="15" customHeight="1" x14ac:dyDescent="0.2"/>
    <row r="1005" ht="15" customHeight="1" x14ac:dyDescent="0.2"/>
    <row r="1006" ht="15" customHeight="1" x14ac:dyDescent="0.2"/>
    <row r="1007" ht="15" customHeight="1" x14ac:dyDescent="0.2"/>
    <row r="1008" ht="15" customHeight="1" x14ac:dyDescent="0.2"/>
    <row r="1009" ht="15" customHeight="1" x14ac:dyDescent="0.2"/>
    <row r="1010" ht="15" customHeight="1" x14ac:dyDescent="0.2"/>
    <row r="1011" ht="15" customHeight="1" x14ac:dyDescent="0.2"/>
    <row r="1012" ht="15" customHeight="1" x14ac:dyDescent="0.2"/>
    <row r="1013" ht="15" customHeight="1" x14ac:dyDescent="0.2"/>
    <row r="1014" ht="15" customHeight="1" x14ac:dyDescent="0.2"/>
    <row r="1015" ht="15" customHeight="1" x14ac:dyDescent="0.2"/>
    <row r="1016" ht="15" customHeight="1" x14ac:dyDescent="0.2"/>
    <row r="1017" ht="15" customHeight="1" x14ac:dyDescent="0.2"/>
    <row r="1018" ht="15" customHeight="1" x14ac:dyDescent="0.2"/>
    <row r="1019" ht="15" customHeight="1" x14ac:dyDescent="0.2"/>
    <row r="1020" ht="15" customHeight="1" x14ac:dyDescent="0.2"/>
    <row r="1021" ht="15" customHeight="1" x14ac:dyDescent="0.2"/>
    <row r="1022" ht="15" customHeight="1" x14ac:dyDescent="0.2"/>
    <row r="1023" ht="15" customHeight="1" x14ac:dyDescent="0.2"/>
    <row r="1024" ht="15" customHeight="1" x14ac:dyDescent="0.2"/>
    <row r="1025" ht="15" customHeight="1" x14ac:dyDescent="0.2"/>
    <row r="1026" ht="15" customHeight="1" x14ac:dyDescent="0.2"/>
    <row r="1027" ht="15" customHeight="1" x14ac:dyDescent="0.2"/>
    <row r="1028" ht="15" customHeight="1" x14ac:dyDescent="0.2"/>
    <row r="1029" ht="15" customHeight="1" x14ac:dyDescent="0.2"/>
    <row r="1030" ht="15" customHeight="1" x14ac:dyDescent="0.2"/>
    <row r="1031" ht="15" customHeight="1" x14ac:dyDescent="0.2"/>
    <row r="1032" ht="15" customHeight="1" x14ac:dyDescent="0.2"/>
    <row r="1033" ht="15" customHeight="1" x14ac:dyDescent="0.2"/>
    <row r="1034" ht="15" customHeight="1" x14ac:dyDescent="0.2"/>
    <row r="1035" ht="15" customHeight="1" x14ac:dyDescent="0.2"/>
    <row r="1036" ht="15" customHeight="1" x14ac:dyDescent="0.2"/>
    <row r="1037" ht="15" customHeight="1" x14ac:dyDescent="0.2"/>
    <row r="1038" ht="15" customHeight="1" x14ac:dyDescent="0.2"/>
    <row r="1039" ht="15" customHeight="1" x14ac:dyDescent="0.2"/>
    <row r="1040" ht="15" customHeight="1" x14ac:dyDescent="0.2"/>
    <row r="1041" ht="15" customHeight="1" x14ac:dyDescent="0.2"/>
    <row r="1042" ht="15" customHeight="1" x14ac:dyDescent="0.2"/>
    <row r="1043" ht="15" customHeight="1" x14ac:dyDescent="0.2"/>
    <row r="1044" ht="15" customHeight="1" x14ac:dyDescent="0.2"/>
    <row r="1045" ht="15" customHeight="1" x14ac:dyDescent="0.2"/>
    <row r="1046" ht="15" customHeight="1" x14ac:dyDescent="0.2"/>
    <row r="1047" ht="15" customHeight="1" x14ac:dyDescent="0.2"/>
    <row r="1048" ht="15" customHeight="1" x14ac:dyDescent="0.2"/>
    <row r="1049" ht="15" customHeight="1" x14ac:dyDescent="0.2"/>
    <row r="1050" ht="15" customHeight="1" x14ac:dyDescent="0.2"/>
    <row r="1051" ht="15" customHeight="1" x14ac:dyDescent="0.2"/>
    <row r="1052" ht="15" customHeight="1" x14ac:dyDescent="0.2"/>
    <row r="1053" ht="15" customHeight="1" x14ac:dyDescent="0.2"/>
    <row r="1054" ht="15" customHeight="1" x14ac:dyDescent="0.2"/>
    <row r="1055" ht="15" customHeight="1" x14ac:dyDescent="0.2"/>
    <row r="1056" ht="15" customHeight="1" x14ac:dyDescent="0.2"/>
    <row r="1057" ht="15" customHeight="1" x14ac:dyDescent="0.2"/>
    <row r="1058" ht="15" customHeight="1" x14ac:dyDescent="0.2"/>
    <row r="1059" ht="15" customHeight="1" x14ac:dyDescent="0.2"/>
    <row r="1060" ht="15" customHeight="1" x14ac:dyDescent="0.2"/>
    <row r="1061" ht="15" customHeight="1" x14ac:dyDescent="0.2"/>
    <row r="1062" ht="15" customHeight="1" x14ac:dyDescent="0.2"/>
    <row r="1063" ht="15" customHeight="1" x14ac:dyDescent="0.2"/>
    <row r="1064" ht="15" customHeight="1" x14ac:dyDescent="0.2"/>
    <row r="1065" ht="15" customHeight="1" x14ac:dyDescent="0.2"/>
    <row r="1066" ht="15" customHeight="1" x14ac:dyDescent="0.2"/>
    <row r="1067" ht="15" customHeight="1" x14ac:dyDescent="0.2"/>
    <row r="1068" ht="15" customHeight="1" x14ac:dyDescent="0.2"/>
    <row r="1069" ht="15" customHeight="1" x14ac:dyDescent="0.2"/>
    <row r="1070" ht="15" customHeight="1" x14ac:dyDescent="0.2"/>
    <row r="1071" ht="15" customHeight="1" x14ac:dyDescent="0.2"/>
    <row r="1072" ht="15" customHeight="1" x14ac:dyDescent="0.2"/>
    <row r="1073" ht="15" customHeight="1" x14ac:dyDescent="0.2"/>
    <row r="1074" ht="15" customHeight="1" x14ac:dyDescent="0.2"/>
    <row r="1075" ht="15" customHeight="1" x14ac:dyDescent="0.2"/>
    <row r="1076" ht="15" customHeight="1" x14ac:dyDescent="0.2"/>
    <row r="1077" ht="15" customHeight="1" x14ac:dyDescent="0.2"/>
    <row r="1078" ht="15" customHeight="1" x14ac:dyDescent="0.2"/>
    <row r="1079" ht="15" customHeight="1" x14ac:dyDescent="0.2"/>
    <row r="1080" ht="15" customHeight="1" x14ac:dyDescent="0.2"/>
    <row r="1081" ht="15" customHeight="1" x14ac:dyDescent="0.2"/>
    <row r="1082" ht="15" customHeight="1" x14ac:dyDescent="0.2"/>
    <row r="1083" ht="15" customHeight="1" x14ac:dyDescent="0.2"/>
    <row r="1084" ht="15" customHeight="1" x14ac:dyDescent="0.2"/>
    <row r="1085" ht="15" customHeight="1" x14ac:dyDescent="0.2"/>
    <row r="1086" ht="15" customHeight="1" x14ac:dyDescent="0.2"/>
    <row r="1087" ht="15" customHeight="1" x14ac:dyDescent="0.2"/>
    <row r="1088" ht="15" customHeight="1" x14ac:dyDescent="0.2"/>
    <row r="1089" ht="15" customHeight="1" x14ac:dyDescent="0.2"/>
    <row r="1090" ht="15" customHeight="1" x14ac:dyDescent="0.2"/>
    <row r="1091" ht="15" customHeight="1" x14ac:dyDescent="0.2"/>
    <row r="1092" ht="15" customHeight="1" x14ac:dyDescent="0.2"/>
    <row r="1093" ht="15" customHeight="1" x14ac:dyDescent="0.2"/>
    <row r="1094" ht="15" customHeight="1" x14ac:dyDescent="0.2"/>
    <row r="1095" ht="15" customHeight="1" x14ac:dyDescent="0.2"/>
    <row r="1096" ht="15" customHeight="1" x14ac:dyDescent="0.2"/>
    <row r="1097" ht="15" customHeight="1" x14ac:dyDescent="0.2"/>
    <row r="1098" ht="15" customHeight="1" x14ac:dyDescent="0.2"/>
    <row r="1099" ht="15" customHeight="1" x14ac:dyDescent="0.2"/>
    <row r="1100" ht="15" customHeight="1" x14ac:dyDescent="0.2"/>
    <row r="1101" ht="15" customHeight="1" x14ac:dyDescent="0.2"/>
    <row r="1102" ht="15" customHeight="1" x14ac:dyDescent="0.2"/>
    <row r="1103" ht="15" customHeight="1" x14ac:dyDescent="0.2"/>
    <row r="1104" ht="15" customHeight="1" x14ac:dyDescent="0.2"/>
    <row r="1105" ht="15" customHeight="1" x14ac:dyDescent="0.2"/>
    <row r="1106" ht="15" customHeight="1" x14ac:dyDescent="0.2"/>
    <row r="1107" ht="15" customHeight="1" x14ac:dyDescent="0.2"/>
    <row r="1108" ht="15" customHeight="1" x14ac:dyDescent="0.2"/>
    <row r="1109" ht="15" customHeight="1" x14ac:dyDescent="0.2"/>
    <row r="1110" ht="15" customHeight="1" x14ac:dyDescent="0.2"/>
    <row r="1111" ht="15" customHeight="1" x14ac:dyDescent="0.2"/>
    <row r="1112" ht="15" customHeight="1" x14ac:dyDescent="0.2"/>
    <row r="1113" ht="15" customHeight="1" x14ac:dyDescent="0.2"/>
    <row r="1114" ht="15" customHeight="1" x14ac:dyDescent="0.2"/>
    <row r="1115" ht="15" customHeight="1" x14ac:dyDescent="0.2"/>
    <row r="1116" ht="15" customHeight="1" x14ac:dyDescent="0.2"/>
    <row r="1117" ht="15" customHeight="1" x14ac:dyDescent="0.2"/>
    <row r="1118" ht="15" customHeight="1" x14ac:dyDescent="0.2"/>
    <row r="1119" ht="15" customHeight="1" x14ac:dyDescent="0.2"/>
    <row r="1120" ht="15" customHeight="1" x14ac:dyDescent="0.2"/>
    <row r="1121" ht="15" customHeight="1" x14ac:dyDescent="0.2"/>
    <row r="1122" ht="15" customHeight="1" x14ac:dyDescent="0.2"/>
    <row r="1123" ht="15" customHeight="1" x14ac:dyDescent="0.2"/>
    <row r="1124" ht="15" customHeight="1" x14ac:dyDescent="0.2"/>
    <row r="1125" ht="15" customHeight="1" x14ac:dyDescent="0.2"/>
    <row r="1126" ht="15" customHeight="1" x14ac:dyDescent="0.2"/>
    <row r="1127" ht="15" customHeight="1" x14ac:dyDescent="0.2"/>
    <row r="1128" ht="15" customHeight="1" x14ac:dyDescent="0.2"/>
    <row r="1129" ht="15" customHeight="1" x14ac:dyDescent="0.2"/>
    <row r="1130" ht="15" customHeight="1" x14ac:dyDescent="0.2"/>
    <row r="1131" ht="15" customHeight="1" x14ac:dyDescent="0.2"/>
    <row r="1132" ht="15" customHeight="1" x14ac:dyDescent="0.2"/>
    <row r="1133" ht="15" customHeight="1" x14ac:dyDescent="0.2"/>
    <row r="1134" ht="15" customHeight="1" x14ac:dyDescent="0.2"/>
    <row r="1135" ht="15" customHeight="1" x14ac:dyDescent="0.2"/>
    <row r="1136" ht="15" customHeight="1" x14ac:dyDescent="0.2"/>
    <row r="1137" ht="15" customHeight="1" x14ac:dyDescent="0.2"/>
    <row r="1138" ht="15" customHeight="1" x14ac:dyDescent="0.2"/>
    <row r="1139" ht="15" customHeight="1" x14ac:dyDescent="0.2"/>
    <row r="1140" ht="15" customHeight="1" x14ac:dyDescent="0.2"/>
    <row r="1141" ht="15" customHeight="1" x14ac:dyDescent="0.2"/>
    <row r="1142" ht="15" customHeight="1" x14ac:dyDescent="0.2"/>
    <row r="1143" ht="15" customHeight="1" x14ac:dyDescent="0.2"/>
    <row r="1144" ht="15" customHeight="1" x14ac:dyDescent="0.2"/>
    <row r="1145" ht="15" customHeight="1" x14ac:dyDescent="0.2"/>
    <row r="1146" ht="15" customHeight="1" x14ac:dyDescent="0.2"/>
    <row r="1147" ht="15" customHeight="1" x14ac:dyDescent="0.2"/>
    <row r="1148" ht="15" customHeight="1" x14ac:dyDescent="0.2"/>
    <row r="1149" ht="15" customHeight="1" x14ac:dyDescent="0.2"/>
    <row r="1150" ht="15" customHeight="1" x14ac:dyDescent="0.2"/>
    <row r="1151" ht="15" customHeight="1" x14ac:dyDescent="0.2"/>
    <row r="1152" ht="15" customHeight="1" x14ac:dyDescent="0.2"/>
    <row r="1153" ht="15" customHeight="1" x14ac:dyDescent="0.2"/>
    <row r="1154" ht="15" customHeight="1" x14ac:dyDescent="0.2"/>
    <row r="1155" ht="15" customHeight="1" x14ac:dyDescent="0.2"/>
    <row r="1156" ht="15" customHeight="1" x14ac:dyDescent="0.2"/>
    <row r="1157" ht="15" customHeight="1" x14ac:dyDescent="0.2"/>
    <row r="1158" ht="15" customHeight="1" x14ac:dyDescent="0.2"/>
    <row r="1159" ht="15" customHeight="1" x14ac:dyDescent="0.2"/>
    <row r="1160" ht="15" customHeight="1" x14ac:dyDescent="0.2"/>
    <row r="1161" ht="15" customHeight="1" x14ac:dyDescent="0.2"/>
    <row r="1162" ht="15" customHeight="1" x14ac:dyDescent="0.2"/>
    <row r="1163" ht="15" customHeight="1" x14ac:dyDescent="0.2"/>
    <row r="1164" ht="15" customHeight="1" x14ac:dyDescent="0.2"/>
    <row r="1165" ht="15" customHeight="1" x14ac:dyDescent="0.2"/>
    <row r="1166" ht="15" customHeight="1" x14ac:dyDescent="0.2"/>
    <row r="1167" ht="15" customHeight="1" x14ac:dyDescent="0.2"/>
    <row r="1168" ht="15" customHeight="1" x14ac:dyDescent="0.2"/>
    <row r="1169" ht="15" customHeight="1" x14ac:dyDescent="0.2"/>
    <row r="1170" ht="15" customHeight="1" x14ac:dyDescent="0.2"/>
    <row r="1171" ht="15" customHeight="1" x14ac:dyDescent="0.2"/>
    <row r="1172" ht="15" customHeight="1" x14ac:dyDescent="0.2"/>
    <row r="1173" ht="15" customHeight="1" x14ac:dyDescent="0.2"/>
    <row r="1174" ht="15" customHeight="1" x14ac:dyDescent="0.2"/>
    <row r="1175" ht="15" customHeight="1" x14ac:dyDescent="0.2"/>
    <row r="1176" ht="15" customHeight="1" x14ac:dyDescent="0.2"/>
    <row r="1177" ht="15" customHeight="1" x14ac:dyDescent="0.2"/>
    <row r="1178" ht="15" customHeight="1" x14ac:dyDescent="0.2"/>
    <row r="1179" ht="15" customHeight="1" x14ac:dyDescent="0.2"/>
    <row r="1180" ht="15" customHeight="1" x14ac:dyDescent="0.2"/>
    <row r="1181" ht="15" customHeight="1" x14ac:dyDescent="0.2"/>
    <row r="1182" ht="15" customHeight="1" x14ac:dyDescent="0.2"/>
    <row r="1183" ht="15" customHeight="1" x14ac:dyDescent="0.2"/>
    <row r="1184" ht="15" customHeight="1" x14ac:dyDescent="0.2"/>
    <row r="1185" ht="15" customHeight="1" x14ac:dyDescent="0.2"/>
    <row r="1186" ht="15" customHeight="1" x14ac:dyDescent="0.2"/>
    <row r="1187" ht="15" customHeight="1" x14ac:dyDescent="0.2"/>
    <row r="1188" ht="15" customHeight="1" x14ac:dyDescent="0.2"/>
    <row r="1189" ht="15" customHeight="1" x14ac:dyDescent="0.2"/>
    <row r="1190" ht="15" customHeight="1" x14ac:dyDescent="0.2"/>
    <row r="1191" ht="15" customHeight="1" x14ac:dyDescent="0.2"/>
    <row r="1192" ht="15" customHeight="1" x14ac:dyDescent="0.2"/>
    <row r="1193" ht="15" customHeight="1" x14ac:dyDescent="0.2"/>
    <row r="1194" ht="15" customHeight="1" x14ac:dyDescent="0.2"/>
    <row r="1195" ht="15" customHeight="1" x14ac:dyDescent="0.2"/>
    <row r="1196" ht="15" customHeight="1" x14ac:dyDescent="0.2"/>
    <row r="1197" ht="15" customHeight="1" x14ac:dyDescent="0.2"/>
    <row r="1198" ht="15" customHeight="1" x14ac:dyDescent="0.2"/>
    <row r="1199" ht="15" customHeight="1" x14ac:dyDescent="0.2"/>
    <row r="1200" ht="15" customHeight="1" x14ac:dyDescent="0.2"/>
    <row r="1201" ht="15" customHeight="1" x14ac:dyDescent="0.2"/>
    <row r="1202" ht="15" customHeight="1" x14ac:dyDescent="0.2"/>
    <row r="1203" ht="15" customHeight="1" x14ac:dyDescent="0.2"/>
    <row r="1204" ht="15" customHeight="1" x14ac:dyDescent="0.2"/>
    <row r="1205" ht="15" customHeight="1" x14ac:dyDescent="0.2"/>
    <row r="1206" ht="15" customHeight="1" x14ac:dyDescent="0.2"/>
    <row r="1207" ht="15" customHeight="1" x14ac:dyDescent="0.2"/>
    <row r="1208" ht="15" customHeight="1" x14ac:dyDescent="0.2"/>
    <row r="1209" ht="15" customHeight="1" x14ac:dyDescent="0.2"/>
    <row r="1210" ht="15" customHeight="1" x14ac:dyDescent="0.2"/>
    <row r="1211" ht="15" customHeight="1" x14ac:dyDescent="0.2"/>
    <row r="1212" ht="15" customHeight="1" x14ac:dyDescent="0.2"/>
    <row r="1213" ht="15" customHeight="1" x14ac:dyDescent="0.2"/>
    <row r="1214" ht="15" customHeight="1" x14ac:dyDescent="0.2"/>
    <row r="1215" ht="15" customHeight="1" x14ac:dyDescent="0.2"/>
    <row r="1216" ht="15" customHeight="1" x14ac:dyDescent="0.2"/>
    <row r="1217" ht="15" customHeight="1" x14ac:dyDescent="0.2"/>
    <row r="1218" ht="15" customHeight="1" x14ac:dyDescent="0.2"/>
    <row r="1219" ht="15" customHeight="1" x14ac:dyDescent="0.2"/>
    <row r="1220" ht="15" customHeight="1" x14ac:dyDescent="0.2"/>
    <row r="1221" ht="15" customHeight="1" x14ac:dyDescent="0.2"/>
    <row r="1222" ht="15" customHeight="1" x14ac:dyDescent="0.2"/>
    <row r="1223" ht="15" customHeight="1" x14ac:dyDescent="0.2"/>
    <row r="1224" ht="15" customHeight="1" x14ac:dyDescent="0.2"/>
    <row r="1225" ht="15" customHeight="1" x14ac:dyDescent="0.2"/>
    <row r="1226" ht="15" customHeight="1" x14ac:dyDescent="0.2"/>
    <row r="1227" ht="15" customHeight="1" x14ac:dyDescent="0.2"/>
    <row r="1228" ht="15" customHeight="1" x14ac:dyDescent="0.2"/>
    <row r="1229" ht="15" customHeight="1" x14ac:dyDescent="0.2"/>
    <row r="1230" ht="15" customHeight="1" x14ac:dyDescent="0.2"/>
    <row r="1231" ht="15" customHeight="1" x14ac:dyDescent="0.2"/>
    <row r="1232" ht="15" customHeight="1" x14ac:dyDescent="0.2"/>
    <row r="1233" ht="15" customHeight="1" x14ac:dyDescent="0.2"/>
    <row r="1234" ht="15" customHeight="1" x14ac:dyDescent="0.2"/>
    <row r="1235" ht="15" customHeight="1" x14ac:dyDescent="0.2"/>
    <row r="1236" ht="15" customHeight="1" x14ac:dyDescent="0.2"/>
    <row r="1237" ht="15" customHeight="1" x14ac:dyDescent="0.2"/>
    <row r="1238" ht="15" customHeight="1" x14ac:dyDescent="0.2"/>
    <row r="1239" ht="15" customHeight="1" x14ac:dyDescent="0.2"/>
    <row r="1240" ht="15" customHeight="1" x14ac:dyDescent="0.2"/>
    <row r="1241" ht="15" customHeight="1" x14ac:dyDescent="0.2"/>
    <row r="1242" ht="15" customHeight="1" x14ac:dyDescent="0.2"/>
    <row r="1243" ht="15" customHeight="1" x14ac:dyDescent="0.2"/>
    <row r="1244" ht="15" customHeight="1" x14ac:dyDescent="0.2"/>
    <row r="1245" ht="15" customHeight="1" x14ac:dyDescent="0.2"/>
    <row r="1246" ht="15" customHeight="1" x14ac:dyDescent="0.2"/>
    <row r="1247" ht="15" customHeight="1" x14ac:dyDescent="0.2"/>
    <row r="1248" ht="15" customHeight="1" x14ac:dyDescent="0.2"/>
    <row r="1249" ht="15" customHeight="1" x14ac:dyDescent="0.2"/>
    <row r="1250" ht="15" customHeight="1" x14ac:dyDescent="0.2"/>
    <row r="1251" ht="15" customHeight="1" x14ac:dyDescent="0.2"/>
    <row r="1252" ht="15" customHeight="1" x14ac:dyDescent="0.2"/>
    <row r="1253" ht="15" customHeight="1" x14ac:dyDescent="0.2"/>
    <row r="1254" ht="15" customHeight="1" x14ac:dyDescent="0.2"/>
    <row r="1255" ht="15" customHeight="1" x14ac:dyDescent="0.2"/>
    <row r="1256" ht="15" customHeight="1" x14ac:dyDescent="0.2"/>
    <row r="1257" ht="15" customHeight="1" x14ac:dyDescent="0.2"/>
    <row r="1258" ht="15" customHeight="1" x14ac:dyDescent="0.2"/>
    <row r="1259" ht="15" customHeight="1" x14ac:dyDescent="0.2"/>
    <row r="1260" ht="15" customHeight="1" x14ac:dyDescent="0.2"/>
    <row r="1261" ht="15" customHeight="1" x14ac:dyDescent="0.2"/>
    <row r="1262" ht="15" customHeight="1" x14ac:dyDescent="0.2"/>
    <row r="1263" ht="15" customHeight="1" x14ac:dyDescent="0.2"/>
    <row r="1264" ht="15" customHeight="1" x14ac:dyDescent="0.2"/>
    <row r="1265" ht="15" customHeight="1" x14ac:dyDescent="0.2"/>
    <row r="1266" ht="15" customHeight="1" x14ac:dyDescent="0.2"/>
    <row r="1267" ht="15" customHeight="1" x14ac:dyDescent="0.2"/>
    <row r="1268" ht="15" customHeight="1" x14ac:dyDescent="0.2"/>
    <row r="1269" ht="15" customHeight="1" x14ac:dyDescent="0.2"/>
    <row r="1270" ht="15" customHeight="1" x14ac:dyDescent="0.2"/>
    <row r="1271" ht="15" customHeight="1" x14ac:dyDescent="0.2"/>
    <row r="1272" ht="15" customHeight="1" x14ac:dyDescent="0.2"/>
    <row r="1273" ht="15" customHeight="1" x14ac:dyDescent="0.2"/>
    <row r="1274" ht="15" customHeight="1" x14ac:dyDescent="0.2"/>
    <row r="1275" ht="15" customHeight="1" x14ac:dyDescent="0.2"/>
    <row r="1276" ht="15" customHeight="1" x14ac:dyDescent="0.2"/>
    <row r="1277" ht="15" customHeight="1" x14ac:dyDescent="0.2"/>
    <row r="1278" ht="15" customHeight="1" x14ac:dyDescent="0.2"/>
    <row r="1279" ht="15" customHeight="1" x14ac:dyDescent="0.2"/>
    <row r="1280" ht="15" customHeight="1" x14ac:dyDescent="0.2"/>
    <row r="1281" ht="15" customHeight="1" x14ac:dyDescent="0.2"/>
    <row r="1282" ht="15" customHeight="1" x14ac:dyDescent="0.2"/>
    <row r="1283" ht="15" customHeight="1" x14ac:dyDescent="0.2"/>
    <row r="1284" ht="15" customHeight="1" x14ac:dyDescent="0.2"/>
    <row r="1285" ht="15" customHeight="1" x14ac:dyDescent="0.2"/>
    <row r="1286" ht="15" customHeight="1" x14ac:dyDescent="0.2"/>
    <row r="1287" ht="15" customHeight="1" x14ac:dyDescent="0.2"/>
    <row r="1288" ht="15" customHeight="1" x14ac:dyDescent="0.2"/>
    <row r="1289" ht="15" customHeight="1" x14ac:dyDescent="0.2"/>
    <row r="1290" ht="15" customHeight="1" x14ac:dyDescent="0.2"/>
    <row r="1291" ht="15" customHeight="1" x14ac:dyDescent="0.2"/>
    <row r="1292" ht="15" customHeight="1" x14ac:dyDescent="0.2"/>
    <row r="1293" ht="15" customHeight="1" x14ac:dyDescent="0.2"/>
    <row r="1294" ht="15" customHeight="1" x14ac:dyDescent="0.2"/>
    <row r="1295" ht="15" customHeight="1" x14ac:dyDescent="0.2"/>
    <row r="1296" ht="15" customHeight="1" x14ac:dyDescent="0.2"/>
    <row r="1297" ht="15" customHeight="1" x14ac:dyDescent="0.2"/>
    <row r="1298" ht="15" customHeight="1" x14ac:dyDescent="0.2"/>
    <row r="1299" ht="15" customHeight="1" x14ac:dyDescent="0.2"/>
    <row r="1300" ht="15" customHeight="1" x14ac:dyDescent="0.2"/>
    <row r="1301" ht="15" customHeight="1" x14ac:dyDescent="0.2"/>
    <row r="1302" ht="15" customHeight="1" x14ac:dyDescent="0.2"/>
    <row r="1303" ht="15" customHeight="1" x14ac:dyDescent="0.2"/>
    <row r="1304" ht="15" customHeight="1" x14ac:dyDescent="0.2"/>
    <row r="1305" ht="15" customHeight="1" x14ac:dyDescent="0.2"/>
    <row r="1306" ht="15" customHeight="1" x14ac:dyDescent="0.2"/>
    <row r="1307" ht="15" customHeight="1" x14ac:dyDescent="0.2"/>
    <row r="1308" ht="15" customHeight="1" x14ac:dyDescent="0.2"/>
    <row r="1309" ht="15" customHeight="1" x14ac:dyDescent="0.2"/>
    <row r="1310" ht="15" customHeight="1" x14ac:dyDescent="0.2"/>
    <row r="1311" ht="15" customHeight="1" x14ac:dyDescent="0.2"/>
    <row r="1312" ht="15" customHeight="1" x14ac:dyDescent="0.2"/>
    <row r="1313" ht="15" customHeight="1" x14ac:dyDescent="0.2"/>
    <row r="1314" ht="15" customHeight="1" x14ac:dyDescent="0.2"/>
    <row r="1315" ht="15" customHeight="1" x14ac:dyDescent="0.2"/>
    <row r="1316" ht="15" customHeight="1" x14ac:dyDescent="0.2"/>
    <row r="1317" ht="15" customHeight="1" x14ac:dyDescent="0.2"/>
    <row r="1318" ht="15" customHeight="1" x14ac:dyDescent="0.2"/>
    <row r="1319" ht="15" customHeight="1" x14ac:dyDescent="0.2"/>
    <row r="1320" ht="15" customHeight="1" x14ac:dyDescent="0.2"/>
    <row r="1321" ht="15" customHeight="1" x14ac:dyDescent="0.2"/>
    <row r="1322" ht="15" customHeight="1" x14ac:dyDescent="0.2"/>
    <row r="1323" ht="15" customHeight="1" x14ac:dyDescent="0.2"/>
    <row r="1324" ht="15" customHeight="1" x14ac:dyDescent="0.2"/>
    <row r="1325" ht="15" customHeight="1" x14ac:dyDescent="0.2"/>
    <row r="1326" ht="15" customHeight="1" x14ac:dyDescent="0.2"/>
    <row r="1327" ht="15" customHeight="1" x14ac:dyDescent="0.2"/>
    <row r="1328" ht="15" customHeight="1" x14ac:dyDescent="0.2"/>
    <row r="1329" ht="15" customHeight="1" x14ac:dyDescent="0.2"/>
    <row r="1330" ht="15" customHeight="1" x14ac:dyDescent="0.2"/>
    <row r="1331" ht="15" customHeight="1" x14ac:dyDescent="0.2"/>
    <row r="1332" ht="15" customHeight="1" x14ac:dyDescent="0.2"/>
    <row r="1333" ht="15" customHeight="1" x14ac:dyDescent="0.2"/>
    <row r="1334" ht="15" customHeight="1" x14ac:dyDescent="0.2"/>
    <row r="1335" ht="15" customHeight="1" x14ac:dyDescent="0.2"/>
    <row r="1336" ht="15" customHeight="1" x14ac:dyDescent="0.2"/>
    <row r="1337" ht="15" customHeight="1" x14ac:dyDescent="0.2"/>
    <row r="1338" ht="15" customHeight="1" x14ac:dyDescent="0.2"/>
    <row r="1339" ht="15" customHeight="1" x14ac:dyDescent="0.2"/>
    <row r="1340" ht="15" customHeight="1" x14ac:dyDescent="0.2"/>
    <row r="1341" ht="15" customHeight="1" x14ac:dyDescent="0.2"/>
    <row r="1342" ht="15" customHeight="1" x14ac:dyDescent="0.2"/>
    <row r="1343" ht="15" customHeight="1" x14ac:dyDescent="0.2"/>
    <row r="1344" ht="15" customHeight="1" x14ac:dyDescent="0.2"/>
    <row r="1345" ht="15" customHeight="1" x14ac:dyDescent="0.2"/>
    <row r="1346" ht="15" customHeight="1" x14ac:dyDescent="0.2"/>
    <row r="1347" ht="15" customHeight="1" x14ac:dyDescent="0.2"/>
    <row r="1348" ht="15" customHeight="1" x14ac:dyDescent="0.2"/>
    <row r="1349" ht="15" customHeight="1" x14ac:dyDescent="0.2"/>
    <row r="1350" ht="15" customHeight="1" x14ac:dyDescent="0.2"/>
    <row r="1351" ht="15" customHeight="1" x14ac:dyDescent="0.2"/>
    <row r="1352" ht="15" customHeight="1" x14ac:dyDescent="0.2"/>
    <row r="1353" ht="15" customHeight="1" x14ac:dyDescent="0.2"/>
    <row r="1354" ht="15" customHeight="1" x14ac:dyDescent="0.2"/>
    <row r="1355" ht="15" customHeight="1" x14ac:dyDescent="0.2"/>
    <row r="1356" ht="15" customHeight="1" x14ac:dyDescent="0.2"/>
    <row r="1357" ht="15" customHeight="1" x14ac:dyDescent="0.2"/>
    <row r="1358" ht="15" customHeight="1" x14ac:dyDescent="0.2"/>
    <row r="1359" ht="15" customHeight="1" x14ac:dyDescent="0.2"/>
    <row r="1360" ht="15" customHeight="1" x14ac:dyDescent="0.2"/>
    <row r="1361" ht="15" customHeight="1" x14ac:dyDescent="0.2"/>
    <row r="1362" ht="15" customHeight="1" x14ac:dyDescent="0.2"/>
    <row r="1363" ht="15" customHeight="1" x14ac:dyDescent="0.2"/>
    <row r="1364" ht="15" customHeight="1" x14ac:dyDescent="0.2"/>
    <row r="1365" ht="15" customHeight="1" x14ac:dyDescent="0.2"/>
    <row r="1366" ht="15" customHeight="1" x14ac:dyDescent="0.2"/>
    <row r="1367" ht="15" customHeight="1" x14ac:dyDescent="0.2"/>
    <row r="1368" ht="15" customHeight="1" x14ac:dyDescent="0.2"/>
    <row r="1369" ht="15" customHeight="1" x14ac:dyDescent="0.2"/>
    <row r="1370" ht="15" customHeight="1" x14ac:dyDescent="0.2"/>
    <row r="1371" ht="15" customHeight="1" x14ac:dyDescent="0.2"/>
    <row r="1372" ht="15" customHeight="1" x14ac:dyDescent="0.2"/>
    <row r="1373" ht="15" customHeight="1" x14ac:dyDescent="0.2"/>
    <row r="1374" ht="15" customHeight="1" x14ac:dyDescent="0.2"/>
    <row r="1375" ht="15" customHeight="1" x14ac:dyDescent="0.2"/>
    <row r="1376" ht="15" customHeight="1" x14ac:dyDescent="0.2"/>
    <row r="1377" ht="15" customHeight="1" x14ac:dyDescent="0.2"/>
    <row r="1378" ht="15" customHeight="1" x14ac:dyDescent="0.2"/>
    <row r="1379" ht="15" customHeight="1" x14ac:dyDescent="0.2"/>
    <row r="1380" ht="15" customHeight="1" x14ac:dyDescent="0.2"/>
    <row r="1381" ht="15" customHeight="1" x14ac:dyDescent="0.2"/>
    <row r="1382" ht="15" customHeight="1" x14ac:dyDescent="0.2"/>
    <row r="1383" ht="15" customHeight="1" x14ac:dyDescent="0.2"/>
    <row r="1384" ht="15" customHeight="1" x14ac:dyDescent="0.2"/>
    <row r="1385" ht="15" customHeight="1" x14ac:dyDescent="0.2"/>
    <row r="1386" ht="15" customHeight="1" x14ac:dyDescent="0.2"/>
    <row r="1387" ht="15" customHeight="1" x14ac:dyDescent="0.2"/>
    <row r="1388" ht="15" customHeight="1" x14ac:dyDescent="0.2"/>
    <row r="1389" ht="15" customHeight="1" x14ac:dyDescent="0.2"/>
    <row r="1390" ht="15" customHeight="1" x14ac:dyDescent="0.2"/>
    <row r="1391" ht="15" customHeight="1" x14ac:dyDescent="0.2"/>
    <row r="1392" ht="15" customHeight="1" x14ac:dyDescent="0.2"/>
    <row r="1393" ht="15" customHeight="1" x14ac:dyDescent="0.2"/>
    <row r="1394" ht="15" customHeight="1" x14ac:dyDescent="0.2"/>
    <row r="1395" ht="15" customHeight="1" x14ac:dyDescent="0.2"/>
    <row r="1396" ht="15" customHeight="1" x14ac:dyDescent="0.2"/>
    <row r="1397" ht="15" customHeight="1" x14ac:dyDescent="0.2"/>
    <row r="1398" ht="15" customHeight="1" x14ac:dyDescent="0.2"/>
    <row r="1399" ht="15" customHeight="1" x14ac:dyDescent="0.2"/>
    <row r="1400" ht="15" customHeight="1" x14ac:dyDescent="0.2"/>
    <row r="1401" ht="15" customHeight="1" x14ac:dyDescent="0.2"/>
    <row r="1402" ht="15" customHeight="1" x14ac:dyDescent="0.2"/>
    <row r="1403" ht="15" customHeight="1" x14ac:dyDescent="0.2"/>
    <row r="1404" ht="15" customHeight="1" x14ac:dyDescent="0.2"/>
    <row r="1405" ht="15" customHeight="1" x14ac:dyDescent="0.2"/>
    <row r="1406" ht="15" customHeight="1" x14ac:dyDescent="0.2"/>
    <row r="1407" ht="15" customHeight="1" x14ac:dyDescent="0.2"/>
    <row r="1408" ht="15" customHeight="1" x14ac:dyDescent="0.2"/>
    <row r="1409" ht="15" customHeight="1" x14ac:dyDescent="0.2"/>
    <row r="1410" ht="15" customHeight="1" x14ac:dyDescent="0.2"/>
    <row r="1411" ht="15" customHeight="1" x14ac:dyDescent="0.2"/>
    <row r="1412" ht="15" customHeight="1" x14ac:dyDescent="0.2"/>
    <row r="1413" ht="15" customHeight="1" x14ac:dyDescent="0.2"/>
    <row r="1414" ht="15" customHeight="1" x14ac:dyDescent="0.2"/>
    <row r="1415" ht="15" customHeight="1" x14ac:dyDescent="0.2"/>
    <row r="1416" ht="15" customHeight="1" x14ac:dyDescent="0.2"/>
    <row r="1417" ht="15" customHeight="1" x14ac:dyDescent="0.2"/>
    <row r="1418" ht="15" customHeight="1" x14ac:dyDescent="0.2"/>
    <row r="1419" ht="15" customHeight="1" x14ac:dyDescent="0.2"/>
    <row r="1420" ht="15" customHeight="1" x14ac:dyDescent="0.2"/>
    <row r="1421" ht="15" customHeight="1" x14ac:dyDescent="0.2"/>
    <row r="1422" ht="15" customHeight="1" x14ac:dyDescent="0.2"/>
    <row r="1423" ht="15" customHeight="1" x14ac:dyDescent="0.2"/>
    <row r="1424" ht="15" customHeight="1" x14ac:dyDescent="0.2"/>
    <row r="1425" ht="15" customHeight="1" x14ac:dyDescent="0.2"/>
    <row r="1426" ht="15" customHeight="1" x14ac:dyDescent="0.2"/>
    <row r="1427" ht="15" customHeight="1" x14ac:dyDescent="0.2"/>
    <row r="1428" ht="15" customHeight="1" x14ac:dyDescent="0.2"/>
    <row r="1429" ht="15" customHeight="1" x14ac:dyDescent="0.2"/>
    <row r="1430" ht="15" customHeight="1" x14ac:dyDescent="0.2"/>
    <row r="1431" ht="15" customHeight="1" x14ac:dyDescent="0.2"/>
    <row r="1432" ht="15" customHeight="1" x14ac:dyDescent="0.2"/>
    <row r="1433" ht="15" customHeight="1" x14ac:dyDescent="0.2"/>
    <row r="1434" ht="15" customHeight="1" x14ac:dyDescent="0.2"/>
    <row r="1435" ht="15" customHeight="1" x14ac:dyDescent="0.2"/>
    <row r="1436" ht="15" customHeight="1" x14ac:dyDescent="0.2"/>
    <row r="1437" ht="15" customHeight="1" x14ac:dyDescent="0.2"/>
    <row r="1438" ht="15" customHeight="1" x14ac:dyDescent="0.2"/>
    <row r="1439" ht="15" customHeight="1" x14ac:dyDescent="0.2"/>
    <row r="1440" ht="15" customHeight="1" x14ac:dyDescent="0.2"/>
    <row r="1441" ht="15" customHeight="1" x14ac:dyDescent="0.2"/>
    <row r="1442" ht="15" customHeight="1" x14ac:dyDescent="0.2"/>
    <row r="1443" ht="15" customHeight="1" x14ac:dyDescent="0.2"/>
    <row r="1444" ht="15" customHeight="1" x14ac:dyDescent="0.2"/>
    <row r="1445" ht="15" customHeight="1" x14ac:dyDescent="0.2"/>
    <row r="1446" ht="15" customHeight="1" x14ac:dyDescent="0.2"/>
    <row r="1447" ht="15" customHeight="1" x14ac:dyDescent="0.2"/>
    <row r="1448" ht="15" customHeight="1" x14ac:dyDescent="0.2"/>
    <row r="1449" ht="15" customHeight="1" x14ac:dyDescent="0.2"/>
    <row r="1450" ht="15" customHeight="1" x14ac:dyDescent="0.2"/>
    <row r="1451" ht="15" customHeight="1" x14ac:dyDescent="0.2"/>
    <row r="1452" ht="15" customHeight="1" x14ac:dyDescent="0.2"/>
    <row r="1453" ht="15" customHeight="1" x14ac:dyDescent="0.2"/>
    <row r="1454" ht="15" customHeight="1" x14ac:dyDescent="0.2"/>
    <row r="1455" ht="15" customHeight="1" x14ac:dyDescent="0.2"/>
    <row r="1456" ht="15" customHeight="1" x14ac:dyDescent="0.2"/>
    <row r="1457" ht="15" customHeight="1" x14ac:dyDescent="0.2"/>
    <row r="1458" ht="15" customHeight="1" x14ac:dyDescent="0.2"/>
    <row r="1459" ht="15" customHeight="1" x14ac:dyDescent="0.2"/>
    <row r="1460" ht="15" customHeight="1" x14ac:dyDescent="0.2"/>
    <row r="1461" ht="15" customHeight="1" x14ac:dyDescent="0.2"/>
    <row r="1462" ht="15" customHeight="1" x14ac:dyDescent="0.2"/>
    <row r="1463" ht="15" customHeight="1" x14ac:dyDescent="0.2"/>
    <row r="1464" ht="15" customHeight="1" x14ac:dyDescent="0.2"/>
    <row r="1465" ht="15" customHeight="1" x14ac:dyDescent="0.2"/>
    <row r="1466" ht="15" customHeight="1" x14ac:dyDescent="0.2"/>
    <row r="1467" ht="15" customHeight="1" x14ac:dyDescent="0.2"/>
    <row r="1468" ht="15" customHeight="1" x14ac:dyDescent="0.2"/>
    <row r="1469" ht="15" customHeight="1" x14ac:dyDescent="0.2"/>
    <row r="1470" ht="15" customHeight="1" x14ac:dyDescent="0.2"/>
    <row r="1471" ht="15" customHeight="1" x14ac:dyDescent="0.2"/>
    <row r="1472" ht="15" customHeight="1" x14ac:dyDescent="0.2"/>
    <row r="1473" ht="15" customHeight="1" x14ac:dyDescent="0.2"/>
    <row r="1474" ht="15" customHeight="1" x14ac:dyDescent="0.2"/>
    <row r="1475" ht="15" customHeight="1" x14ac:dyDescent="0.2"/>
    <row r="1476" ht="15" customHeight="1" x14ac:dyDescent="0.2"/>
    <row r="1477" ht="15" customHeight="1" x14ac:dyDescent="0.2"/>
    <row r="1478" ht="15" customHeight="1" x14ac:dyDescent="0.2"/>
    <row r="1479" ht="15" customHeight="1" x14ac:dyDescent="0.2"/>
    <row r="1480" ht="15" customHeight="1" x14ac:dyDescent="0.2"/>
    <row r="1481" ht="15" customHeight="1" x14ac:dyDescent="0.2"/>
    <row r="1482" ht="15" customHeight="1" x14ac:dyDescent="0.2"/>
    <row r="1483" ht="15" customHeight="1" x14ac:dyDescent="0.2"/>
    <row r="1484" ht="15" customHeight="1" x14ac:dyDescent="0.2"/>
    <row r="1485" ht="15" customHeight="1" x14ac:dyDescent="0.2"/>
    <row r="1486" ht="15" customHeight="1" x14ac:dyDescent="0.2"/>
    <row r="1487" ht="15" customHeight="1" x14ac:dyDescent="0.2"/>
    <row r="1488" ht="15" customHeight="1" x14ac:dyDescent="0.2"/>
    <row r="1489" ht="15" customHeight="1" x14ac:dyDescent="0.2"/>
    <row r="1490" ht="15" customHeight="1" x14ac:dyDescent="0.2"/>
    <row r="1491" ht="15" customHeight="1" x14ac:dyDescent="0.2"/>
    <row r="1492" ht="15" customHeight="1" x14ac:dyDescent="0.2"/>
    <row r="1493" ht="15" customHeight="1" x14ac:dyDescent="0.2"/>
    <row r="1494" ht="15" customHeight="1" x14ac:dyDescent="0.2"/>
    <row r="1495" ht="15" customHeight="1" x14ac:dyDescent="0.2"/>
    <row r="1496" ht="15" customHeight="1" x14ac:dyDescent="0.2"/>
    <row r="1497" ht="15" customHeight="1" x14ac:dyDescent="0.2"/>
    <row r="1498" ht="15" customHeight="1" x14ac:dyDescent="0.2"/>
    <row r="1499" ht="15" customHeight="1" x14ac:dyDescent="0.2"/>
    <row r="1500" ht="15" customHeight="1" x14ac:dyDescent="0.2"/>
    <row r="1501" ht="15" customHeight="1" x14ac:dyDescent="0.2"/>
    <row r="1502" ht="15" customHeight="1" x14ac:dyDescent="0.2"/>
    <row r="1503" ht="15" customHeight="1" x14ac:dyDescent="0.2"/>
    <row r="1504" ht="15" customHeight="1" x14ac:dyDescent="0.2"/>
    <row r="1505" ht="15" customHeight="1" x14ac:dyDescent="0.2"/>
    <row r="1506" ht="15" customHeight="1" x14ac:dyDescent="0.2"/>
    <row r="1507" ht="15" customHeight="1" x14ac:dyDescent="0.2"/>
    <row r="1508" ht="15" customHeight="1" x14ac:dyDescent="0.2"/>
    <row r="1509" ht="15" customHeight="1" x14ac:dyDescent="0.2"/>
    <row r="1510" ht="15" customHeight="1" x14ac:dyDescent="0.2"/>
    <row r="1511" ht="15" customHeight="1" x14ac:dyDescent="0.2"/>
    <row r="1512" ht="15" customHeight="1" x14ac:dyDescent="0.2"/>
    <row r="1513" ht="15" customHeight="1" x14ac:dyDescent="0.2"/>
    <row r="1514" ht="15" customHeight="1" x14ac:dyDescent="0.2"/>
    <row r="1515" ht="15" customHeight="1" x14ac:dyDescent="0.2"/>
    <row r="1516" ht="15" customHeight="1" x14ac:dyDescent="0.2"/>
    <row r="1517" ht="15" customHeight="1" x14ac:dyDescent="0.2"/>
    <row r="1518" ht="15" customHeight="1" x14ac:dyDescent="0.2"/>
    <row r="1519" ht="15" customHeight="1" x14ac:dyDescent="0.2"/>
    <row r="1520" ht="15" customHeight="1" x14ac:dyDescent="0.2"/>
    <row r="1521" ht="15" customHeight="1" x14ac:dyDescent="0.2"/>
    <row r="1522" ht="15" customHeight="1" x14ac:dyDescent="0.2"/>
    <row r="1523" ht="15" customHeight="1" x14ac:dyDescent="0.2"/>
    <row r="1524" ht="15" customHeight="1" x14ac:dyDescent="0.2"/>
    <row r="1525" ht="15" customHeight="1" x14ac:dyDescent="0.2"/>
    <row r="1526" ht="15" customHeight="1" x14ac:dyDescent="0.2"/>
    <row r="1527" ht="15" customHeight="1" x14ac:dyDescent="0.2"/>
    <row r="1528" ht="15" customHeight="1" x14ac:dyDescent="0.2"/>
    <row r="1529" ht="15" customHeight="1" x14ac:dyDescent="0.2"/>
    <row r="1530" ht="15" customHeight="1" x14ac:dyDescent="0.2"/>
    <row r="1531" ht="15" customHeight="1" x14ac:dyDescent="0.2"/>
    <row r="1532" ht="15" customHeight="1" x14ac:dyDescent="0.2"/>
    <row r="1533" ht="15" customHeight="1" x14ac:dyDescent="0.2"/>
    <row r="1534" ht="15" customHeight="1" x14ac:dyDescent="0.2"/>
    <row r="1535" ht="15" customHeight="1" x14ac:dyDescent="0.2"/>
    <row r="1536" ht="15" customHeight="1" x14ac:dyDescent="0.2"/>
    <row r="1537" ht="15" customHeight="1" x14ac:dyDescent="0.2"/>
    <row r="1538" ht="15" customHeight="1" x14ac:dyDescent="0.2"/>
    <row r="1539" ht="15" customHeight="1" x14ac:dyDescent="0.2"/>
    <row r="1540" ht="15" customHeight="1" x14ac:dyDescent="0.2"/>
    <row r="1541" ht="15" customHeight="1" x14ac:dyDescent="0.2"/>
    <row r="1542" ht="15" customHeight="1" x14ac:dyDescent="0.2"/>
    <row r="1543" ht="15" customHeight="1" x14ac:dyDescent="0.2"/>
    <row r="1544" ht="15" customHeight="1" x14ac:dyDescent="0.2"/>
    <row r="1545" ht="15" customHeight="1" x14ac:dyDescent="0.2"/>
    <row r="1546" ht="15" customHeight="1" x14ac:dyDescent="0.2"/>
    <row r="1547" ht="15" customHeight="1" x14ac:dyDescent="0.2"/>
    <row r="1548" ht="15" customHeight="1" x14ac:dyDescent="0.2"/>
    <row r="1549" ht="15" customHeight="1" x14ac:dyDescent="0.2"/>
    <row r="1550" ht="15" customHeight="1" x14ac:dyDescent="0.2"/>
    <row r="1551" ht="15" customHeight="1" x14ac:dyDescent="0.2"/>
    <row r="1552" ht="15" customHeight="1" x14ac:dyDescent="0.2"/>
    <row r="1553" ht="15" customHeight="1" x14ac:dyDescent="0.2"/>
    <row r="1554" ht="15" customHeight="1" x14ac:dyDescent="0.2"/>
    <row r="1555" ht="15" customHeight="1" x14ac:dyDescent="0.2"/>
    <row r="1556" ht="15" customHeight="1" x14ac:dyDescent="0.2"/>
    <row r="1557" ht="15" customHeight="1" x14ac:dyDescent="0.2"/>
    <row r="1558" ht="15" customHeight="1" x14ac:dyDescent="0.2"/>
    <row r="1559" ht="15" customHeight="1" x14ac:dyDescent="0.2"/>
    <row r="1560" ht="15" customHeight="1" x14ac:dyDescent="0.2"/>
    <row r="1561" ht="15" customHeight="1" x14ac:dyDescent="0.2"/>
    <row r="1562" ht="15" customHeight="1" x14ac:dyDescent="0.2"/>
    <row r="1563" ht="15" customHeight="1" x14ac:dyDescent="0.2"/>
    <row r="1564" ht="15" customHeight="1" x14ac:dyDescent="0.2"/>
    <row r="1565" ht="15" customHeight="1" x14ac:dyDescent="0.2"/>
    <row r="1566" ht="15" customHeight="1" x14ac:dyDescent="0.2"/>
    <row r="1567" ht="15" customHeight="1" x14ac:dyDescent="0.2"/>
    <row r="1568" ht="15" customHeight="1" x14ac:dyDescent="0.2"/>
    <row r="1569" ht="15" customHeight="1" x14ac:dyDescent="0.2"/>
    <row r="1570" ht="15" customHeight="1" x14ac:dyDescent="0.2"/>
    <row r="1571" ht="15" customHeight="1" x14ac:dyDescent="0.2"/>
    <row r="1572" ht="15" customHeight="1" x14ac:dyDescent="0.2"/>
    <row r="1573" ht="15" customHeight="1" x14ac:dyDescent="0.2"/>
    <row r="1574" ht="15" customHeight="1" x14ac:dyDescent="0.2"/>
    <row r="1575" ht="15" customHeight="1" x14ac:dyDescent="0.2"/>
    <row r="1576" ht="15" customHeight="1" x14ac:dyDescent="0.2"/>
    <row r="1577" ht="15" customHeight="1" x14ac:dyDescent="0.2"/>
    <row r="1578" ht="15" customHeight="1" x14ac:dyDescent="0.2"/>
    <row r="1579" ht="15" customHeight="1" x14ac:dyDescent="0.2"/>
    <row r="1580" ht="15" customHeight="1" x14ac:dyDescent="0.2"/>
    <row r="1581" ht="15" customHeight="1" x14ac:dyDescent="0.2"/>
    <row r="1582" ht="15" customHeight="1" x14ac:dyDescent="0.2"/>
    <row r="1583" ht="15" customHeight="1" x14ac:dyDescent="0.2"/>
    <row r="1584" ht="15" customHeight="1" x14ac:dyDescent="0.2"/>
    <row r="1585" ht="15" customHeight="1" x14ac:dyDescent="0.2"/>
    <row r="1586" ht="15" customHeight="1" x14ac:dyDescent="0.2"/>
    <row r="1587" ht="15" customHeight="1" x14ac:dyDescent="0.2"/>
    <row r="1588" ht="15" customHeight="1" x14ac:dyDescent="0.2"/>
    <row r="1589" ht="15" customHeight="1" x14ac:dyDescent="0.2"/>
    <row r="1590" ht="15" customHeight="1" x14ac:dyDescent="0.2"/>
    <row r="1591" ht="15" customHeight="1" x14ac:dyDescent="0.2"/>
    <row r="1592" ht="15" customHeight="1" x14ac:dyDescent="0.2"/>
    <row r="1593" ht="15" customHeight="1" x14ac:dyDescent="0.2"/>
    <row r="1594" ht="15" customHeight="1" x14ac:dyDescent="0.2"/>
    <row r="1595" ht="15" customHeight="1" x14ac:dyDescent="0.2"/>
    <row r="1596" ht="15" customHeight="1" x14ac:dyDescent="0.2"/>
    <row r="1597" ht="15" customHeight="1" x14ac:dyDescent="0.2"/>
    <row r="1598" ht="15" customHeight="1" x14ac:dyDescent="0.2"/>
    <row r="1599" ht="15" customHeight="1" x14ac:dyDescent="0.2"/>
    <row r="1600" ht="15" customHeight="1" x14ac:dyDescent="0.2"/>
    <row r="1601" ht="15" customHeight="1" x14ac:dyDescent="0.2"/>
    <row r="1602" ht="15" customHeight="1" x14ac:dyDescent="0.2"/>
    <row r="1603" ht="15" customHeight="1" x14ac:dyDescent="0.2"/>
    <row r="1604" ht="15" customHeight="1" x14ac:dyDescent="0.2"/>
    <row r="1605" ht="15" customHeight="1" x14ac:dyDescent="0.2"/>
    <row r="1606" ht="15" customHeight="1" x14ac:dyDescent="0.2"/>
    <row r="1607" ht="15" customHeight="1" x14ac:dyDescent="0.2"/>
    <row r="1608" ht="15" customHeight="1" x14ac:dyDescent="0.2"/>
    <row r="1609" ht="15" customHeight="1" x14ac:dyDescent="0.2"/>
    <row r="1610" ht="15" customHeight="1" x14ac:dyDescent="0.2"/>
    <row r="1611" ht="15" customHeight="1" x14ac:dyDescent="0.2"/>
    <row r="1612" ht="15" customHeight="1" x14ac:dyDescent="0.2"/>
    <row r="1613" ht="15" customHeight="1" x14ac:dyDescent="0.2"/>
    <row r="1614" ht="15" customHeight="1" x14ac:dyDescent="0.2"/>
    <row r="1615" ht="15" customHeight="1" x14ac:dyDescent="0.2"/>
    <row r="1616" ht="15" customHeight="1" x14ac:dyDescent="0.2"/>
    <row r="1617" ht="15" customHeight="1" x14ac:dyDescent="0.2"/>
    <row r="1618" ht="15" customHeight="1" x14ac:dyDescent="0.2"/>
    <row r="1619" ht="15" customHeight="1" x14ac:dyDescent="0.2"/>
    <row r="1620" ht="15" customHeight="1" x14ac:dyDescent="0.2"/>
    <row r="1621" ht="15" customHeight="1" x14ac:dyDescent="0.2"/>
    <row r="1622" ht="15" customHeight="1" x14ac:dyDescent="0.2"/>
    <row r="1623" ht="15" customHeight="1" x14ac:dyDescent="0.2"/>
    <row r="1624" ht="15" customHeight="1" x14ac:dyDescent="0.2"/>
    <row r="1625" ht="15" customHeight="1" x14ac:dyDescent="0.2"/>
    <row r="1626" ht="15" customHeight="1" x14ac:dyDescent="0.2"/>
    <row r="1627" ht="15" customHeight="1" x14ac:dyDescent="0.2"/>
    <row r="1628" ht="15" customHeight="1" x14ac:dyDescent="0.2"/>
    <row r="1629" ht="15" customHeight="1" x14ac:dyDescent="0.2"/>
    <row r="1630" ht="15" customHeight="1" x14ac:dyDescent="0.2"/>
    <row r="1631" ht="15" customHeight="1" x14ac:dyDescent="0.2"/>
    <row r="1632" ht="15" customHeight="1" x14ac:dyDescent="0.2"/>
    <row r="1633" ht="15" customHeight="1" x14ac:dyDescent="0.2"/>
    <row r="1634" ht="15" customHeight="1" x14ac:dyDescent="0.2"/>
    <row r="1635" ht="15" customHeight="1" x14ac:dyDescent="0.2"/>
    <row r="1636" ht="15" customHeight="1" x14ac:dyDescent="0.2"/>
    <row r="1637" ht="15" customHeight="1" x14ac:dyDescent="0.2"/>
    <row r="1638" ht="15" customHeight="1" x14ac:dyDescent="0.2"/>
    <row r="1639" ht="15" customHeight="1" x14ac:dyDescent="0.2"/>
    <row r="1640" ht="15" customHeight="1" x14ac:dyDescent="0.2"/>
    <row r="1641" ht="15" customHeight="1" x14ac:dyDescent="0.2"/>
    <row r="1642" ht="15" customHeight="1" x14ac:dyDescent="0.2"/>
    <row r="1643" ht="15" customHeight="1" x14ac:dyDescent="0.2"/>
    <row r="1644" ht="15" customHeight="1" x14ac:dyDescent="0.2"/>
    <row r="1645" ht="15" customHeight="1" x14ac:dyDescent="0.2"/>
    <row r="1646" ht="15" customHeight="1" x14ac:dyDescent="0.2"/>
    <row r="1647" ht="15" customHeight="1" x14ac:dyDescent="0.2"/>
    <row r="1648" ht="15" customHeight="1" x14ac:dyDescent="0.2"/>
    <row r="1649" ht="15" customHeight="1" x14ac:dyDescent="0.2"/>
    <row r="1650" ht="15" customHeight="1" x14ac:dyDescent="0.2"/>
    <row r="1651" ht="15" customHeight="1" x14ac:dyDescent="0.2"/>
    <row r="1652" ht="15" customHeight="1" x14ac:dyDescent="0.2"/>
    <row r="1653" ht="15" customHeight="1" x14ac:dyDescent="0.2"/>
    <row r="1654" ht="15" customHeight="1" x14ac:dyDescent="0.2"/>
    <row r="1655" ht="15" customHeight="1" x14ac:dyDescent="0.2"/>
    <row r="1656" ht="15" customHeight="1" x14ac:dyDescent="0.2"/>
    <row r="1657" ht="15" customHeight="1" x14ac:dyDescent="0.2"/>
    <row r="1658" ht="15" customHeight="1" x14ac:dyDescent="0.2"/>
    <row r="1659" ht="15" customHeight="1" x14ac:dyDescent="0.2"/>
    <row r="1660" ht="15" customHeight="1" x14ac:dyDescent="0.2"/>
    <row r="1661" ht="15" customHeight="1" x14ac:dyDescent="0.2"/>
    <row r="1662" ht="15" customHeight="1" x14ac:dyDescent="0.2"/>
    <row r="1663" ht="15" customHeight="1" x14ac:dyDescent="0.2"/>
    <row r="1664" ht="15" customHeight="1" x14ac:dyDescent="0.2"/>
    <row r="1665" ht="15" customHeight="1" x14ac:dyDescent="0.2"/>
    <row r="1666" ht="15" customHeight="1" x14ac:dyDescent="0.2"/>
    <row r="1667" ht="15" customHeight="1" x14ac:dyDescent="0.2"/>
    <row r="1668" ht="15" customHeight="1" x14ac:dyDescent="0.2"/>
    <row r="1669" ht="15" customHeight="1" x14ac:dyDescent="0.2"/>
    <row r="1670" ht="15" customHeight="1" x14ac:dyDescent="0.2"/>
    <row r="1671" ht="15" customHeight="1" x14ac:dyDescent="0.2"/>
    <row r="1672" ht="15" customHeight="1" x14ac:dyDescent="0.2"/>
    <row r="1673" ht="15" customHeight="1" x14ac:dyDescent="0.2"/>
    <row r="1674" ht="15" customHeight="1" x14ac:dyDescent="0.2"/>
    <row r="1675" ht="15" customHeight="1" x14ac:dyDescent="0.2"/>
    <row r="1676" ht="15" customHeight="1" x14ac:dyDescent="0.2"/>
    <row r="1677" ht="15" customHeight="1" x14ac:dyDescent="0.2"/>
    <row r="1678" ht="15" customHeight="1" x14ac:dyDescent="0.2"/>
    <row r="1679" ht="15" customHeight="1" x14ac:dyDescent="0.2"/>
    <row r="1680" ht="15" customHeight="1" x14ac:dyDescent="0.2"/>
    <row r="1681" ht="15" customHeight="1" x14ac:dyDescent="0.2"/>
    <row r="1682" ht="15" customHeight="1" x14ac:dyDescent="0.2"/>
    <row r="1683" ht="15" customHeight="1" x14ac:dyDescent="0.2"/>
    <row r="1684" ht="15" customHeight="1" x14ac:dyDescent="0.2"/>
    <row r="1685" ht="15" customHeight="1" x14ac:dyDescent="0.2"/>
    <row r="1686" ht="15" customHeight="1" x14ac:dyDescent="0.2"/>
    <row r="1687" ht="15" customHeight="1" x14ac:dyDescent="0.2"/>
    <row r="1688" ht="15" customHeight="1" x14ac:dyDescent="0.2"/>
    <row r="1689" ht="15" customHeight="1" x14ac:dyDescent="0.2"/>
    <row r="1690" ht="15" customHeight="1" x14ac:dyDescent="0.2"/>
    <row r="1691" ht="15" customHeight="1" x14ac:dyDescent="0.2"/>
    <row r="1692" ht="15" customHeight="1" x14ac:dyDescent="0.2"/>
    <row r="1693" ht="15" customHeight="1" x14ac:dyDescent="0.2"/>
    <row r="1694" ht="15" customHeight="1" x14ac:dyDescent="0.2"/>
    <row r="1695" ht="15" customHeight="1" x14ac:dyDescent="0.2"/>
    <row r="1696" ht="15" customHeight="1" x14ac:dyDescent="0.2"/>
    <row r="1697" ht="15" customHeight="1" x14ac:dyDescent="0.2"/>
    <row r="1698" ht="15" customHeight="1" x14ac:dyDescent="0.2"/>
    <row r="1699" ht="15" customHeight="1" x14ac:dyDescent="0.2"/>
    <row r="1700" ht="15" customHeight="1" x14ac:dyDescent="0.2"/>
    <row r="1701" ht="15" customHeight="1" x14ac:dyDescent="0.2"/>
    <row r="1702" ht="15" customHeight="1" x14ac:dyDescent="0.2"/>
    <row r="1703" ht="15" customHeight="1" x14ac:dyDescent="0.2"/>
    <row r="1704" ht="15" customHeight="1" x14ac:dyDescent="0.2"/>
    <row r="1705" ht="15" customHeight="1" x14ac:dyDescent="0.2"/>
    <row r="1706" ht="15" customHeight="1" x14ac:dyDescent="0.2"/>
    <row r="1707" ht="15" customHeight="1" x14ac:dyDescent="0.2"/>
    <row r="1708" ht="15" customHeight="1" x14ac:dyDescent="0.2"/>
    <row r="1709" ht="15" customHeight="1" x14ac:dyDescent="0.2"/>
    <row r="1710" ht="15" customHeight="1" x14ac:dyDescent="0.2"/>
    <row r="1711" ht="15" customHeight="1" x14ac:dyDescent="0.2"/>
    <row r="1712" ht="15" customHeight="1" x14ac:dyDescent="0.2"/>
    <row r="1713" ht="15" customHeight="1" x14ac:dyDescent="0.2"/>
    <row r="1714" ht="15" customHeight="1" x14ac:dyDescent="0.2"/>
    <row r="1715" ht="15" customHeight="1" x14ac:dyDescent="0.2"/>
    <row r="1716" ht="15" customHeight="1" x14ac:dyDescent="0.2"/>
    <row r="1717" ht="15" customHeight="1" x14ac:dyDescent="0.2"/>
    <row r="1718" ht="15" customHeight="1" x14ac:dyDescent="0.2"/>
    <row r="1719" ht="15" customHeight="1" x14ac:dyDescent="0.2"/>
    <row r="1720" ht="15" customHeight="1" x14ac:dyDescent="0.2"/>
    <row r="1721" ht="15" customHeight="1" x14ac:dyDescent="0.2"/>
    <row r="1722" ht="15" customHeight="1" x14ac:dyDescent="0.2"/>
    <row r="1723" ht="15" customHeight="1" x14ac:dyDescent="0.2"/>
    <row r="1724" ht="15" customHeight="1" x14ac:dyDescent="0.2"/>
    <row r="1725" ht="15" customHeight="1" x14ac:dyDescent="0.2"/>
    <row r="1726" ht="15" customHeight="1" x14ac:dyDescent="0.2"/>
    <row r="1727" ht="15" customHeight="1" x14ac:dyDescent="0.2"/>
    <row r="1728" ht="15" customHeight="1" x14ac:dyDescent="0.2"/>
    <row r="1729" ht="15" customHeight="1" x14ac:dyDescent="0.2"/>
    <row r="1730" ht="15" customHeight="1" x14ac:dyDescent="0.2"/>
    <row r="1731" ht="15" customHeight="1" x14ac:dyDescent="0.2"/>
    <row r="1732" ht="15" customHeight="1" x14ac:dyDescent="0.2"/>
    <row r="1733" ht="15" customHeight="1" x14ac:dyDescent="0.2"/>
    <row r="1734" ht="15" customHeight="1" x14ac:dyDescent="0.2"/>
    <row r="1735" ht="15" customHeight="1" x14ac:dyDescent="0.2"/>
    <row r="1736" ht="15" customHeight="1" x14ac:dyDescent="0.2"/>
    <row r="1737" ht="15" customHeight="1" x14ac:dyDescent="0.2"/>
    <row r="1738" ht="15" customHeight="1" x14ac:dyDescent="0.2"/>
    <row r="1739" ht="15" customHeight="1" x14ac:dyDescent="0.2"/>
    <row r="1740" ht="15" customHeight="1" x14ac:dyDescent="0.2"/>
    <row r="1741" ht="15" customHeight="1" x14ac:dyDescent="0.2"/>
    <row r="1742" ht="15" customHeight="1" x14ac:dyDescent="0.2"/>
    <row r="1743" ht="15" customHeight="1" x14ac:dyDescent="0.2"/>
    <row r="1744" ht="15" customHeight="1" x14ac:dyDescent="0.2"/>
    <row r="1745" ht="15" customHeight="1" x14ac:dyDescent="0.2"/>
    <row r="1746" ht="15" customHeight="1" x14ac:dyDescent="0.2"/>
    <row r="1747" ht="15" customHeight="1" x14ac:dyDescent="0.2"/>
    <row r="1748" ht="15" customHeight="1" x14ac:dyDescent="0.2"/>
    <row r="1749" ht="15" customHeight="1" x14ac:dyDescent="0.2"/>
    <row r="1750" ht="15" customHeight="1" x14ac:dyDescent="0.2"/>
    <row r="1751" ht="15" customHeight="1" x14ac:dyDescent="0.2"/>
    <row r="1752" ht="15" customHeight="1" x14ac:dyDescent="0.2"/>
    <row r="1753" ht="15" customHeight="1" x14ac:dyDescent="0.2"/>
    <row r="1754" ht="15" customHeight="1" x14ac:dyDescent="0.2"/>
    <row r="1755" ht="15" customHeight="1" x14ac:dyDescent="0.2"/>
    <row r="1756" ht="15" customHeight="1" x14ac:dyDescent="0.2"/>
    <row r="1757" ht="15" customHeight="1" x14ac:dyDescent="0.2"/>
    <row r="1758" ht="15" customHeight="1" x14ac:dyDescent="0.2"/>
    <row r="1759" ht="15" customHeight="1" x14ac:dyDescent="0.2"/>
    <row r="1760" ht="15" customHeight="1" x14ac:dyDescent="0.2"/>
    <row r="1761" ht="15" customHeight="1" x14ac:dyDescent="0.2"/>
    <row r="1762" ht="15" customHeight="1" x14ac:dyDescent="0.2"/>
    <row r="1763" ht="15" customHeight="1" x14ac:dyDescent="0.2"/>
    <row r="1764" ht="15" customHeight="1" x14ac:dyDescent="0.2"/>
    <row r="1765" ht="15" customHeight="1" x14ac:dyDescent="0.2"/>
    <row r="1766" ht="15" customHeight="1" x14ac:dyDescent="0.2"/>
    <row r="1767" ht="15" customHeight="1" x14ac:dyDescent="0.2"/>
    <row r="1768" ht="15" customHeight="1" x14ac:dyDescent="0.2"/>
    <row r="1769" ht="15" customHeight="1" x14ac:dyDescent="0.2"/>
    <row r="1770" ht="15" customHeight="1" x14ac:dyDescent="0.2"/>
    <row r="1771" ht="15" customHeight="1" x14ac:dyDescent="0.2"/>
    <row r="1772" ht="15" customHeight="1" x14ac:dyDescent="0.2"/>
    <row r="1773" ht="15" customHeight="1" x14ac:dyDescent="0.2"/>
    <row r="1774" ht="15" customHeight="1" x14ac:dyDescent="0.2"/>
    <row r="1775" ht="15" customHeight="1" x14ac:dyDescent="0.2"/>
    <row r="1776" ht="15" customHeight="1" x14ac:dyDescent="0.2"/>
    <row r="1777" ht="15" customHeight="1" x14ac:dyDescent="0.2"/>
    <row r="1778" ht="15" customHeight="1" x14ac:dyDescent="0.2"/>
    <row r="1779" ht="15" customHeight="1" x14ac:dyDescent="0.2"/>
    <row r="1780" ht="15" customHeight="1" x14ac:dyDescent="0.2"/>
    <row r="1781" ht="15" customHeight="1" x14ac:dyDescent="0.2"/>
    <row r="1782" ht="15" customHeight="1" x14ac:dyDescent="0.2"/>
    <row r="1783" ht="15" customHeight="1" x14ac:dyDescent="0.2"/>
    <row r="1784" ht="15" customHeight="1" x14ac:dyDescent="0.2"/>
    <row r="1785" ht="15" customHeight="1" x14ac:dyDescent="0.2"/>
    <row r="1786" ht="15" customHeight="1" x14ac:dyDescent="0.2"/>
    <row r="1787" ht="15" customHeight="1" x14ac:dyDescent="0.2"/>
    <row r="1788" ht="15" customHeight="1" x14ac:dyDescent="0.2"/>
    <row r="1789" ht="15" customHeight="1" x14ac:dyDescent="0.2"/>
    <row r="1790" ht="15" customHeight="1" x14ac:dyDescent="0.2"/>
    <row r="1791" ht="15" customHeight="1" x14ac:dyDescent="0.2"/>
    <row r="1792" ht="15" customHeight="1" x14ac:dyDescent="0.2"/>
    <row r="1793" ht="15" customHeight="1" x14ac:dyDescent="0.2"/>
    <row r="1794" ht="15" customHeight="1" x14ac:dyDescent="0.2"/>
    <row r="1795" ht="15" customHeight="1" x14ac:dyDescent="0.2"/>
    <row r="1796" ht="15" customHeight="1" x14ac:dyDescent="0.2"/>
    <row r="1797" ht="15" customHeight="1" x14ac:dyDescent="0.2"/>
    <row r="1798" ht="15" customHeight="1" x14ac:dyDescent="0.2"/>
    <row r="1799" ht="15" customHeight="1" x14ac:dyDescent="0.2"/>
    <row r="1800" ht="15" customHeight="1" x14ac:dyDescent="0.2"/>
    <row r="1801" ht="15" customHeight="1" x14ac:dyDescent="0.2"/>
    <row r="1802" ht="15" customHeight="1" x14ac:dyDescent="0.2"/>
    <row r="1803" ht="15" customHeight="1" x14ac:dyDescent="0.2"/>
    <row r="1804" ht="15" customHeight="1" x14ac:dyDescent="0.2"/>
    <row r="1805" ht="15" customHeight="1" x14ac:dyDescent="0.2"/>
    <row r="1806" ht="15" customHeight="1" x14ac:dyDescent="0.2"/>
    <row r="1807" ht="15" customHeight="1" x14ac:dyDescent="0.2"/>
    <row r="1808" ht="15" customHeight="1" x14ac:dyDescent="0.2"/>
    <row r="1809" ht="15" customHeight="1" x14ac:dyDescent="0.2"/>
    <row r="1810" ht="15" customHeight="1" x14ac:dyDescent="0.2"/>
    <row r="1811" ht="15" customHeight="1" x14ac:dyDescent="0.2"/>
    <row r="1812" ht="15" customHeight="1" x14ac:dyDescent="0.2"/>
    <row r="1813" ht="15" customHeight="1" x14ac:dyDescent="0.2"/>
    <row r="1814" ht="15" customHeight="1" x14ac:dyDescent="0.2"/>
    <row r="1815" ht="15" customHeight="1" x14ac:dyDescent="0.2"/>
    <row r="1816" ht="15" customHeight="1" x14ac:dyDescent="0.2"/>
    <row r="1817" ht="15" customHeight="1" x14ac:dyDescent="0.2"/>
    <row r="1818" ht="15" customHeight="1" x14ac:dyDescent="0.2"/>
    <row r="1819" ht="15" customHeight="1" x14ac:dyDescent="0.2"/>
    <row r="1820" ht="15" customHeight="1" x14ac:dyDescent="0.2"/>
    <row r="1821" ht="15" customHeight="1" x14ac:dyDescent="0.2"/>
    <row r="1822" ht="15" customHeight="1" x14ac:dyDescent="0.2"/>
    <row r="1823" ht="15" customHeight="1" x14ac:dyDescent="0.2"/>
    <row r="1824" ht="15" customHeight="1" x14ac:dyDescent="0.2"/>
    <row r="1825" ht="15" customHeight="1" x14ac:dyDescent="0.2"/>
    <row r="1826" ht="15" customHeight="1" x14ac:dyDescent="0.2"/>
    <row r="1827" ht="15" customHeight="1" x14ac:dyDescent="0.2"/>
    <row r="1828" ht="15" customHeight="1" x14ac:dyDescent="0.2"/>
    <row r="1829" ht="15" customHeight="1" x14ac:dyDescent="0.2"/>
    <row r="1830" ht="15" customHeight="1" x14ac:dyDescent="0.2"/>
    <row r="1831" ht="15" customHeight="1" x14ac:dyDescent="0.2"/>
    <row r="1832" ht="15" customHeight="1" x14ac:dyDescent="0.2"/>
    <row r="1833" ht="15" customHeight="1" x14ac:dyDescent="0.2"/>
    <row r="1834" ht="15" customHeight="1" x14ac:dyDescent="0.2"/>
    <row r="1835" ht="15" customHeight="1" x14ac:dyDescent="0.2"/>
    <row r="1836" ht="15" customHeight="1" x14ac:dyDescent="0.2"/>
    <row r="1837" ht="15" customHeight="1" x14ac:dyDescent="0.2"/>
    <row r="1838" ht="15" customHeight="1" x14ac:dyDescent="0.2"/>
    <row r="1839" ht="15" customHeight="1" x14ac:dyDescent="0.2"/>
    <row r="1840" ht="15" customHeight="1" x14ac:dyDescent="0.2"/>
    <row r="1841" ht="15" customHeight="1" x14ac:dyDescent="0.2"/>
    <row r="1842" ht="15" customHeight="1" x14ac:dyDescent="0.2"/>
    <row r="1843" ht="15" customHeight="1" x14ac:dyDescent="0.2"/>
    <row r="1844" ht="15" customHeight="1" x14ac:dyDescent="0.2"/>
    <row r="1845" ht="15" customHeight="1" x14ac:dyDescent="0.2"/>
    <row r="1846" ht="15" customHeight="1" x14ac:dyDescent="0.2"/>
    <row r="1847" ht="15" customHeight="1" x14ac:dyDescent="0.2"/>
    <row r="1848" ht="15" customHeight="1" x14ac:dyDescent="0.2"/>
    <row r="1849" ht="15" customHeight="1" x14ac:dyDescent="0.2"/>
    <row r="1850" ht="15" customHeight="1" x14ac:dyDescent="0.2"/>
    <row r="1851" ht="15" customHeight="1" x14ac:dyDescent="0.2"/>
    <row r="1852" ht="15" customHeight="1" x14ac:dyDescent="0.2"/>
    <row r="1853" ht="15" customHeight="1" x14ac:dyDescent="0.2"/>
    <row r="1854" ht="15" customHeight="1" x14ac:dyDescent="0.2"/>
    <row r="1855" ht="15" customHeight="1" x14ac:dyDescent="0.2"/>
    <row r="1856" ht="15" customHeight="1" x14ac:dyDescent="0.2"/>
    <row r="1857" ht="15" customHeight="1" x14ac:dyDescent="0.2"/>
    <row r="1858" ht="15" customHeight="1" x14ac:dyDescent="0.2"/>
    <row r="1859" ht="15" customHeight="1" x14ac:dyDescent="0.2"/>
    <row r="1860" ht="15" customHeight="1" x14ac:dyDescent="0.2"/>
    <row r="1861" ht="15" customHeight="1" x14ac:dyDescent="0.2"/>
    <row r="1862" ht="15" customHeight="1" x14ac:dyDescent="0.2"/>
    <row r="1863" ht="15" customHeight="1" x14ac:dyDescent="0.2"/>
    <row r="1864" ht="15" customHeight="1" x14ac:dyDescent="0.2"/>
    <row r="1865" ht="15" customHeight="1" x14ac:dyDescent="0.2"/>
    <row r="1866" ht="15" customHeight="1" x14ac:dyDescent="0.2"/>
    <row r="1867" ht="15" customHeight="1" x14ac:dyDescent="0.2"/>
    <row r="1868" ht="15" customHeight="1" x14ac:dyDescent="0.2"/>
    <row r="1869" ht="15" customHeight="1" x14ac:dyDescent="0.2"/>
    <row r="1870" ht="15" customHeight="1" x14ac:dyDescent="0.2"/>
    <row r="1871" ht="15" customHeight="1" x14ac:dyDescent="0.2"/>
    <row r="1872" ht="15" customHeight="1" x14ac:dyDescent="0.2"/>
    <row r="1873" ht="15" customHeight="1" x14ac:dyDescent="0.2"/>
    <row r="1874" ht="15" customHeight="1" x14ac:dyDescent="0.2"/>
    <row r="1875" ht="15" customHeight="1" x14ac:dyDescent="0.2"/>
    <row r="1876" ht="15" customHeight="1" x14ac:dyDescent="0.2"/>
    <row r="1877" ht="15" customHeight="1" x14ac:dyDescent="0.2"/>
    <row r="1878" ht="15" customHeight="1" x14ac:dyDescent="0.2"/>
    <row r="1879" ht="15" customHeight="1" x14ac:dyDescent="0.2"/>
    <row r="1880" ht="15" customHeight="1" x14ac:dyDescent="0.2"/>
    <row r="1881" ht="15" customHeight="1" x14ac:dyDescent="0.2"/>
    <row r="1882" ht="15" customHeight="1" x14ac:dyDescent="0.2"/>
    <row r="1883" ht="15" customHeight="1" x14ac:dyDescent="0.2"/>
    <row r="1884" ht="15" customHeight="1" x14ac:dyDescent="0.2"/>
    <row r="1885" ht="15" customHeight="1" x14ac:dyDescent="0.2"/>
    <row r="1886" ht="15" customHeight="1" x14ac:dyDescent="0.2"/>
    <row r="1887" ht="15" customHeight="1" x14ac:dyDescent="0.2"/>
    <row r="1888" ht="15" customHeight="1" x14ac:dyDescent="0.2"/>
    <row r="1889" ht="15" customHeight="1" x14ac:dyDescent="0.2"/>
    <row r="1890" ht="15" customHeight="1" x14ac:dyDescent="0.2"/>
    <row r="1891" ht="15" customHeight="1" x14ac:dyDescent="0.2"/>
    <row r="1892" ht="15" customHeight="1" x14ac:dyDescent="0.2"/>
    <row r="1893" ht="15" customHeight="1" x14ac:dyDescent="0.2"/>
    <row r="1894" ht="15" customHeight="1" x14ac:dyDescent="0.2"/>
    <row r="1895" ht="15" customHeight="1" x14ac:dyDescent="0.2"/>
    <row r="1896" ht="15" customHeight="1" x14ac:dyDescent="0.2"/>
    <row r="1897" ht="15" customHeight="1" x14ac:dyDescent="0.2"/>
    <row r="1898" ht="15" customHeight="1" x14ac:dyDescent="0.2"/>
    <row r="1899" ht="15" customHeight="1" x14ac:dyDescent="0.2"/>
    <row r="1900" ht="15" customHeight="1" x14ac:dyDescent="0.2"/>
    <row r="1901" ht="15" customHeight="1" x14ac:dyDescent="0.2"/>
    <row r="1902" ht="15" customHeight="1" x14ac:dyDescent="0.2"/>
    <row r="1903" ht="15" customHeight="1" x14ac:dyDescent="0.2"/>
    <row r="1904" ht="15" customHeight="1" x14ac:dyDescent="0.2"/>
    <row r="1905" ht="15" customHeight="1" x14ac:dyDescent="0.2"/>
    <row r="1906" ht="15" customHeight="1" x14ac:dyDescent="0.2"/>
    <row r="1907" ht="15" customHeight="1" x14ac:dyDescent="0.2"/>
    <row r="1908" ht="15" customHeight="1" x14ac:dyDescent="0.2"/>
    <row r="1909" ht="15" customHeight="1" x14ac:dyDescent="0.2"/>
    <row r="1910" ht="15" customHeight="1" x14ac:dyDescent="0.2"/>
    <row r="1911" ht="15" customHeight="1" x14ac:dyDescent="0.2"/>
    <row r="1912" ht="15" customHeight="1" x14ac:dyDescent="0.2"/>
    <row r="1913" ht="15" customHeight="1" x14ac:dyDescent="0.2"/>
    <row r="1914" ht="15" customHeight="1" x14ac:dyDescent="0.2"/>
    <row r="1915" ht="15" customHeight="1" x14ac:dyDescent="0.2"/>
    <row r="1916" ht="15" customHeight="1" x14ac:dyDescent="0.2"/>
    <row r="1917" ht="15" customHeight="1" x14ac:dyDescent="0.2"/>
    <row r="1918" ht="15" customHeight="1" x14ac:dyDescent="0.2"/>
    <row r="1919" ht="15" customHeight="1" x14ac:dyDescent="0.2"/>
    <row r="1920" ht="15" customHeight="1" x14ac:dyDescent="0.2"/>
    <row r="1921" ht="15" customHeight="1" x14ac:dyDescent="0.2"/>
    <row r="1922" ht="15" customHeight="1" x14ac:dyDescent="0.2"/>
    <row r="1923" ht="15" customHeight="1" x14ac:dyDescent="0.2"/>
    <row r="1924" ht="15" customHeight="1" x14ac:dyDescent="0.2"/>
    <row r="1925" ht="15" customHeight="1" x14ac:dyDescent="0.2"/>
    <row r="1926" ht="15" customHeight="1" x14ac:dyDescent="0.2"/>
    <row r="1927" ht="15" customHeight="1" x14ac:dyDescent="0.2"/>
    <row r="1928" ht="15" customHeight="1" x14ac:dyDescent="0.2"/>
    <row r="1929" ht="15" customHeight="1" x14ac:dyDescent="0.2"/>
    <row r="1930" ht="15" customHeight="1" x14ac:dyDescent="0.2"/>
    <row r="1931" ht="15" customHeight="1" x14ac:dyDescent="0.2"/>
    <row r="1932" ht="15" customHeight="1" x14ac:dyDescent="0.2"/>
    <row r="1933" ht="15" customHeight="1" x14ac:dyDescent="0.2"/>
    <row r="1934" ht="15" customHeight="1" x14ac:dyDescent="0.2"/>
    <row r="1935" ht="15" customHeight="1" x14ac:dyDescent="0.2"/>
    <row r="1936" ht="15" customHeight="1" x14ac:dyDescent="0.2"/>
    <row r="1937" ht="15" customHeight="1" x14ac:dyDescent="0.2"/>
    <row r="1938" ht="15" customHeight="1" x14ac:dyDescent="0.2"/>
    <row r="1939" ht="15" customHeight="1" x14ac:dyDescent="0.2"/>
    <row r="1940" ht="15" customHeight="1" x14ac:dyDescent="0.2"/>
    <row r="1941" ht="15" customHeight="1" x14ac:dyDescent="0.2"/>
    <row r="1942" ht="15" customHeight="1" x14ac:dyDescent="0.2"/>
    <row r="1943" ht="15" customHeight="1" x14ac:dyDescent="0.2"/>
    <row r="1944" ht="15" customHeight="1" x14ac:dyDescent="0.2"/>
    <row r="1945" ht="15" customHeight="1" x14ac:dyDescent="0.2"/>
    <row r="1946" ht="15" customHeight="1" x14ac:dyDescent="0.2"/>
    <row r="1947" ht="15" customHeight="1" x14ac:dyDescent="0.2"/>
    <row r="1948" ht="15" customHeight="1" x14ac:dyDescent="0.2"/>
    <row r="1949" ht="15" customHeight="1" x14ac:dyDescent="0.2"/>
    <row r="1950" ht="15" customHeight="1" x14ac:dyDescent="0.2"/>
    <row r="1951" ht="15" customHeight="1" x14ac:dyDescent="0.2"/>
    <row r="1952" ht="15" customHeight="1" x14ac:dyDescent="0.2"/>
    <row r="1953" ht="15" customHeight="1" x14ac:dyDescent="0.2"/>
    <row r="1954" ht="15" customHeight="1" x14ac:dyDescent="0.2"/>
    <row r="1955" ht="15" customHeight="1" x14ac:dyDescent="0.2"/>
    <row r="1956" ht="15" customHeight="1" x14ac:dyDescent="0.2"/>
    <row r="1957" ht="15" customHeight="1" x14ac:dyDescent="0.2"/>
    <row r="1958" ht="15" customHeight="1" x14ac:dyDescent="0.2"/>
    <row r="1959" ht="15" customHeight="1" x14ac:dyDescent="0.2"/>
    <row r="1960" ht="15" customHeight="1" x14ac:dyDescent="0.2"/>
    <row r="1961" ht="15" customHeight="1" x14ac:dyDescent="0.2"/>
    <row r="1962" ht="15" customHeight="1" x14ac:dyDescent="0.2"/>
    <row r="1963" ht="15" customHeight="1" x14ac:dyDescent="0.2"/>
    <row r="1964" ht="15" customHeight="1" x14ac:dyDescent="0.2"/>
    <row r="1965" ht="15" customHeight="1" x14ac:dyDescent="0.2"/>
    <row r="1966" ht="15" customHeight="1" x14ac:dyDescent="0.2"/>
    <row r="1967" ht="15" customHeight="1" x14ac:dyDescent="0.2"/>
    <row r="1968" ht="15" customHeight="1" x14ac:dyDescent="0.2"/>
    <row r="1969" ht="15" customHeight="1" x14ac:dyDescent="0.2"/>
    <row r="1970" ht="15" customHeight="1" x14ac:dyDescent="0.2"/>
    <row r="1971" ht="15" customHeight="1" x14ac:dyDescent="0.2"/>
    <row r="1972" ht="15" customHeight="1" x14ac:dyDescent="0.2"/>
    <row r="1973" ht="15" customHeight="1" x14ac:dyDescent="0.2"/>
    <row r="1974" ht="15" customHeight="1" x14ac:dyDescent="0.2"/>
    <row r="1975" ht="15" customHeight="1" x14ac:dyDescent="0.2"/>
    <row r="1976" ht="15" customHeight="1" x14ac:dyDescent="0.2"/>
    <row r="1977" ht="15" customHeight="1" x14ac:dyDescent="0.2"/>
    <row r="1978" ht="15" customHeight="1" x14ac:dyDescent="0.2"/>
    <row r="1979" ht="15" customHeight="1" x14ac:dyDescent="0.2"/>
    <row r="1980" ht="15" customHeight="1" x14ac:dyDescent="0.2"/>
    <row r="1981" ht="15" customHeight="1" x14ac:dyDescent="0.2"/>
    <row r="1982" ht="15" customHeight="1" x14ac:dyDescent="0.2"/>
    <row r="1983" ht="15" customHeight="1" x14ac:dyDescent="0.2"/>
    <row r="1984" ht="15" customHeight="1" x14ac:dyDescent="0.2"/>
    <row r="1985" ht="15" customHeight="1" x14ac:dyDescent="0.2"/>
    <row r="1986" ht="15" customHeight="1" x14ac:dyDescent="0.2"/>
    <row r="1987" ht="15" customHeight="1" x14ac:dyDescent="0.2"/>
    <row r="1988" ht="15" customHeight="1" x14ac:dyDescent="0.2"/>
    <row r="1989" ht="15" customHeight="1" x14ac:dyDescent="0.2"/>
    <row r="1990" ht="15" customHeight="1" x14ac:dyDescent="0.2"/>
    <row r="1991" ht="15" customHeight="1" x14ac:dyDescent="0.2"/>
    <row r="1992" ht="15" customHeight="1" x14ac:dyDescent="0.2"/>
    <row r="1993" ht="15" customHeight="1" x14ac:dyDescent="0.2"/>
    <row r="1994" ht="15" customHeight="1" x14ac:dyDescent="0.2"/>
    <row r="1995" ht="15" customHeight="1" x14ac:dyDescent="0.2"/>
    <row r="1996" ht="15" customHeight="1" x14ac:dyDescent="0.2"/>
    <row r="1997" ht="15" customHeight="1" x14ac:dyDescent="0.2"/>
    <row r="1998" ht="15" customHeight="1" x14ac:dyDescent="0.2"/>
    <row r="1999" ht="15" customHeight="1" x14ac:dyDescent="0.2"/>
    <row r="2000" ht="15" customHeight="1" x14ac:dyDescent="0.2"/>
    <row r="2001" ht="15" customHeight="1" x14ac:dyDescent="0.2"/>
    <row r="2002" ht="15" customHeight="1" x14ac:dyDescent="0.2"/>
    <row r="2003" ht="15" customHeight="1" x14ac:dyDescent="0.2"/>
    <row r="2004" ht="15" customHeight="1" x14ac:dyDescent="0.2"/>
    <row r="2005" ht="15" customHeight="1" x14ac:dyDescent="0.2"/>
    <row r="2006" ht="15" customHeight="1" x14ac:dyDescent="0.2"/>
    <row r="2007" ht="15" customHeight="1" x14ac:dyDescent="0.2"/>
    <row r="2008" ht="15" customHeight="1" x14ac:dyDescent="0.2"/>
    <row r="2009" ht="15" customHeight="1" x14ac:dyDescent="0.2"/>
    <row r="2010" ht="15" customHeight="1" x14ac:dyDescent="0.2"/>
    <row r="2011" ht="15" customHeight="1" x14ac:dyDescent="0.2"/>
    <row r="2012" ht="15" customHeight="1" x14ac:dyDescent="0.2"/>
    <row r="2013" ht="15" customHeight="1" x14ac:dyDescent="0.2"/>
    <row r="2014" ht="15" customHeight="1" x14ac:dyDescent="0.2"/>
    <row r="2015" ht="15" customHeight="1" x14ac:dyDescent="0.2"/>
    <row r="2016" ht="15" customHeight="1" x14ac:dyDescent="0.2"/>
    <row r="2017" ht="15" customHeight="1" x14ac:dyDescent="0.2"/>
    <row r="2018" ht="15" customHeight="1" x14ac:dyDescent="0.2"/>
    <row r="2019" ht="15" customHeight="1" x14ac:dyDescent="0.2"/>
    <row r="2020" ht="15" customHeight="1" x14ac:dyDescent="0.2"/>
    <row r="2021" ht="15" customHeight="1" x14ac:dyDescent="0.2"/>
    <row r="2022" ht="15" customHeight="1" x14ac:dyDescent="0.2"/>
    <row r="2023" ht="15" customHeight="1" x14ac:dyDescent="0.2"/>
    <row r="2024" ht="15" customHeight="1" x14ac:dyDescent="0.2"/>
    <row r="2025" ht="15" customHeight="1" x14ac:dyDescent="0.2"/>
    <row r="2026" ht="15" customHeight="1" x14ac:dyDescent="0.2"/>
    <row r="2027" ht="15" customHeight="1" x14ac:dyDescent="0.2"/>
    <row r="2028" ht="15" customHeight="1" x14ac:dyDescent="0.2"/>
    <row r="2029" ht="15" customHeight="1" x14ac:dyDescent="0.2"/>
    <row r="2030" ht="15" customHeight="1" x14ac:dyDescent="0.2"/>
    <row r="2031" ht="15" customHeight="1" x14ac:dyDescent="0.2"/>
    <row r="2032" ht="15" customHeight="1" x14ac:dyDescent="0.2"/>
    <row r="2033" ht="15" customHeight="1" x14ac:dyDescent="0.2"/>
    <row r="2034" ht="15" customHeight="1" x14ac:dyDescent="0.2"/>
    <row r="2035" ht="15" customHeight="1" x14ac:dyDescent="0.2"/>
    <row r="2036" ht="15" customHeight="1" x14ac:dyDescent="0.2"/>
    <row r="2037" ht="15" customHeight="1" x14ac:dyDescent="0.2"/>
    <row r="2038" ht="15" customHeight="1" x14ac:dyDescent="0.2"/>
    <row r="2039" ht="15" customHeight="1" x14ac:dyDescent="0.2"/>
    <row r="2040" ht="15" customHeight="1" x14ac:dyDescent="0.2"/>
    <row r="2041" ht="15" customHeight="1" x14ac:dyDescent="0.2"/>
    <row r="2042" ht="15" customHeight="1" x14ac:dyDescent="0.2"/>
    <row r="2043" ht="15" customHeight="1" x14ac:dyDescent="0.2"/>
    <row r="2044" ht="15" customHeight="1" x14ac:dyDescent="0.2"/>
    <row r="2045" ht="15" customHeight="1" x14ac:dyDescent="0.2"/>
    <row r="2046" ht="15" customHeight="1" x14ac:dyDescent="0.2"/>
    <row r="2047" ht="15" customHeight="1" x14ac:dyDescent="0.2"/>
    <row r="2048" ht="15" customHeight="1" x14ac:dyDescent="0.2"/>
    <row r="2049" ht="15" customHeight="1" x14ac:dyDescent="0.2"/>
    <row r="2050" ht="15" customHeight="1" x14ac:dyDescent="0.2"/>
    <row r="2051" ht="15" customHeight="1" x14ac:dyDescent="0.2"/>
    <row r="2052" ht="15" customHeight="1" x14ac:dyDescent="0.2"/>
    <row r="2053" ht="15" customHeight="1" x14ac:dyDescent="0.2"/>
    <row r="2054" ht="15" customHeight="1" x14ac:dyDescent="0.2"/>
    <row r="2055" ht="15" customHeight="1" x14ac:dyDescent="0.2"/>
    <row r="2056" ht="15" customHeight="1" x14ac:dyDescent="0.2"/>
    <row r="2057" ht="15" customHeight="1" x14ac:dyDescent="0.2"/>
    <row r="2058" ht="15" customHeight="1" x14ac:dyDescent="0.2"/>
    <row r="2059" ht="15" customHeight="1" x14ac:dyDescent="0.2"/>
    <row r="2060" ht="15" customHeight="1" x14ac:dyDescent="0.2"/>
    <row r="2061" ht="15" customHeight="1" x14ac:dyDescent="0.2"/>
    <row r="2062" ht="15" customHeight="1" x14ac:dyDescent="0.2"/>
    <row r="2063" ht="15" customHeight="1" x14ac:dyDescent="0.2"/>
    <row r="2064" ht="15" customHeight="1" x14ac:dyDescent="0.2"/>
    <row r="2065" ht="15" customHeight="1" x14ac:dyDescent="0.2"/>
    <row r="2066" ht="15" customHeight="1" x14ac:dyDescent="0.2"/>
    <row r="2067" ht="15" customHeight="1" x14ac:dyDescent="0.2"/>
    <row r="2068" ht="15" customHeight="1" x14ac:dyDescent="0.2"/>
    <row r="2069" ht="15" customHeight="1" x14ac:dyDescent="0.2"/>
    <row r="2070" ht="15" customHeight="1" x14ac:dyDescent="0.2"/>
    <row r="2071" ht="15" customHeight="1" x14ac:dyDescent="0.2"/>
    <row r="2072" ht="15" customHeight="1" x14ac:dyDescent="0.2"/>
    <row r="2073" ht="15" customHeight="1" x14ac:dyDescent="0.2"/>
    <row r="2074" ht="15" customHeight="1" x14ac:dyDescent="0.2"/>
    <row r="2075" ht="15" customHeight="1" x14ac:dyDescent="0.2"/>
    <row r="2076" ht="15" customHeight="1" x14ac:dyDescent="0.2"/>
    <row r="2077" ht="15" customHeight="1" x14ac:dyDescent="0.2"/>
    <row r="2078" ht="15" customHeight="1" x14ac:dyDescent="0.2"/>
    <row r="2079" ht="15" customHeight="1" x14ac:dyDescent="0.2"/>
    <row r="2080" ht="15" customHeight="1" x14ac:dyDescent="0.2"/>
    <row r="2081" ht="15" customHeight="1" x14ac:dyDescent="0.2"/>
    <row r="2082" ht="15" customHeight="1" x14ac:dyDescent="0.2"/>
    <row r="2083" ht="15" customHeight="1" x14ac:dyDescent="0.2"/>
    <row r="2084" ht="15" customHeight="1" x14ac:dyDescent="0.2"/>
    <row r="2085" ht="15" customHeight="1" x14ac:dyDescent="0.2"/>
    <row r="2086" ht="15" customHeight="1" x14ac:dyDescent="0.2"/>
    <row r="2087" ht="15" customHeight="1" x14ac:dyDescent="0.2"/>
    <row r="2088" ht="15" customHeight="1" x14ac:dyDescent="0.2"/>
    <row r="2089" ht="15" customHeight="1" x14ac:dyDescent="0.2"/>
    <row r="2090" ht="15" customHeight="1" x14ac:dyDescent="0.2"/>
    <row r="2091" ht="15" customHeight="1" x14ac:dyDescent="0.2"/>
    <row r="2092" ht="15" customHeight="1" x14ac:dyDescent="0.2"/>
    <row r="2093" ht="15" customHeight="1" x14ac:dyDescent="0.2"/>
    <row r="2094" ht="15" customHeight="1" x14ac:dyDescent="0.2"/>
    <row r="2095" ht="15" customHeight="1" x14ac:dyDescent="0.2"/>
    <row r="2096" ht="15" customHeight="1" x14ac:dyDescent="0.2"/>
    <row r="2097" ht="15" customHeight="1" x14ac:dyDescent="0.2"/>
    <row r="2098" ht="15" customHeight="1" x14ac:dyDescent="0.2"/>
    <row r="2099" ht="15" customHeight="1" x14ac:dyDescent="0.2"/>
    <row r="2100" ht="15" customHeight="1" x14ac:dyDescent="0.2"/>
    <row r="2101" ht="15" customHeight="1" x14ac:dyDescent="0.2"/>
    <row r="2102" ht="15" customHeight="1" x14ac:dyDescent="0.2"/>
    <row r="2103" ht="15" customHeight="1" x14ac:dyDescent="0.2"/>
    <row r="2104" ht="15" customHeight="1" x14ac:dyDescent="0.2"/>
    <row r="2105" ht="15" customHeight="1" x14ac:dyDescent="0.2"/>
    <row r="2106" ht="15" customHeight="1" x14ac:dyDescent="0.2"/>
    <row r="2107" ht="15" customHeight="1" x14ac:dyDescent="0.2"/>
    <row r="2108" ht="15" customHeight="1" x14ac:dyDescent="0.2"/>
    <row r="2109" ht="15" customHeight="1" x14ac:dyDescent="0.2"/>
    <row r="2110" ht="15" customHeight="1" x14ac:dyDescent="0.2"/>
    <row r="2111" ht="15" customHeight="1" x14ac:dyDescent="0.2"/>
    <row r="2112" ht="15" customHeight="1" x14ac:dyDescent="0.2"/>
    <row r="2113" ht="15" customHeight="1" x14ac:dyDescent="0.2"/>
    <row r="2114" ht="15" customHeight="1" x14ac:dyDescent="0.2"/>
    <row r="2115" ht="15" customHeight="1" x14ac:dyDescent="0.2"/>
    <row r="2116" ht="15" customHeight="1" x14ac:dyDescent="0.2"/>
    <row r="2117" ht="15" customHeight="1" x14ac:dyDescent="0.2"/>
    <row r="2118" ht="15" customHeight="1" x14ac:dyDescent="0.2"/>
    <row r="2119" ht="15" customHeight="1" x14ac:dyDescent="0.2"/>
    <row r="2120" ht="15" customHeight="1" x14ac:dyDescent="0.2"/>
    <row r="2121" ht="15" customHeight="1" x14ac:dyDescent="0.2"/>
    <row r="2122" ht="15" customHeight="1" x14ac:dyDescent="0.2"/>
    <row r="2123" ht="15" customHeight="1" x14ac:dyDescent="0.2"/>
    <row r="2124" ht="15" customHeight="1" x14ac:dyDescent="0.2"/>
    <row r="2125" ht="15" customHeight="1" x14ac:dyDescent="0.2"/>
    <row r="2126" ht="15" customHeight="1" x14ac:dyDescent="0.2"/>
    <row r="2127" ht="15" customHeight="1" x14ac:dyDescent="0.2"/>
    <row r="2128" ht="15" customHeight="1" x14ac:dyDescent="0.2"/>
    <row r="2129" ht="15" customHeight="1" x14ac:dyDescent="0.2"/>
    <row r="2130" ht="15" customHeight="1" x14ac:dyDescent="0.2"/>
    <row r="2131" ht="15" customHeight="1" x14ac:dyDescent="0.2"/>
    <row r="2132" ht="15" customHeight="1" x14ac:dyDescent="0.2"/>
    <row r="2133" ht="15" customHeight="1" x14ac:dyDescent="0.2"/>
    <row r="2134" ht="15" customHeight="1" x14ac:dyDescent="0.2"/>
    <row r="2135" ht="15" customHeight="1" x14ac:dyDescent="0.2"/>
    <row r="2136" ht="15" customHeight="1" x14ac:dyDescent="0.2"/>
    <row r="2137" ht="15" customHeight="1" x14ac:dyDescent="0.2"/>
    <row r="2138" ht="15" customHeight="1" x14ac:dyDescent="0.2"/>
    <row r="2139" ht="15" customHeight="1" x14ac:dyDescent="0.2"/>
    <row r="2140" ht="15" customHeight="1" x14ac:dyDescent="0.2"/>
    <row r="2141" ht="15" customHeight="1" x14ac:dyDescent="0.2"/>
    <row r="2142" ht="15" customHeight="1" x14ac:dyDescent="0.2"/>
    <row r="2143" ht="15" customHeight="1" x14ac:dyDescent="0.2"/>
    <row r="2144" ht="15" customHeight="1" x14ac:dyDescent="0.2"/>
    <row r="2145" ht="15" customHeight="1" x14ac:dyDescent="0.2"/>
    <row r="2146" ht="15" customHeight="1" x14ac:dyDescent="0.2"/>
    <row r="2147" ht="15" customHeight="1" x14ac:dyDescent="0.2"/>
    <row r="2148" ht="15" customHeight="1" x14ac:dyDescent="0.2"/>
    <row r="2149" ht="15" customHeight="1" x14ac:dyDescent="0.2"/>
    <row r="2150" ht="15" customHeight="1" x14ac:dyDescent="0.2"/>
    <row r="2151" ht="15" customHeight="1" x14ac:dyDescent="0.2"/>
    <row r="2152" ht="15" customHeight="1" x14ac:dyDescent="0.2"/>
    <row r="2153" ht="15" customHeight="1" x14ac:dyDescent="0.2"/>
    <row r="2154" ht="15" customHeight="1" x14ac:dyDescent="0.2"/>
    <row r="2155" ht="15" customHeight="1" x14ac:dyDescent="0.2"/>
    <row r="2156" ht="15" customHeight="1" x14ac:dyDescent="0.2"/>
    <row r="2157" ht="15" customHeight="1" x14ac:dyDescent="0.2"/>
    <row r="2158" ht="15" customHeight="1" x14ac:dyDescent="0.2"/>
    <row r="2159" ht="15" customHeight="1" x14ac:dyDescent="0.2"/>
    <row r="2160" ht="15" customHeight="1" x14ac:dyDescent="0.2"/>
    <row r="2161" ht="15" customHeight="1" x14ac:dyDescent="0.2"/>
    <row r="2162" ht="15" customHeight="1" x14ac:dyDescent="0.2"/>
    <row r="2163" ht="15" customHeight="1" x14ac:dyDescent="0.2"/>
    <row r="2164" ht="15" customHeight="1" x14ac:dyDescent="0.2"/>
    <row r="2165" ht="15" customHeight="1" x14ac:dyDescent="0.2"/>
    <row r="2166" ht="15" customHeight="1" x14ac:dyDescent="0.2"/>
    <row r="2167" ht="15" customHeight="1" x14ac:dyDescent="0.2"/>
    <row r="2168" ht="15" customHeight="1" x14ac:dyDescent="0.2"/>
    <row r="2169" ht="15" customHeight="1" x14ac:dyDescent="0.2"/>
    <row r="2170" ht="15" customHeight="1" x14ac:dyDescent="0.2"/>
    <row r="2171" ht="15" customHeight="1" x14ac:dyDescent="0.2"/>
    <row r="2172" ht="15" customHeight="1" x14ac:dyDescent="0.2"/>
    <row r="2173" ht="15" customHeight="1" x14ac:dyDescent="0.2"/>
    <row r="2174" ht="15" customHeight="1" x14ac:dyDescent="0.2"/>
    <row r="2175" ht="15" customHeight="1" x14ac:dyDescent="0.2"/>
    <row r="2176" ht="15" customHeight="1" x14ac:dyDescent="0.2"/>
    <row r="2177" ht="15" customHeight="1" x14ac:dyDescent="0.2"/>
    <row r="2178" ht="15" customHeight="1" x14ac:dyDescent="0.2"/>
    <row r="2179" ht="15" customHeight="1" x14ac:dyDescent="0.2"/>
    <row r="2180" ht="15" customHeight="1" x14ac:dyDescent="0.2"/>
    <row r="2181" ht="15" customHeight="1" x14ac:dyDescent="0.2"/>
    <row r="2182" ht="15" customHeight="1" x14ac:dyDescent="0.2"/>
    <row r="2183" ht="15" customHeight="1" x14ac:dyDescent="0.2"/>
    <row r="2184" ht="15" customHeight="1" x14ac:dyDescent="0.2"/>
    <row r="2185" ht="15" customHeight="1" x14ac:dyDescent="0.2"/>
    <row r="2186" ht="15" customHeight="1" x14ac:dyDescent="0.2"/>
    <row r="2187" ht="15" customHeight="1" x14ac:dyDescent="0.2"/>
    <row r="2188" ht="15" customHeight="1" x14ac:dyDescent="0.2"/>
    <row r="2189" ht="15" customHeight="1" x14ac:dyDescent="0.2"/>
    <row r="2190" ht="15" customHeight="1" x14ac:dyDescent="0.2"/>
    <row r="2191" ht="15" customHeight="1" x14ac:dyDescent="0.2"/>
    <row r="2192" ht="15" customHeight="1" x14ac:dyDescent="0.2"/>
    <row r="2193" ht="15" customHeight="1" x14ac:dyDescent="0.2"/>
    <row r="2194" ht="15" customHeight="1" x14ac:dyDescent="0.2"/>
    <row r="2195" ht="15" customHeight="1" x14ac:dyDescent="0.2"/>
    <row r="2196" ht="15" customHeight="1" x14ac:dyDescent="0.2"/>
    <row r="2197" ht="15" customHeight="1" x14ac:dyDescent="0.2"/>
    <row r="2198" ht="15" customHeight="1" x14ac:dyDescent="0.2"/>
    <row r="2199" ht="15" customHeight="1" x14ac:dyDescent="0.2"/>
    <row r="2200" ht="15" customHeight="1" x14ac:dyDescent="0.2"/>
    <row r="2201" ht="15" customHeight="1" x14ac:dyDescent="0.2"/>
    <row r="2202" ht="15" customHeight="1" x14ac:dyDescent="0.2"/>
    <row r="2203" ht="15" customHeight="1" x14ac:dyDescent="0.2"/>
    <row r="2204" ht="15" customHeight="1" x14ac:dyDescent="0.2"/>
    <row r="2205" ht="15" customHeight="1" x14ac:dyDescent="0.2"/>
    <row r="2206" ht="15" customHeight="1" x14ac:dyDescent="0.2"/>
    <row r="2207" ht="15" customHeight="1" x14ac:dyDescent="0.2"/>
    <row r="2208" ht="15" customHeight="1" x14ac:dyDescent="0.2"/>
    <row r="2209" ht="15" customHeight="1" x14ac:dyDescent="0.2"/>
    <row r="2210" ht="15" customHeight="1" x14ac:dyDescent="0.2"/>
    <row r="2211" ht="15" customHeight="1" x14ac:dyDescent="0.2"/>
    <row r="2212" ht="15" customHeight="1" x14ac:dyDescent="0.2"/>
    <row r="2213" ht="15" customHeight="1" x14ac:dyDescent="0.2"/>
    <row r="2214" ht="15" customHeight="1" x14ac:dyDescent="0.2"/>
    <row r="2215" ht="15" customHeight="1" x14ac:dyDescent="0.2"/>
    <row r="2216" ht="15" customHeight="1" x14ac:dyDescent="0.2"/>
    <row r="2217" ht="15" customHeight="1" x14ac:dyDescent="0.2"/>
    <row r="2218" ht="15" customHeight="1" x14ac:dyDescent="0.2"/>
    <row r="2219" ht="15" customHeight="1" x14ac:dyDescent="0.2"/>
    <row r="2220" ht="15" customHeight="1" x14ac:dyDescent="0.2"/>
    <row r="2221" ht="15" customHeight="1" x14ac:dyDescent="0.2"/>
    <row r="2222" ht="15" customHeight="1" x14ac:dyDescent="0.2"/>
    <row r="2223" ht="15" customHeight="1" x14ac:dyDescent="0.2"/>
    <row r="2224" ht="15" customHeight="1" x14ac:dyDescent="0.2"/>
    <row r="2225" ht="15" customHeight="1" x14ac:dyDescent="0.2"/>
    <row r="2226" ht="15" customHeight="1" x14ac:dyDescent="0.2"/>
    <row r="2227" ht="15" customHeight="1" x14ac:dyDescent="0.2"/>
    <row r="2228" ht="15" customHeight="1" x14ac:dyDescent="0.2"/>
    <row r="2229" ht="15" customHeight="1" x14ac:dyDescent="0.2"/>
    <row r="2230" ht="15" customHeight="1" x14ac:dyDescent="0.2"/>
    <row r="2231" ht="15" customHeight="1" x14ac:dyDescent="0.2"/>
    <row r="2232" ht="15" customHeight="1" x14ac:dyDescent="0.2"/>
    <row r="2233" ht="15" customHeight="1" x14ac:dyDescent="0.2"/>
    <row r="2234" ht="15" customHeight="1" x14ac:dyDescent="0.2"/>
    <row r="2235" ht="15" customHeight="1" x14ac:dyDescent="0.2"/>
    <row r="2236" ht="15" customHeight="1" x14ac:dyDescent="0.2"/>
    <row r="2237" ht="15" customHeight="1" x14ac:dyDescent="0.2"/>
    <row r="2238" ht="15" customHeight="1" x14ac:dyDescent="0.2"/>
    <row r="2239" ht="15" customHeight="1" x14ac:dyDescent="0.2"/>
    <row r="2240" ht="15" customHeight="1" x14ac:dyDescent="0.2"/>
    <row r="2241" ht="15" customHeight="1" x14ac:dyDescent="0.2"/>
    <row r="2242" ht="15" customHeight="1" x14ac:dyDescent="0.2"/>
    <row r="2243" ht="15" customHeight="1" x14ac:dyDescent="0.2"/>
    <row r="2244" ht="15" customHeight="1" x14ac:dyDescent="0.2"/>
    <row r="2245" ht="15" customHeight="1" x14ac:dyDescent="0.2"/>
    <row r="2246" ht="15" customHeight="1" x14ac:dyDescent="0.2"/>
    <row r="2247" ht="15" customHeight="1" x14ac:dyDescent="0.2"/>
    <row r="2248" ht="15" customHeight="1" x14ac:dyDescent="0.2"/>
    <row r="2249" ht="15" customHeight="1" x14ac:dyDescent="0.2"/>
    <row r="2250" ht="15" customHeight="1" x14ac:dyDescent="0.2"/>
    <row r="2251" ht="15" customHeight="1" x14ac:dyDescent="0.2"/>
    <row r="2252" ht="15" customHeight="1" x14ac:dyDescent="0.2"/>
    <row r="2253" ht="15" customHeight="1" x14ac:dyDescent="0.2"/>
    <row r="2254" ht="15" customHeight="1" x14ac:dyDescent="0.2"/>
    <row r="2255" ht="15" customHeight="1" x14ac:dyDescent="0.2"/>
    <row r="2256" ht="15" customHeight="1" x14ac:dyDescent="0.2"/>
    <row r="2257" ht="15" customHeight="1" x14ac:dyDescent="0.2"/>
    <row r="2258" ht="15" customHeight="1" x14ac:dyDescent="0.2"/>
    <row r="2259" ht="15" customHeight="1" x14ac:dyDescent="0.2"/>
    <row r="2260" ht="15" customHeight="1" x14ac:dyDescent="0.2"/>
    <row r="2261" ht="15" customHeight="1" x14ac:dyDescent="0.2"/>
    <row r="2262" ht="15" customHeight="1" x14ac:dyDescent="0.2"/>
    <row r="2263" ht="15" customHeight="1" x14ac:dyDescent="0.2"/>
    <row r="2264" ht="15" customHeight="1" x14ac:dyDescent="0.2"/>
    <row r="2265" ht="15" customHeight="1" x14ac:dyDescent="0.2"/>
    <row r="2266" ht="15" customHeight="1" x14ac:dyDescent="0.2"/>
    <row r="2267" ht="15" customHeight="1" x14ac:dyDescent="0.2"/>
    <row r="2268" ht="15" customHeight="1" x14ac:dyDescent="0.2"/>
    <row r="2269" ht="15" customHeight="1" x14ac:dyDescent="0.2"/>
    <row r="2270" ht="15" customHeight="1" x14ac:dyDescent="0.2"/>
    <row r="2271" ht="15" customHeight="1" x14ac:dyDescent="0.2"/>
    <row r="2272" ht="15" customHeight="1" x14ac:dyDescent="0.2"/>
    <row r="2273" ht="15" customHeight="1" x14ac:dyDescent="0.2"/>
    <row r="2274" ht="15" customHeight="1" x14ac:dyDescent="0.2"/>
    <row r="2275" ht="15" customHeight="1" x14ac:dyDescent="0.2"/>
    <row r="2276" ht="15" customHeight="1" x14ac:dyDescent="0.2"/>
    <row r="2277" ht="15" customHeight="1" x14ac:dyDescent="0.2"/>
    <row r="2278" ht="15" customHeight="1" x14ac:dyDescent="0.2"/>
    <row r="2279" ht="15" customHeight="1" x14ac:dyDescent="0.2"/>
    <row r="2280" ht="15" customHeight="1" x14ac:dyDescent="0.2"/>
    <row r="2281" ht="15" customHeight="1" x14ac:dyDescent="0.2"/>
    <row r="2282" ht="15" customHeight="1" x14ac:dyDescent="0.2"/>
    <row r="2283" ht="15" customHeight="1" x14ac:dyDescent="0.2"/>
    <row r="2284" ht="15" customHeight="1" x14ac:dyDescent="0.2"/>
    <row r="2285" ht="15" customHeight="1" x14ac:dyDescent="0.2"/>
    <row r="2286" ht="15" customHeight="1" x14ac:dyDescent="0.2"/>
    <row r="2287" ht="15" customHeight="1" x14ac:dyDescent="0.2"/>
    <row r="2288" ht="15" customHeight="1" x14ac:dyDescent="0.2"/>
    <row r="2289" ht="15" customHeight="1" x14ac:dyDescent="0.2"/>
    <row r="2290" ht="15" customHeight="1" x14ac:dyDescent="0.2"/>
    <row r="2291" ht="15" customHeight="1" x14ac:dyDescent="0.2"/>
    <row r="2292" ht="15" customHeight="1" x14ac:dyDescent="0.2"/>
    <row r="2293" ht="15" customHeight="1" x14ac:dyDescent="0.2"/>
    <row r="2294" ht="15" customHeight="1" x14ac:dyDescent="0.2"/>
    <row r="2295" ht="15" customHeight="1" x14ac:dyDescent="0.2"/>
    <row r="2296" ht="15" customHeight="1" x14ac:dyDescent="0.2"/>
    <row r="2297" ht="15" customHeight="1" x14ac:dyDescent="0.2"/>
    <row r="2298" ht="15" customHeight="1" x14ac:dyDescent="0.2"/>
    <row r="2299" ht="15" customHeight="1" x14ac:dyDescent="0.2"/>
    <row r="2300" ht="15" customHeight="1" x14ac:dyDescent="0.2"/>
    <row r="2301" ht="15" customHeight="1" x14ac:dyDescent="0.2"/>
    <row r="2302" ht="15" customHeight="1" x14ac:dyDescent="0.2"/>
    <row r="2303" ht="15" customHeight="1" x14ac:dyDescent="0.2"/>
    <row r="2304" ht="15" customHeight="1" x14ac:dyDescent="0.2"/>
    <row r="2305" ht="15" customHeight="1" x14ac:dyDescent="0.2"/>
    <row r="2306" ht="15" customHeight="1" x14ac:dyDescent="0.2"/>
    <row r="2307" ht="15" customHeight="1" x14ac:dyDescent="0.2"/>
    <row r="2308" ht="15" customHeight="1" x14ac:dyDescent="0.2"/>
    <row r="2309" ht="15" customHeight="1" x14ac:dyDescent="0.2"/>
    <row r="2310" ht="15" customHeight="1" x14ac:dyDescent="0.2"/>
    <row r="2311" ht="15" customHeight="1" x14ac:dyDescent="0.2"/>
    <row r="2312" ht="15" customHeight="1" x14ac:dyDescent="0.2"/>
    <row r="2313" ht="15" customHeight="1" x14ac:dyDescent="0.2"/>
    <row r="2314" ht="15" customHeight="1" x14ac:dyDescent="0.2"/>
    <row r="2315" ht="15" customHeight="1" x14ac:dyDescent="0.2"/>
    <row r="2316" ht="15" customHeight="1" x14ac:dyDescent="0.2"/>
    <row r="2317" ht="15" customHeight="1" x14ac:dyDescent="0.2"/>
    <row r="2318" ht="15" customHeight="1" x14ac:dyDescent="0.2"/>
    <row r="2319" ht="15" customHeight="1" x14ac:dyDescent="0.2"/>
    <row r="2320" ht="15" customHeight="1" x14ac:dyDescent="0.2"/>
    <row r="2321" ht="15" customHeight="1" x14ac:dyDescent="0.2"/>
    <row r="2322" ht="15" customHeight="1" x14ac:dyDescent="0.2"/>
    <row r="2323" ht="15" customHeight="1" x14ac:dyDescent="0.2"/>
    <row r="2324" ht="15" customHeight="1" x14ac:dyDescent="0.2"/>
    <row r="2325" ht="15" customHeight="1" x14ac:dyDescent="0.2"/>
    <row r="2326" ht="15" customHeight="1" x14ac:dyDescent="0.2"/>
    <row r="2327" ht="15" customHeight="1" x14ac:dyDescent="0.2"/>
    <row r="2328" ht="15" customHeight="1" x14ac:dyDescent="0.2"/>
    <row r="2329" ht="15" customHeight="1" x14ac:dyDescent="0.2"/>
    <row r="2330" ht="15" customHeight="1" x14ac:dyDescent="0.2"/>
    <row r="2331" ht="15" customHeight="1" x14ac:dyDescent="0.2"/>
    <row r="2332" ht="15" customHeight="1" x14ac:dyDescent="0.2"/>
    <row r="2333" ht="15" customHeight="1" x14ac:dyDescent="0.2"/>
    <row r="2334" ht="15" customHeight="1" x14ac:dyDescent="0.2"/>
    <row r="2335" ht="15" customHeight="1" x14ac:dyDescent="0.2"/>
    <row r="2336" ht="15" customHeight="1" x14ac:dyDescent="0.2"/>
    <row r="2337" ht="15" customHeight="1" x14ac:dyDescent="0.2"/>
    <row r="2338" ht="15" customHeight="1" x14ac:dyDescent="0.2"/>
    <row r="2339" ht="15" customHeight="1" x14ac:dyDescent="0.2"/>
    <row r="2340" ht="15" customHeight="1" x14ac:dyDescent="0.2"/>
    <row r="2341" ht="15" customHeight="1" x14ac:dyDescent="0.2"/>
    <row r="2342" ht="15" customHeight="1" x14ac:dyDescent="0.2"/>
    <row r="2343" ht="15" customHeight="1" x14ac:dyDescent="0.2"/>
    <row r="2344" ht="15" customHeight="1" x14ac:dyDescent="0.2"/>
    <row r="2345" ht="15" customHeight="1" x14ac:dyDescent="0.2"/>
    <row r="2346" ht="15" customHeight="1" x14ac:dyDescent="0.2"/>
    <row r="2347" ht="15" customHeight="1" x14ac:dyDescent="0.2"/>
    <row r="2348" ht="15" customHeight="1" x14ac:dyDescent="0.2"/>
    <row r="2349" ht="15" customHeight="1" x14ac:dyDescent="0.2"/>
    <row r="2350" ht="15" customHeight="1" x14ac:dyDescent="0.2"/>
    <row r="2351" ht="15" customHeight="1" x14ac:dyDescent="0.2"/>
    <row r="2352" ht="15" customHeight="1" x14ac:dyDescent="0.2"/>
    <row r="2353" ht="15" customHeight="1" x14ac:dyDescent="0.2"/>
    <row r="2354" ht="15" customHeight="1" x14ac:dyDescent="0.2"/>
    <row r="2355" ht="15" customHeight="1" x14ac:dyDescent="0.2"/>
    <row r="2356" ht="15" customHeight="1" x14ac:dyDescent="0.2"/>
    <row r="2357" ht="15" customHeight="1" x14ac:dyDescent="0.2"/>
    <row r="2358" ht="15" customHeight="1" x14ac:dyDescent="0.2"/>
    <row r="2359" ht="15" customHeight="1" x14ac:dyDescent="0.2"/>
    <row r="2360" ht="15" customHeight="1" x14ac:dyDescent="0.2"/>
    <row r="2361" ht="15" customHeight="1" x14ac:dyDescent="0.2"/>
    <row r="2362" ht="15" customHeight="1" x14ac:dyDescent="0.2"/>
    <row r="2363" ht="15" customHeight="1" x14ac:dyDescent="0.2"/>
    <row r="2364" ht="15" customHeight="1" x14ac:dyDescent="0.2"/>
    <row r="2365" ht="15" customHeight="1" x14ac:dyDescent="0.2"/>
    <row r="2366" ht="15" customHeight="1" x14ac:dyDescent="0.2"/>
    <row r="2367" ht="15" customHeight="1" x14ac:dyDescent="0.2"/>
    <row r="2368" ht="15" customHeight="1" x14ac:dyDescent="0.2"/>
    <row r="2369" ht="15" customHeight="1" x14ac:dyDescent="0.2"/>
    <row r="2370" ht="15" customHeight="1" x14ac:dyDescent="0.2"/>
    <row r="2371" ht="15" customHeight="1" x14ac:dyDescent="0.2"/>
    <row r="2372" ht="15" customHeight="1" x14ac:dyDescent="0.2"/>
    <row r="2373" ht="15" customHeight="1" x14ac:dyDescent="0.2"/>
    <row r="2374" ht="15" customHeight="1" x14ac:dyDescent="0.2"/>
    <row r="2375" ht="15" customHeight="1" x14ac:dyDescent="0.2"/>
    <row r="2376" ht="15" customHeight="1" x14ac:dyDescent="0.2"/>
    <row r="2377" ht="15" customHeight="1" x14ac:dyDescent="0.2"/>
    <row r="2378" ht="15" customHeight="1" x14ac:dyDescent="0.2"/>
    <row r="2379" ht="15" customHeight="1" x14ac:dyDescent="0.2"/>
    <row r="2380" ht="15" customHeight="1" x14ac:dyDescent="0.2"/>
    <row r="2381" ht="15" customHeight="1" x14ac:dyDescent="0.2"/>
    <row r="2382" ht="15" customHeight="1" x14ac:dyDescent="0.2"/>
    <row r="2383" ht="15" customHeight="1" x14ac:dyDescent="0.2"/>
    <row r="2384" ht="15" customHeight="1" x14ac:dyDescent="0.2"/>
    <row r="2385" ht="15" customHeight="1" x14ac:dyDescent="0.2"/>
    <row r="2386" ht="15" customHeight="1" x14ac:dyDescent="0.2"/>
    <row r="2387" ht="15" customHeight="1" x14ac:dyDescent="0.2"/>
    <row r="2388" ht="15" customHeight="1" x14ac:dyDescent="0.2"/>
    <row r="2389" ht="15" customHeight="1" x14ac:dyDescent="0.2"/>
    <row r="2390" ht="15" customHeight="1" x14ac:dyDescent="0.2"/>
    <row r="2391" ht="15" customHeight="1" x14ac:dyDescent="0.2"/>
    <row r="2392" ht="15" customHeight="1" x14ac:dyDescent="0.2"/>
    <row r="2393" ht="15" customHeight="1" x14ac:dyDescent="0.2"/>
    <row r="2394" ht="15" customHeight="1" x14ac:dyDescent="0.2"/>
    <row r="2395" ht="15" customHeight="1" x14ac:dyDescent="0.2"/>
    <row r="2396" ht="15" customHeight="1" x14ac:dyDescent="0.2"/>
    <row r="2397" ht="15" customHeight="1" x14ac:dyDescent="0.2"/>
    <row r="2398" ht="15" customHeight="1" x14ac:dyDescent="0.2"/>
    <row r="2399" ht="15" customHeight="1" x14ac:dyDescent="0.2"/>
    <row r="2400" ht="15" customHeight="1" x14ac:dyDescent="0.2"/>
    <row r="2401" ht="15" customHeight="1" x14ac:dyDescent="0.2"/>
    <row r="2402" ht="15" customHeight="1" x14ac:dyDescent="0.2"/>
    <row r="2403" ht="15" customHeight="1" x14ac:dyDescent="0.2"/>
    <row r="2404" ht="15" customHeight="1" x14ac:dyDescent="0.2"/>
    <row r="2405" ht="15" customHeight="1" x14ac:dyDescent="0.2"/>
    <row r="2406" ht="15" customHeight="1" x14ac:dyDescent="0.2"/>
    <row r="2407" ht="15" customHeight="1" x14ac:dyDescent="0.2"/>
    <row r="2408" ht="15" customHeight="1" x14ac:dyDescent="0.2"/>
    <row r="2409" ht="15" customHeight="1" x14ac:dyDescent="0.2"/>
    <row r="2410" ht="15" customHeight="1" x14ac:dyDescent="0.2"/>
    <row r="2411" ht="15" customHeight="1" x14ac:dyDescent="0.2"/>
    <row r="2412" ht="15" customHeight="1" x14ac:dyDescent="0.2"/>
    <row r="2413" ht="15" customHeight="1" x14ac:dyDescent="0.2"/>
    <row r="2414" ht="15" customHeight="1" x14ac:dyDescent="0.2"/>
    <row r="2415" ht="15" customHeight="1" x14ac:dyDescent="0.2"/>
    <row r="2416" ht="15" customHeight="1" x14ac:dyDescent="0.2"/>
    <row r="2417" ht="15" customHeight="1" x14ac:dyDescent="0.2"/>
    <row r="2418" ht="15" customHeight="1" x14ac:dyDescent="0.2"/>
    <row r="2419" ht="15" customHeight="1" x14ac:dyDescent="0.2"/>
    <row r="2420" ht="15" customHeight="1" x14ac:dyDescent="0.2"/>
    <row r="2421" ht="15" customHeight="1" x14ac:dyDescent="0.2"/>
    <row r="2422" ht="15" customHeight="1" x14ac:dyDescent="0.2"/>
    <row r="2423" ht="15" customHeight="1" x14ac:dyDescent="0.2"/>
    <row r="2424" ht="15" customHeight="1" x14ac:dyDescent="0.2"/>
    <row r="2425" ht="15" customHeight="1" x14ac:dyDescent="0.2"/>
    <row r="2426" ht="15" customHeight="1" x14ac:dyDescent="0.2"/>
    <row r="2427" ht="15" customHeight="1" x14ac:dyDescent="0.2"/>
    <row r="2428" ht="15" customHeight="1" x14ac:dyDescent="0.2"/>
    <row r="2429" ht="15" customHeight="1" x14ac:dyDescent="0.2"/>
    <row r="2430" ht="15" customHeight="1" x14ac:dyDescent="0.2"/>
    <row r="2431" ht="15" customHeight="1" x14ac:dyDescent="0.2"/>
    <row r="2432" ht="15" customHeight="1" x14ac:dyDescent="0.2"/>
    <row r="2433" ht="15" customHeight="1" x14ac:dyDescent="0.2"/>
    <row r="2434" ht="15" customHeight="1" x14ac:dyDescent="0.2"/>
    <row r="2435" ht="15" customHeight="1" x14ac:dyDescent="0.2"/>
    <row r="2436" ht="15" customHeight="1" x14ac:dyDescent="0.2"/>
    <row r="2437" ht="15" customHeight="1" x14ac:dyDescent="0.2"/>
    <row r="2438" ht="15" customHeight="1" x14ac:dyDescent="0.2"/>
    <row r="2439" ht="15" customHeight="1" x14ac:dyDescent="0.2"/>
    <row r="2440" ht="15" customHeight="1" x14ac:dyDescent="0.2"/>
    <row r="2441" ht="15" customHeight="1" x14ac:dyDescent="0.2"/>
    <row r="2442" ht="15" customHeight="1" x14ac:dyDescent="0.2"/>
    <row r="2443" ht="15" customHeight="1" x14ac:dyDescent="0.2"/>
    <row r="2444" ht="15" customHeight="1" x14ac:dyDescent="0.2"/>
    <row r="2445" ht="15" customHeight="1" x14ac:dyDescent="0.2"/>
    <row r="2446" ht="15" customHeight="1" x14ac:dyDescent="0.2"/>
    <row r="2447" ht="15" customHeight="1" x14ac:dyDescent="0.2"/>
    <row r="2448" ht="15" customHeight="1" x14ac:dyDescent="0.2"/>
    <row r="2449" ht="15" customHeight="1" x14ac:dyDescent="0.2"/>
    <row r="2450" ht="15" customHeight="1" x14ac:dyDescent="0.2"/>
    <row r="2451" ht="15" customHeight="1" x14ac:dyDescent="0.2"/>
    <row r="2452" ht="15" customHeight="1" x14ac:dyDescent="0.2"/>
    <row r="2453" ht="15" customHeight="1" x14ac:dyDescent="0.2"/>
    <row r="2454" ht="15" customHeight="1" x14ac:dyDescent="0.2"/>
    <row r="2455" ht="15" customHeight="1" x14ac:dyDescent="0.2"/>
    <row r="2456" ht="15" customHeight="1" x14ac:dyDescent="0.2"/>
    <row r="2457" ht="15" customHeight="1" x14ac:dyDescent="0.2"/>
    <row r="2458" ht="15" customHeight="1" x14ac:dyDescent="0.2"/>
    <row r="2459" ht="15" customHeight="1" x14ac:dyDescent="0.2"/>
    <row r="2460" ht="15" customHeight="1" x14ac:dyDescent="0.2"/>
    <row r="2461" ht="15" customHeight="1" x14ac:dyDescent="0.2"/>
    <row r="2462" ht="15" customHeight="1" x14ac:dyDescent="0.2"/>
    <row r="2463" ht="15" customHeight="1" x14ac:dyDescent="0.2"/>
    <row r="2464" ht="15" customHeight="1" x14ac:dyDescent="0.2"/>
    <row r="2465" ht="15" customHeight="1" x14ac:dyDescent="0.2"/>
    <row r="2466" ht="15" customHeight="1" x14ac:dyDescent="0.2"/>
    <row r="2467" ht="15" customHeight="1" x14ac:dyDescent="0.2"/>
    <row r="2468" ht="15" customHeight="1" x14ac:dyDescent="0.2"/>
    <row r="2469" ht="15" customHeight="1" x14ac:dyDescent="0.2"/>
    <row r="2470" ht="15" customHeight="1" x14ac:dyDescent="0.2"/>
    <row r="2471" ht="15" customHeight="1" x14ac:dyDescent="0.2"/>
    <row r="2472" ht="15" customHeight="1" x14ac:dyDescent="0.2"/>
    <row r="2473" ht="15" customHeight="1" x14ac:dyDescent="0.2"/>
    <row r="2474" ht="15" customHeight="1" x14ac:dyDescent="0.2"/>
    <row r="2475" ht="15" customHeight="1" x14ac:dyDescent="0.2"/>
    <row r="2476" ht="15" customHeight="1" x14ac:dyDescent="0.2"/>
    <row r="2477" ht="15" customHeight="1" x14ac:dyDescent="0.2"/>
    <row r="2478" ht="15" customHeight="1" x14ac:dyDescent="0.2"/>
    <row r="2479" ht="15" customHeight="1" x14ac:dyDescent="0.2"/>
    <row r="2480" ht="15" customHeight="1" x14ac:dyDescent="0.2"/>
    <row r="2481" ht="15" customHeight="1" x14ac:dyDescent="0.2"/>
    <row r="2482" ht="15" customHeight="1" x14ac:dyDescent="0.2"/>
    <row r="2483" ht="15" customHeight="1" x14ac:dyDescent="0.2"/>
    <row r="2484" ht="15" customHeight="1" x14ac:dyDescent="0.2"/>
    <row r="2485" ht="15" customHeight="1" x14ac:dyDescent="0.2"/>
    <row r="2486" ht="15" customHeight="1" x14ac:dyDescent="0.2"/>
    <row r="2487" ht="15" customHeight="1" x14ac:dyDescent="0.2"/>
    <row r="2488" ht="15" customHeight="1" x14ac:dyDescent="0.2"/>
    <row r="2489" ht="15" customHeight="1" x14ac:dyDescent="0.2"/>
    <row r="2490" ht="15" customHeight="1" x14ac:dyDescent="0.2"/>
    <row r="2491" ht="15" customHeight="1" x14ac:dyDescent="0.2"/>
    <row r="2492" ht="15" customHeight="1" x14ac:dyDescent="0.2"/>
    <row r="2493" ht="15" customHeight="1" x14ac:dyDescent="0.2"/>
    <row r="2494" ht="15" customHeight="1" x14ac:dyDescent="0.2"/>
    <row r="2495" ht="15" customHeight="1" x14ac:dyDescent="0.2"/>
    <row r="2496" ht="15" customHeight="1" x14ac:dyDescent="0.2"/>
    <row r="2497" ht="15" customHeight="1" x14ac:dyDescent="0.2"/>
    <row r="2498" ht="15" customHeight="1" x14ac:dyDescent="0.2"/>
    <row r="2499" ht="15" customHeight="1" x14ac:dyDescent="0.2"/>
    <row r="2500" ht="15" customHeight="1" x14ac:dyDescent="0.2"/>
    <row r="2501" ht="15" customHeight="1" x14ac:dyDescent="0.2"/>
    <row r="2502" ht="15" customHeight="1" x14ac:dyDescent="0.2"/>
    <row r="2503" ht="15" customHeight="1" x14ac:dyDescent="0.2"/>
    <row r="2504" ht="15" customHeight="1" x14ac:dyDescent="0.2"/>
    <row r="2505" ht="15" customHeight="1" x14ac:dyDescent="0.2"/>
    <row r="2506" ht="15" customHeight="1" x14ac:dyDescent="0.2"/>
    <row r="2507" ht="15" customHeight="1" x14ac:dyDescent="0.2"/>
    <row r="2508" ht="15" customHeight="1" x14ac:dyDescent="0.2"/>
    <row r="2509" ht="15" customHeight="1" x14ac:dyDescent="0.2"/>
    <row r="2510" ht="15" customHeight="1" x14ac:dyDescent="0.2"/>
    <row r="2511" ht="15" customHeight="1" x14ac:dyDescent="0.2"/>
    <row r="2512" ht="15" customHeight="1" x14ac:dyDescent="0.2"/>
    <row r="2513" ht="15" customHeight="1" x14ac:dyDescent="0.2"/>
    <row r="2514" ht="15" customHeight="1" x14ac:dyDescent="0.2"/>
    <row r="2515" ht="15" customHeight="1" x14ac:dyDescent="0.2"/>
    <row r="2516" ht="15" customHeight="1" x14ac:dyDescent="0.2"/>
    <row r="2517" ht="15" customHeight="1" x14ac:dyDescent="0.2"/>
    <row r="2518" ht="15" customHeight="1" x14ac:dyDescent="0.2"/>
    <row r="2519" ht="15" customHeight="1" x14ac:dyDescent="0.2"/>
    <row r="2520" ht="15" customHeight="1" x14ac:dyDescent="0.2"/>
    <row r="2521" ht="15" customHeight="1" x14ac:dyDescent="0.2"/>
    <row r="2522" ht="15" customHeight="1" x14ac:dyDescent="0.2"/>
    <row r="2523" ht="15" customHeight="1" x14ac:dyDescent="0.2"/>
    <row r="2524" ht="15" customHeight="1" x14ac:dyDescent="0.2"/>
    <row r="2525" ht="15" customHeight="1" x14ac:dyDescent="0.2"/>
    <row r="2526" ht="15" customHeight="1" x14ac:dyDescent="0.2"/>
    <row r="2527" ht="15" customHeight="1" x14ac:dyDescent="0.2"/>
    <row r="2528" ht="15" customHeight="1" x14ac:dyDescent="0.2"/>
    <row r="2529" ht="15" customHeight="1" x14ac:dyDescent="0.2"/>
    <row r="2530" ht="15" customHeight="1" x14ac:dyDescent="0.2"/>
    <row r="2531" ht="15" customHeight="1" x14ac:dyDescent="0.2"/>
    <row r="2532" ht="15" customHeight="1" x14ac:dyDescent="0.2"/>
    <row r="2533" ht="15" customHeight="1" x14ac:dyDescent="0.2"/>
    <row r="2534" ht="15" customHeight="1" x14ac:dyDescent="0.2"/>
    <row r="2535" ht="15" customHeight="1" x14ac:dyDescent="0.2"/>
    <row r="2536" ht="15" customHeight="1" x14ac:dyDescent="0.2"/>
    <row r="2537" ht="15" customHeight="1" x14ac:dyDescent="0.2"/>
    <row r="2538" ht="15" customHeight="1" x14ac:dyDescent="0.2"/>
    <row r="2539" ht="15" customHeight="1" x14ac:dyDescent="0.2"/>
    <row r="2540" ht="15" customHeight="1" x14ac:dyDescent="0.2"/>
    <row r="2541" ht="15" customHeight="1" x14ac:dyDescent="0.2"/>
    <row r="2542" ht="15" customHeight="1" x14ac:dyDescent="0.2"/>
    <row r="2543" ht="15" customHeight="1" x14ac:dyDescent="0.2"/>
    <row r="2544" ht="15" customHeight="1" x14ac:dyDescent="0.2"/>
    <row r="2545" ht="15" customHeight="1" x14ac:dyDescent="0.2"/>
    <row r="2546" ht="15" customHeight="1" x14ac:dyDescent="0.2"/>
    <row r="2547" ht="15" customHeight="1" x14ac:dyDescent="0.2"/>
    <row r="2548" ht="15" customHeight="1" x14ac:dyDescent="0.2"/>
    <row r="2549" ht="15" customHeight="1" x14ac:dyDescent="0.2"/>
    <row r="2550" ht="15" customHeight="1" x14ac:dyDescent="0.2"/>
    <row r="2551" ht="15" customHeight="1" x14ac:dyDescent="0.2"/>
    <row r="2552" ht="15" customHeight="1" x14ac:dyDescent="0.2"/>
    <row r="2553" ht="15" customHeight="1" x14ac:dyDescent="0.2"/>
    <row r="2554" ht="15" customHeight="1" x14ac:dyDescent="0.2"/>
    <row r="2555" ht="15" customHeight="1" x14ac:dyDescent="0.2"/>
    <row r="2556" ht="15" customHeight="1" x14ac:dyDescent="0.2"/>
    <row r="2557" ht="15" customHeight="1" x14ac:dyDescent="0.2"/>
    <row r="2558" ht="15" customHeight="1" x14ac:dyDescent="0.2"/>
    <row r="2559" ht="15" customHeight="1" x14ac:dyDescent="0.2"/>
    <row r="2560" ht="15" customHeight="1" x14ac:dyDescent="0.2"/>
    <row r="2561" ht="15" customHeight="1" x14ac:dyDescent="0.2"/>
    <row r="2562" ht="15" customHeight="1" x14ac:dyDescent="0.2"/>
    <row r="2563" ht="15" customHeight="1" x14ac:dyDescent="0.2"/>
    <row r="2564" ht="15" customHeight="1" x14ac:dyDescent="0.2"/>
    <row r="2565" ht="15" customHeight="1" x14ac:dyDescent="0.2"/>
    <row r="2566" ht="15" customHeight="1" x14ac:dyDescent="0.2"/>
    <row r="2567" ht="15" customHeight="1" x14ac:dyDescent="0.2"/>
    <row r="2568" ht="15" customHeight="1" x14ac:dyDescent="0.2"/>
    <row r="2569" ht="15" customHeight="1" x14ac:dyDescent="0.2"/>
    <row r="2570" ht="15" customHeight="1" x14ac:dyDescent="0.2"/>
    <row r="2571" ht="15" customHeight="1" x14ac:dyDescent="0.2"/>
    <row r="2572" ht="15" customHeight="1" x14ac:dyDescent="0.2"/>
    <row r="2573" ht="15" customHeight="1" x14ac:dyDescent="0.2"/>
    <row r="2574" ht="15" customHeight="1" x14ac:dyDescent="0.2"/>
    <row r="2575" ht="15" customHeight="1" x14ac:dyDescent="0.2"/>
    <row r="2576" ht="15" customHeight="1" x14ac:dyDescent="0.2"/>
    <row r="2577" ht="15" customHeight="1" x14ac:dyDescent="0.2"/>
    <row r="2578" ht="15" customHeight="1" x14ac:dyDescent="0.2"/>
    <row r="2579" ht="15" customHeight="1" x14ac:dyDescent="0.2"/>
    <row r="2580" ht="15" customHeight="1" x14ac:dyDescent="0.2"/>
    <row r="2581" ht="15" customHeight="1" x14ac:dyDescent="0.2"/>
    <row r="2582" ht="15" customHeight="1" x14ac:dyDescent="0.2"/>
    <row r="2583" ht="15" customHeight="1" x14ac:dyDescent="0.2"/>
    <row r="2584" ht="15" customHeight="1" x14ac:dyDescent="0.2"/>
    <row r="2585" ht="15" customHeight="1" x14ac:dyDescent="0.2"/>
    <row r="2586" ht="15" customHeight="1" x14ac:dyDescent="0.2"/>
    <row r="2587" ht="15" customHeight="1" x14ac:dyDescent="0.2"/>
    <row r="2588" ht="15" customHeight="1" x14ac:dyDescent="0.2"/>
    <row r="2589" ht="15" customHeight="1" x14ac:dyDescent="0.2"/>
    <row r="2590" ht="15" customHeight="1" x14ac:dyDescent="0.2"/>
    <row r="2591" ht="15" customHeight="1" x14ac:dyDescent="0.2"/>
    <row r="2592" ht="15" customHeight="1" x14ac:dyDescent="0.2"/>
    <row r="2593" ht="15" customHeight="1" x14ac:dyDescent="0.2"/>
    <row r="2594" ht="15" customHeight="1" x14ac:dyDescent="0.2"/>
    <row r="2595" ht="15" customHeight="1" x14ac:dyDescent="0.2"/>
    <row r="2596" ht="15" customHeight="1" x14ac:dyDescent="0.2"/>
    <row r="2597" ht="15" customHeight="1" x14ac:dyDescent="0.2"/>
    <row r="2598" ht="15" customHeight="1" x14ac:dyDescent="0.2"/>
    <row r="2599" ht="15" customHeight="1" x14ac:dyDescent="0.2"/>
    <row r="2600" ht="15" customHeight="1" x14ac:dyDescent="0.2"/>
    <row r="2601" ht="15" customHeight="1" x14ac:dyDescent="0.2"/>
    <row r="2602" ht="15" customHeight="1" x14ac:dyDescent="0.2"/>
    <row r="2603" ht="15" customHeight="1" x14ac:dyDescent="0.2"/>
    <row r="2604" ht="15" customHeight="1" x14ac:dyDescent="0.2"/>
    <row r="2605" ht="15" customHeight="1" x14ac:dyDescent="0.2"/>
    <row r="2606" ht="15" customHeight="1" x14ac:dyDescent="0.2"/>
    <row r="2607" ht="15" customHeight="1" x14ac:dyDescent="0.2"/>
    <row r="2608" ht="15" customHeight="1" x14ac:dyDescent="0.2"/>
    <row r="2609" ht="15" customHeight="1" x14ac:dyDescent="0.2"/>
    <row r="2610" ht="15" customHeight="1" x14ac:dyDescent="0.2"/>
    <row r="2611" ht="15" customHeight="1" x14ac:dyDescent="0.2"/>
    <row r="2612" ht="15" customHeight="1" x14ac:dyDescent="0.2"/>
    <row r="2613" ht="15" customHeight="1" x14ac:dyDescent="0.2"/>
    <row r="2614" ht="15" customHeight="1" x14ac:dyDescent="0.2"/>
    <row r="2615" ht="15" customHeight="1" x14ac:dyDescent="0.2"/>
    <row r="2616" ht="15" customHeight="1" x14ac:dyDescent="0.2"/>
    <row r="2617" ht="15" customHeight="1" x14ac:dyDescent="0.2"/>
    <row r="2618" ht="15" customHeight="1" x14ac:dyDescent="0.2"/>
    <row r="2619" ht="15" customHeight="1" x14ac:dyDescent="0.2"/>
    <row r="2620" ht="15" customHeight="1" x14ac:dyDescent="0.2"/>
    <row r="2621" ht="15" customHeight="1" x14ac:dyDescent="0.2"/>
    <row r="2622" ht="15" customHeight="1" x14ac:dyDescent="0.2"/>
    <row r="2623" ht="15" customHeight="1" x14ac:dyDescent="0.2"/>
    <row r="2624" ht="15" customHeight="1" x14ac:dyDescent="0.2"/>
    <row r="2625" ht="15" customHeight="1" x14ac:dyDescent="0.2"/>
    <row r="2626" ht="15" customHeight="1" x14ac:dyDescent="0.2"/>
    <row r="2627" ht="15" customHeight="1" x14ac:dyDescent="0.2"/>
    <row r="2628" ht="15" customHeight="1" x14ac:dyDescent="0.2"/>
    <row r="2629" ht="15" customHeight="1" x14ac:dyDescent="0.2"/>
    <row r="2630" ht="15" customHeight="1" x14ac:dyDescent="0.2"/>
    <row r="2631" ht="15" customHeight="1" x14ac:dyDescent="0.2"/>
    <row r="2632" ht="15" customHeight="1" x14ac:dyDescent="0.2"/>
    <row r="2633" ht="15" customHeight="1" x14ac:dyDescent="0.2"/>
    <row r="2634" ht="15" customHeight="1" x14ac:dyDescent="0.2"/>
    <row r="2635" ht="15" customHeight="1" x14ac:dyDescent="0.2"/>
    <row r="2636" ht="15" customHeight="1" x14ac:dyDescent="0.2"/>
    <row r="2637" ht="15" customHeight="1" x14ac:dyDescent="0.2"/>
    <row r="2638" ht="15" customHeight="1" x14ac:dyDescent="0.2"/>
    <row r="2639" ht="15" customHeight="1" x14ac:dyDescent="0.2"/>
    <row r="2640" ht="15" customHeight="1" x14ac:dyDescent="0.2"/>
    <row r="2641" ht="15" customHeight="1" x14ac:dyDescent="0.2"/>
    <row r="2642" ht="15" customHeight="1" x14ac:dyDescent="0.2"/>
    <row r="2643" ht="15" customHeight="1" x14ac:dyDescent="0.2"/>
    <row r="2644" ht="15" customHeight="1" x14ac:dyDescent="0.2"/>
    <row r="2645" ht="15" customHeight="1" x14ac:dyDescent="0.2"/>
    <row r="2646" ht="15" customHeight="1" x14ac:dyDescent="0.2"/>
    <row r="2647" ht="15" customHeight="1" x14ac:dyDescent="0.2"/>
    <row r="2648" ht="15" customHeight="1" x14ac:dyDescent="0.2"/>
    <row r="2649" ht="15" customHeight="1" x14ac:dyDescent="0.2"/>
    <row r="2650" ht="15" customHeight="1" x14ac:dyDescent="0.2"/>
    <row r="2651" ht="15" customHeight="1" x14ac:dyDescent="0.2"/>
    <row r="2652" ht="15" customHeight="1" x14ac:dyDescent="0.2"/>
    <row r="2653" ht="15" customHeight="1" x14ac:dyDescent="0.2"/>
    <row r="2654" ht="15" customHeight="1" x14ac:dyDescent="0.2"/>
    <row r="2655" ht="15" customHeight="1" x14ac:dyDescent="0.2"/>
    <row r="2656" ht="15" customHeight="1" x14ac:dyDescent="0.2"/>
    <row r="2657" ht="15" customHeight="1" x14ac:dyDescent="0.2"/>
    <row r="2658" ht="15" customHeight="1" x14ac:dyDescent="0.2"/>
    <row r="2659" ht="15" customHeight="1" x14ac:dyDescent="0.2"/>
    <row r="2660" ht="15" customHeight="1" x14ac:dyDescent="0.2"/>
    <row r="2661" ht="15" customHeight="1" x14ac:dyDescent="0.2"/>
    <row r="2662" ht="15" customHeight="1" x14ac:dyDescent="0.2"/>
    <row r="2663" ht="15" customHeight="1" x14ac:dyDescent="0.2"/>
    <row r="2664" ht="15" customHeight="1" x14ac:dyDescent="0.2"/>
    <row r="2665" ht="15" customHeight="1" x14ac:dyDescent="0.2"/>
    <row r="2666" ht="15" customHeight="1" x14ac:dyDescent="0.2"/>
    <row r="2667" ht="15" customHeight="1" x14ac:dyDescent="0.2"/>
    <row r="2668" ht="15" customHeight="1" x14ac:dyDescent="0.2"/>
    <row r="2669" ht="15" customHeight="1" x14ac:dyDescent="0.2"/>
    <row r="2670" ht="15" customHeight="1" x14ac:dyDescent="0.2"/>
    <row r="2671" ht="15" customHeight="1" x14ac:dyDescent="0.2"/>
    <row r="2672" ht="15" customHeight="1" x14ac:dyDescent="0.2"/>
    <row r="2673" ht="15" customHeight="1" x14ac:dyDescent="0.2"/>
    <row r="2674" ht="15" customHeight="1" x14ac:dyDescent="0.2"/>
    <row r="2675" ht="15" customHeight="1" x14ac:dyDescent="0.2"/>
    <row r="2676" ht="15" customHeight="1" x14ac:dyDescent="0.2"/>
    <row r="2677" ht="15" customHeight="1" x14ac:dyDescent="0.2"/>
    <row r="2678" ht="15" customHeight="1" x14ac:dyDescent="0.2"/>
    <row r="2679" ht="15" customHeight="1" x14ac:dyDescent="0.2"/>
    <row r="2680" ht="15" customHeight="1" x14ac:dyDescent="0.2"/>
    <row r="2681" ht="15" customHeight="1" x14ac:dyDescent="0.2"/>
    <row r="2682" ht="15" customHeight="1" x14ac:dyDescent="0.2"/>
    <row r="2683" ht="15" customHeight="1" x14ac:dyDescent="0.2"/>
    <row r="2684" ht="15" customHeight="1" x14ac:dyDescent="0.2"/>
    <row r="2685" ht="15" customHeight="1" x14ac:dyDescent="0.2"/>
    <row r="2686" ht="15" customHeight="1" x14ac:dyDescent="0.2"/>
    <row r="2687" ht="15" customHeight="1" x14ac:dyDescent="0.2"/>
    <row r="2688" ht="15" customHeight="1" x14ac:dyDescent="0.2"/>
    <row r="2689" ht="15" customHeight="1" x14ac:dyDescent="0.2"/>
    <row r="2690" ht="15" customHeight="1" x14ac:dyDescent="0.2"/>
    <row r="2691" ht="15" customHeight="1" x14ac:dyDescent="0.2"/>
    <row r="2692" ht="15" customHeight="1" x14ac:dyDescent="0.2"/>
    <row r="2693" ht="15" customHeight="1" x14ac:dyDescent="0.2"/>
    <row r="2694" ht="15" customHeight="1" x14ac:dyDescent="0.2"/>
    <row r="2695" ht="15" customHeight="1" x14ac:dyDescent="0.2"/>
    <row r="2696" ht="15" customHeight="1" x14ac:dyDescent="0.2"/>
    <row r="2697" ht="15" customHeight="1" x14ac:dyDescent="0.2"/>
    <row r="2698" ht="15" customHeight="1" x14ac:dyDescent="0.2"/>
    <row r="2699" ht="15" customHeight="1" x14ac:dyDescent="0.2"/>
    <row r="2700" ht="15" customHeight="1" x14ac:dyDescent="0.2"/>
    <row r="2701" ht="15" customHeight="1" x14ac:dyDescent="0.2"/>
    <row r="2702" ht="15" customHeight="1" x14ac:dyDescent="0.2"/>
    <row r="2703" ht="15" customHeight="1" x14ac:dyDescent="0.2"/>
    <row r="2704" ht="15" customHeight="1" x14ac:dyDescent="0.2"/>
    <row r="2705" ht="15" customHeight="1" x14ac:dyDescent="0.2"/>
    <row r="2706" ht="15" customHeight="1" x14ac:dyDescent="0.2"/>
    <row r="2707" ht="15" customHeight="1" x14ac:dyDescent="0.2"/>
    <row r="2708" ht="15" customHeight="1" x14ac:dyDescent="0.2"/>
    <row r="2709" ht="15" customHeight="1" x14ac:dyDescent="0.2"/>
    <row r="2710" ht="15" customHeight="1" x14ac:dyDescent="0.2"/>
    <row r="2711" ht="15" customHeight="1" x14ac:dyDescent="0.2"/>
    <row r="2712" ht="15" customHeight="1" x14ac:dyDescent="0.2"/>
    <row r="2713" ht="15" customHeight="1" x14ac:dyDescent="0.2"/>
    <row r="2714" ht="15" customHeight="1" x14ac:dyDescent="0.2"/>
    <row r="2715" ht="15" customHeight="1" x14ac:dyDescent="0.2"/>
    <row r="2716" ht="15" customHeight="1" x14ac:dyDescent="0.2"/>
    <row r="2717" ht="15" customHeight="1" x14ac:dyDescent="0.2"/>
    <row r="2718" ht="15" customHeight="1" x14ac:dyDescent="0.2"/>
    <row r="2719" ht="15" customHeight="1" x14ac:dyDescent="0.2"/>
    <row r="2720" ht="15" customHeight="1" x14ac:dyDescent="0.2"/>
    <row r="2721" ht="15" customHeight="1" x14ac:dyDescent="0.2"/>
    <row r="2722" ht="15" customHeight="1" x14ac:dyDescent="0.2"/>
    <row r="2723" ht="15" customHeight="1" x14ac:dyDescent="0.2"/>
    <row r="2724" ht="15" customHeight="1" x14ac:dyDescent="0.2"/>
    <row r="2725" ht="15" customHeight="1" x14ac:dyDescent="0.2"/>
    <row r="2726" ht="15" customHeight="1" x14ac:dyDescent="0.2"/>
    <row r="2727" ht="15" customHeight="1" x14ac:dyDescent="0.2"/>
    <row r="2728" ht="15" customHeight="1" x14ac:dyDescent="0.2"/>
    <row r="2729" ht="15" customHeight="1" x14ac:dyDescent="0.2"/>
    <row r="2730" ht="15" customHeight="1" x14ac:dyDescent="0.2"/>
    <row r="2731" ht="15" customHeight="1" x14ac:dyDescent="0.2"/>
    <row r="2732" ht="15" customHeight="1" x14ac:dyDescent="0.2"/>
    <row r="2733" ht="15" customHeight="1" x14ac:dyDescent="0.2"/>
    <row r="2734" ht="15" customHeight="1" x14ac:dyDescent="0.2"/>
    <row r="2735" ht="15" customHeight="1" x14ac:dyDescent="0.2"/>
    <row r="2736" ht="15" customHeight="1" x14ac:dyDescent="0.2"/>
    <row r="2737" ht="15" customHeight="1" x14ac:dyDescent="0.2"/>
    <row r="2738" ht="15" customHeight="1" x14ac:dyDescent="0.2"/>
    <row r="2739" ht="15" customHeight="1" x14ac:dyDescent="0.2"/>
    <row r="2740" ht="15" customHeight="1" x14ac:dyDescent="0.2"/>
    <row r="2741" ht="15" customHeight="1" x14ac:dyDescent="0.2"/>
    <row r="2742" ht="15" customHeight="1" x14ac:dyDescent="0.2"/>
    <row r="2743" ht="15" customHeight="1" x14ac:dyDescent="0.2"/>
    <row r="2744" ht="15" customHeight="1" x14ac:dyDescent="0.2"/>
    <row r="2745" ht="15" customHeight="1" x14ac:dyDescent="0.2"/>
    <row r="2746" ht="15" customHeight="1" x14ac:dyDescent="0.2"/>
    <row r="2747" ht="15" customHeight="1" x14ac:dyDescent="0.2"/>
    <row r="2748" ht="15" customHeight="1" x14ac:dyDescent="0.2"/>
    <row r="2749" ht="15" customHeight="1" x14ac:dyDescent="0.2"/>
    <row r="2750" ht="15" customHeight="1" x14ac:dyDescent="0.2"/>
    <row r="2751" ht="15" customHeight="1" x14ac:dyDescent="0.2"/>
    <row r="2752" ht="15" customHeight="1" x14ac:dyDescent="0.2"/>
    <row r="2753" ht="15" customHeight="1" x14ac:dyDescent="0.2"/>
    <row r="2754" ht="15" customHeight="1" x14ac:dyDescent="0.2"/>
    <row r="2755" ht="15" customHeight="1" x14ac:dyDescent="0.2"/>
    <row r="2756" ht="15" customHeight="1" x14ac:dyDescent="0.2"/>
    <row r="2757" ht="15" customHeight="1" x14ac:dyDescent="0.2"/>
    <row r="2758" ht="15" customHeight="1" x14ac:dyDescent="0.2"/>
    <row r="2759" ht="15" customHeight="1" x14ac:dyDescent="0.2"/>
    <row r="2760" ht="15" customHeight="1" x14ac:dyDescent="0.2"/>
    <row r="2761" ht="15" customHeight="1" x14ac:dyDescent="0.2"/>
    <row r="2762" ht="15" customHeight="1" x14ac:dyDescent="0.2"/>
    <row r="2763" ht="15" customHeight="1" x14ac:dyDescent="0.2"/>
    <row r="2764" ht="15" customHeight="1" x14ac:dyDescent="0.2"/>
    <row r="2765" ht="15" customHeight="1" x14ac:dyDescent="0.2"/>
    <row r="2766" ht="15" customHeight="1" x14ac:dyDescent="0.2"/>
    <row r="2767" ht="15" customHeight="1" x14ac:dyDescent="0.2"/>
    <row r="2768" ht="15" customHeight="1" x14ac:dyDescent="0.2"/>
    <row r="2769" ht="15" customHeight="1" x14ac:dyDescent="0.2"/>
    <row r="2770" ht="15" customHeight="1" x14ac:dyDescent="0.2"/>
    <row r="2771" ht="15" customHeight="1" x14ac:dyDescent="0.2"/>
    <row r="2772" ht="15" customHeight="1" x14ac:dyDescent="0.2"/>
    <row r="2773" ht="15" customHeight="1" x14ac:dyDescent="0.2"/>
    <row r="2774" ht="15" customHeight="1" x14ac:dyDescent="0.2"/>
    <row r="2775" ht="15" customHeight="1" x14ac:dyDescent="0.2"/>
    <row r="2776" ht="15" customHeight="1" x14ac:dyDescent="0.2"/>
    <row r="2777" ht="15" customHeight="1" x14ac:dyDescent="0.2"/>
    <row r="2778" ht="15" customHeight="1" x14ac:dyDescent="0.2"/>
    <row r="2779" ht="15" customHeight="1" x14ac:dyDescent="0.2"/>
    <row r="2780" ht="15" customHeight="1" x14ac:dyDescent="0.2"/>
    <row r="2781" ht="15" customHeight="1" x14ac:dyDescent="0.2"/>
    <row r="2782" ht="15" customHeight="1" x14ac:dyDescent="0.2"/>
    <row r="2783" ht="15" customHeight="1" x14ac:dyDescent="0.2"/>
    <row r="2784" ht="15" customHeight="1" x14ac:dyDescent="0.2"/>
    <row r="2785" ht="15" customHeight="1" x14ac:dyDescent="0.2"/>
    <row r="2786" ht="15" customHeight="1" x14ac:dyDescent="0.2"/>
    <row r="2787" ht="15" customHeight="1" x14ac:dyDescent="0.2"/>
    <row r="2788" ht="15" customHeight="1" x14ac:dyDescent="0.2"/>
    <row r="2789" ht="15" customHeight="1" x14ac:dyDescent="0.2"/>
    <row r="2790" ht="15" customHeight="1" x14ac:dyDescent="0.2"/>
    <row r="2791" ht="15" customHeight="1" x14ac:dyDescent="0.2"/>
    <row r="2792" ht="15" customHeight="1" x14ac:dyDescent="0.2"/>
    <row r="2793" ht="15" customHeight="1" x14ac:dyDescent="0.2"/>
    <row r="2794" ht="15" customHeight="1" x14ac:dyDescent="0.2"/>
    <row r="2795" ht="15" customHeight="1" x14ac:dyDescent="0.2"/>
    <row r="2796" ht="15" customHeight="1" x14ac:dyDescent="0.2"/>
    <row r="2797" ht="15" customHeight="1" x14ac:dyDescent="0.2"/>
    <row r="2798" ht="15" customHeight="1" x14ac:dyDescent="0.2"/>
    <row r="2799" ht="15" customHeight="1" x14ac:dyDescent="0.2"/>
    <row r="2800" ht="15" customHeight="1" x14ac:dyDescent="0.2"/>
    <row r="2801" ht="15" customHeight="1" x14ac:dyDescent="0.2"/>
    <row r="2802" ht="15" customHeight="1" x14ac:dyDescent="0.2"/>
    <row r="2803" ht="15" customHeight="1" x14ac:dyDescent="0.2"/>
    <row r="2804" ht="15" customHeight="1" x14ac:dyDescent="0.2"/>
    <row r="2805" ht="15" customHeight="1" x14ac:dyDescent="0.2"/>
    <row r="2806" ht="15" customHeight="1" x14ac:dyDescent="0.2"/>
    <row r="2807" ht="15" customHeight="1" x14ac:dyDescent="0.2"/>
    <row r="2808" ht="15" customHeight="1" x14ac:dyDescent="0.2"/>
    <row r="2809" ht="15" customHeight="1" x14ac:dyDescent="0.2"/>
    <row r="2810" ht="15" customHeight="1" x14ac:dyDescent="0.2"/>
    <row r="2811" ht="15" customHeight="1" x14ac:dyDescent="0.2"/>
    <row r="2812" ht="15" customHeight="1" x14ac:dyDescent="0.2"/>
    <row r="2813" ht="15" customHeight="1" x14ac:dyDescent="0.2"/>
    <row r="2814" ht="15" customHeight="1" x14ac:dyDescent="0.2"/>
    <row r="2815" ht="15" customHeight="1" x14ac:dyDescent="0.2"/>
    <row r="2816" ht="15" customHeight="1" x14ac:dyDescent="0.2"/>
    <row r="2817" ht="15" customHeight="1" x14ac:dyDescent="0.2"/>
    <row r="2818" ht="15" customHeight="1" x14ac:dyDescent="0.2"/>
    <row r="2819" ht="15" customHeight="1" x14ac:dyDescent="0.2"/>
    <row r="2820" ht="15" customHeight="1" x14ac:dyDescent="0.2"/>
    <row r="2821" ht="15" customHeight="1" x14ac:dyDescent="0.2"/>
    <row r="2822" ht="15" customHeight="1" x14ac:dyDescent="0.2"/>
    <row r="2823" ht="15" customHeight="1" x14ac:dyDescent="0.2"/>
    <row r="2824" ht="15" customHeight="1" x14ac:dyDescent="0.2"/>
    <row r="2825" ht="15" customHeight="1" x14ac:dyDescent="0.2"/>
    <row r="2826" ht="15" customHeight="1" x14ac:dyDescent="0.2"/>
    <row r="2827" ht="15" customHeight="1" x14ac:dyDescent="0.2"/>
    <row r="2828" ht="15" customHeight="1" x14ac:dyDescent="0.2"/>
    <row r="2829" ht="15" customHeight="1" x14ac:dyDescent="0.2"/>
    <row r="2830" ht="15" customHeight="1" x14ac:dyDescent="0.2"/>
    <row r="2831" ht="15" customHeight="1" x14ac:dyDescent="0.2"/>
    <row r="2832" ht="15" customHeight="1" x14ac:dyDescent="0.2"/>
    <row r="2833" ht="15" customHeight="1" x14ac:dyDescent="0.2"/>
    <row r="2834" ht="15" customHeight="1" x14ac:dyDescent="0.2"/>
    <row r="2835" ht="15" customHeight="1" x14ac:dyDescent="0.2"/>
    <row r="2836" ht="15" customHeight="1" x14ac:dyDescent="0.2"/>
    <row r="2837" ht="15" customHeight="1" x14ac:dyDescent="0.2"/>
    <row r="2838" ht="15" customHeight="1" x14ac:dyDescent="0.2"/>
    <row r="2839" ht="15" customHeight="1" x14ac:dyDescent="0.2"/>
    <row r="2840" ht="15" customHeight="1" x14ac:dyDescent="0.2"/>
    <row r="2841" ht="15" customHeight="1" x14ac:dyDescent="0.2"/>
    <row r="2842" ht="15" customHeight="1" x14ac:dyDescent="0.2"/>
    <row r="2843" ht="15" customHeight="1" x14ac:dyDescent="0.2"/>
    <row r="2844" ht="15" customHeight="1" x14ac:dyDescent="0.2"/>
    <row r="2845" ht="15" customHeight="1" x14ac:dyDescent="0.2"/>
    <row r="2846" ht="15" customHeight="1" x14ac:dyDescent="0.2"/>
    <row r="2847" ht="15" customHeight="1" x14ac:dyDescent="0.2"/>
    <row r="2848" ht="15" customHeight="1" x14ac:dyDescent="0.2"/>
    <row r="2849" ht="15" customHeight="1" x14ac:dyDescent="0.2"/>
    <row r="2850" ht="15" customHeight="1" x14ac:dyDescent="0.2"/>
    <row r="2851" ht="15" customHeight="1" x14ac:dyDescent="0.2"/>
    <row r="2852" ht="15" customHeight="1" x14ac:dyDescent="0.2"/>
    <row r="2853" ht="15" customHeight="1" x14ac:dyDescent="0.2"/>
    <row r="2854" ht="15" customHeight="1" x14ac:dyDescent="0.2"/>
    <row r="2855" ht="15" customHeight="1" x14ac:dyDescent="0.2"/>
    <row r="2856" ht="15" customHeight="1" x14ac:dyDescent="0.2"/>
    <row r="2857" ht="15" customHeight="1" x14ac:dyDescent="0.2"/>
    <row r="2858" ht="15" customHeight="1" x14ac:dyDescent="0.2"/>
    <row r="2859" ht="15" customHeight="1" x14ac:dyDescent="0.2"/>
    <row r="2860" ht="15" customHeight="1" x14ac:dyDescent="0.2"/>
    <row r="2861" ht="15" customHeight="1" x14ac:dyDescent="0.2"/>
    <row r="2862" ht="15" customHeight="1" x14ac:dyDescent="0.2"/>
    <row r="2863" ht="15" customHeight="1" x14ac:dyDescent="0.2"/>
    <row r="2864" ht="15" customHeight="1" x14ac:dyDescent="0.2"/>
    <row r="2865" ht="15" customHeight="1" x14ac:dyDescent="0.2"/>
    <row r="2866" ht="15" customHeight="1" x14ac:dyDescent="0.2"/>
    <row r="2867" ht="15" customHeight="1" x14ac:dyDescent="0.2"/>
    <row r="2868" ht="15" customHeight="1" x14ac:dyDescent="0.2"/>
    <row r="2869" ht="15" customHeight="1" x14ac:dyDescent="0.2"/>
    <row r="2870" ht="15" customHeight="1" x14ac:dyDescent="0.2"/>
    <row r="2871" ht="15" customHeight="1" x14ac:dyDescent="0.2"/>
    <row r="2872" ht="15" customHeight="1" x14ac:dyDescent="0.2"/>
    <row r="2873" ht="15" customHeight="1" x14ac:dyDescent="0.2"/>
    <row r="2874" ht="15" customHeight="1" x14ac:dyDescent="0.2"/>
    <row r="2875" ht="15" customHeight="1" x14ac:dyDescent="0.2"/>
    <row r="2876" ht="15" customHeight="1" x14ac:dyDescent="0.2"/>
    <row r="2877" ht="15" customHeight="1" x14ac:dyDescent="0.2"/>
    <row r="2878" ht="15" customHeight="1" x14ac:dyDescent="0.2"/>
    <row r="2879" ht="15" customHeight="1" x14ac:dyDescent="0.2"/>
    <row r="2880" ht="15" customHeight="1" x14ac:dyDescent="0.2"/>
    <row r="2881" ht="15" customHeight="1" x14ac:dyDescent="0.2"/>
    <row r="2882" ht="15" customHeight="1" x14ac:dyDescent="0.2"/>
    <row r="2883" ht="15" customHeight="1" x14ac:dyDescent="0.2"/>
    <row r="2884" ht="15" customHeight="1" x14ac:dyDescent="0.2"/>
    <row r="2885" ht="15" customHeight="1" x14ac:dyDescent="0.2"/>
    <row r="2886" ht="15" customHeight="1" x14ac:dyDescent="0.2"/>
    <row r="2887" ht="15" customHeight="1" x14ac:dyDescent="0.2"/>
    <row r="2888" ht="15" customHeight="1" x14ac:dyDescent="0.2"/>
    <row r="2889" ht="15" customHeight="1" x14ac:dyDescent="0.2"/>
    <row r="2890" ht="15" customHeight="1" x14ac:dyDescent="0.2"/>
    <row r="2891" ht="15" customHeight="1" x14ac:dyDescent="0.2"/>
    <row r="2892" ht="15" customHeight="1" x14ac:dyDescent="0.2"/>
    <row r="2893" ht="15" customHeight="1" x14ac:dyDescent="0.2"/>
    <row r="2894" ht="15" customHeight="1" x14ac:dyDescent="0.2"/>
    <row r="2895" ht="15" customHeight="1" x14ac:dyDescent="0.2"/>
    <row r="2896" ht="15" customHeight="1" x14ac:dyDescent="0.2"/>
    <row r="2897" ht="15" customHeight="1" x14ac:dyDescent="0.2"/>
    <row r="2898" ht="15" customHeight="1" x14ac:dyDescent="0.2"/>
    <row r="2899" ht="15" customHeight="1" x14ac:dyDescent="0.2"/>
    <row r="2900" ht="15" customHeight="1" x14ac:dyDescent="0.2"/>
    <row r="2901" ht="15" customHeight="1" x14ac:dyDescent="0.2"/>
    <row r="2902" ht="15" customHeight="1" x14ac:dyDescent="0.2"/>
    <row r="2903" ht="15" customHeight="1" x14ac:dyDescent="0.2"/>
    <row r="2904" ht="15" customHeight="1" x14ac:dyDescent="0.2"/>
    <row r="2905" ht="15" customHeight="1" x14ac:dyDescent="0.2"/>
    <row r="2906" ht="15" customHeight="1" x14ac:dyDescent="0.2"/>
    <row r="2907" ht="15" customHeight="1" x14ac:dyDescent="0.2"/>
    <row r="2908" ht="15" customHeight="1" x14ac:dyDescent="0.2"/>
    <row r="2909" ht="15" customHeight="1" x14ac:dyDescent="0.2"/>
    <row r="2910" ht="15" customHeight="1" x14ac:dyDescent="0.2"/>
    <row r="2911" ht="15" customHeight="1" x14ac:dyDescent="0.2"/>
    <row r="2912" ht="15" customHeight="1" x14ac:dyDescent="0.2"/>
    <row r="2913" ht="15" customHeight="1" x14ac:dyDescent="0.2"/>
    <row r="2914" ht="15" customHeight="1" x14ac:dyDescent="0.2"/>
    <row r="2915" ht="15" customHeight="1" x14ac:dyDescent="0.2"/>
    <row r="2916" ht="15" customHeight="1" x14ac:dyDescent="0.2"/>
    <row r="2917" ht="15" customHeight="1" x14ac:dyDescent="0.2"/>
    <row r="2918" ht="15" customHeight="1" x14ac:dyDescent="0.2"/>
    <row r="2919" ht="15" customHeight="1" x14ac:dyDescent="0.2"/>
    <row r="2920" ht="15" customHeight="1" x14ac:dyDescent="0.2"/>
    <row r="2921" ht="15" customHeight="1" x14ac:dyDescent="0.2"/>
    <row r="2922" ht="15" customHeight="1" x14ac:dyDescent="0.2"/>
    <row r="2923" ht="15" customHeight="1" x14ac:dyDescent="0.2"/>
    <row r="2924" ht="15" customHeight="1" x14ac:dyDescent="0.2"/>
    <row r="2925" ht="15" customHeight="1" x14ac:dyDescent="0.2"/>
    <row r="2926" ht="15" customHeight="1" x14ac:dyDescent="0.2"/>
    <row r="2927" ht="15" customHeight="1" x14ac:dyDescent="0.2"/>
    <row r="2928" ht="15" customHeight="1" x14ac:dyDescent="0.2"/>
    <row r="2929" ht="15" customHeight="1" x14ac:dyDescent="0.2"/>
    <row r="2930" ht="15" customHeight="1" x14ac:dyDescent="0.2"/>
    <row r="2931" ht="15" customHeight="1" x14ac:dyDescent="0.2"/>
    <row r="2932" ht="15" customHeight="1" x14ac:dyDescent="0.2"/>
    <row r="2933" ht="15" customHeight="1" x14ac:dyDescent="0.2"/>
    <row r="2934" ht="15" customHeight="1" x14ac:dyDescent="0.2"/>
    <row r="2935" ht="15" customHeight="1" x14ac:dyDescent="0.2"/>
    <row r="2936" ht="15" customHeight="1" x14ac:dyDescent="0.2"/>
    <row r="2937" ht="15" customHeight="1" x14ac:dyDescent="0.2"/>
    <row r="2938" ht="15" customHeight="1" x14ac:dyDescent="0.2"/>
    <row r="2939" ht="15" customHeight="1" x14ac:dyDescent="0.2"/>
    <row r="2940" ht="15" customHeight="1" x14ac:dyDescent="0.2"/>
    <row r="2941" ht="15" customHeight="1" x14ac:dyDescent="0.2"/>
    <row r="2942" ht="15" customHeight="1" x14ac:dyDescent="0.2"/>
    <row r="2943" ht="15" customHeight="1" x14ac:dyDescent="0.2"/>
    <row r="2944" ht="15" customHeight="1" x14ac:dyDescent="0.2"/>
    <row r="2945" ht="15" customHeight="1" x14ac:dyDescent="0.2"/>
    <row r="2946" ht="15" customHeight="1" x14ac:dyDescent="0.2"/>
    <row r="2947" ht="15" customHeight="1" x14ac:dyDescent="0.2"/>
    <row r="2948" ht="15" customHeight="1" x14ac:dyDescent="0.2"/>
    <row r="2949" ht="15" customHeight="1" x14ac:dyDescent="0.2"/>
    <row r="2950" ht="15" customHeight="1" x14ac:dyDescent="0.2"/>
    <row r="2951" ht="15" customHeight="1" x14ac:dyDescent="0.2"/>
    <row r="2952" ht="15" customHeight="1" x14ac:dyDescent="0.2"/>
    <row r="2953" ht="15" customHeight="1" x14ac:dyDescent="0.2"/>
    <row r="2954" ht="15" customHeight="1" x14ac:dyDescent="0.2"/>
    <row r="2955" ht="15" customHeight="1" x14ac:dyDescent="0.2"/>
    <row r="2956" ht="15" customHeight="1" x14ac:dyDescent="0.2"/>
    <row r="2957" ht="15" customHeight="1" x14ac:dyDescent="0.2"/>
    <row r="2958" ht="15" customHeight="1" x14ac:dyDescent="0.2"/>
    <row r="2959" ht="15" customHeight="1" x14ac:dyDescent="0.2"/>
    <row r="2960" ht="15" customHeight="1" x14ac:dyDescent="0.2"/>
    <row r="2961" ht="15" customHeight="1" x14ac:dyDescent="0.2"/>
    <row r="2962" ht="15" customHeight="1" x14ac:dyDescent="0.2"/>
    <row r="2963" ht="15" customHeight="1" x14ac:dyDescent="0.2"/>
    <row r="2964" ht="15" customHeight="1" x14ac:dyDescent="0.2"/>
    <row r="2965" ht="15" customHeight="1" x14ac:dyDescent="0.2"/>
    <row r="2966" ht="15" customHeight="1" x14ac:dyDescent="0.2"/>
    <row r="2967" ht="15" customHeight="1" x14ac:dyDescent="0.2"/>
    <row r="2968" ht="15" customHeight="1" x14ac:dyDescent="0.2"/>
    <row r="2969" ht="15" customHeight="1" x14ac:dyDescent="0.2"/>
    <row r="2970" ht="15" customHeight="1" x14ac:dyDescent="0.2"/>
    <row r="2971" ht="15" customHeight="1" x14ac:dyDescent="0.2"/>
    <row r="2972" ht="15" customHeight="1" x14ac:dyDescent="0.2"/>
    <row r="2973" ht="15" customHeight="1" x14ac:dyDescent="0.2"/>
    <row r="2974" ht="15" customHeight="1" x14ac:dyDescent="0.2"/>
    <row r="2975" ht="15" customHeight="1" x14ac:dyDescent="0.2"/>
    <row r="2976" ht="15" customHeight="1" x14ac:dyDescent="0.2"/>
    <row r="2977" ht="15" customHeight="1" x14ac:dyDescent="0.2"/>
    <row r="2978" ht="15" customHeight="1" x14ac:dyDescent="0.2"/>
    <row r="2979" ht="15" customHeight="1" x14ac:dyDescent="0.2"/>
    <row r="2980" ht="15" customHeight="1" x14ac:dyDescent="0.2"/>
    <row r="2981" ht="15" customHeight="1" x14ac:dyDescent="0.2"/>
    <row r="2982" ht="15" customHeight="1" x14ac:dyDescent="0.2"/>
    <row r="2983" ht="15" customHeight="1" x14ac:dyDescent="0.2"/>
    <row r="2984" ht="15" customHeight="1" x14ac:dyDescent="0.2"/>
    <row r="2985" ht="15" customHeight="1" x14ac:dyDescent="0.2"/>
    <row r="2986" ht="15" customHeight="1" x14ac:dyDescent="0.2"/>
    <row r="2987" ht="15" customHeight="1" x14ac:dyDescent="0.2"/>
    <row r="2988" ht="15" customHeight="1" x14ac:dyDescent="0.2"/>
    <row r="2989" ht="15" customHeight="1" x14ac:dyDescent="0.2"/>
    <row r="2990" ht="15" customHeight="1" x14ac:dyDescent="0.2"/>
    <row r="2991" ht="15" customHeight="1" x14ac:dyDescent="0.2"/>
    <row r="2992" ht="15" customHeight="1" x14ac:dyDescent="0.2"/>
    <row r="2993" ht="15" customHeight="1" x14ac:dyDescent="0.2"/>
    <row r="2994" ht="15" customHeight="1" x14ac:dyDescent="0.2"/>
    <row r="2995" ht="15" customHeight="1" x14ac:dyDescent="0.2"/>
    <row r="2996" ht="15" customHeight="1" x14ac:dyDescent="0.2"/>
    <row r="2997" ht="15" customHeight="1" x14ac:dyDescent="0.2"/>
    <row r="2998" ht="15" customHeight="1" x14ac:dyDescent="0.2"/>
    <row r="2999" ht="15" customHeight="1" x14ac:dyDescent="0.2"/>
    <row r="3000" ht="15" customHeight="1" x14ac:dyDescent="0.2"/>
    <row r="3001" ht="15" customHeight="1" x14ac:dyDescent="0.2"/>
    <row r="3002" ht="15" customHeight="1" x14ac:dyDescent="0.2"/>
    <row r="3003" ht="15" customHeight="1" x14ac:dyDescent="0.2"/>
    <row r="3004" ht="15" customHeight="1" x14ac:dyDescent="0.2"/>
    <row r="3005" ht="15" customHeight="1" x14ac:dyDescent="0.2"/>
    <row r="3006" ht="15" customHeight="1" x14ac:dyDescent="0.2"/>
    <row r="3007" ht="15" customHeight="1" x14ac:dyDescent="0.2"/>
    <row r="3008" ht="15" customHeight="1" x14ac:dyDescent="0.2"/>
    <row r="3009" ht="15" customHeight="1" x14ac:dyDescent="0.2"/>
    <row r="3010" ht="15" customHeight="1" x14ac:dyDescent="0.2"/>
    <row r="3011" ht="15" customHeight="1" x14ac:dyDescent="0.2"/>
    <row r="3012" ht="15" customHeight="1" x14ac:dyDescent="0.2"/>
    <row r="3013" ht="15" customHeight="1" x14ac:dyDescent="0.2"/>
    <row r="3014" ht="15" customHeight="1" x14ac:dyDescent="0.2"/>
    <row r="3015" ht="15" customHeight="1" x14ac:dyDescent="0.2"/>
    <row r="3016" ht="15" customHeight="1" x14ac:dyDescent="0.2"/>
    <row r="3017" ht="15" customHeight="1" x14ac:dyDescent="0.2"/>
    <row r="3018" ht="15" customHeight="1" x14ac:dyDescent="0.2"/>
    <row r="3019" ht="15" customHeight="1" x14ac:dyDescent="0.2"/>
    <row r="3020" ht="15" customHeight="1" x14ac:dyDescent="0.2"/>
    <row r="3021" ht="15" customHeight="1" x14ac:dyDescent="0.2"/>
    <row r="3022" ht="15" customHeight="1" x14ac:dyDescent="0.2"/>
    <row r="3023" ht="15" customHeight="1" x14ac:dyDescent="0.2"/>
    <row r="3024" ht="15" customHeight="1" x14ac:dyDescent="0.2"/>
    <row r="3025" ht="15" customHeight="1" x14ac:dyDescent="0.2"/>
    <row r="3026" ht="15" customHeight="1" x14ac:dyDescent="0.2"/>
    <row r="3027" ht="15" customHeight="1" x14ac:dyDescent="0.2"/>
    <row r="3028" ht="15" customHeight="1" x14ac:dyDescent="0.2"/>
    <row r="3029" ht="15" customHeight="1" x14ac:dyDescent="0.2"/>
    <row r="3030" ht="15" customHeight="1" x14ac:dyDescent="0.2"/>
    <row r="3031" ht="15" customHeight="1" x14ac:dyDescent="0.2"/>
    <row r="3032" ht="15" customHeight="1" x14ac:dyDescent="0.2"/>
    <row r="3033" ht="15" customHeight="1" x14ac:dyDescent="0.2"/>
    <row r="3034" ht="15" customHeight="1" x14ac:dyDescent="0.2"/>
    <row r="3035" ht="15" customHeight="1" x14ac:dyDescent="0.2"/>
    <row r="3036" ht="15" customHeight="1" x14ac:dyDescent="0.2"/>
    <row r="3037" ht="15" customHeight="1" x14ac:dyDescent="0.2"/>
    <row r="3038" ht="15" customHeight="1" x14ac:dyDescent="0.2"/>
    <row r="3039" ht="15" customHeight="1" x14ac:dyDescent="0.2"/>
    <row r="3040" ht="15" customHeight="1" x14ac:dyDescent="0.2"/>
    <row r="3041" ht="15" customHeight="1" x14ac:dyDescent="0.2"/>
    <row r="3042" ht="15" customHeight="1" x14ac:dyDescent="0.2"/>
    <row r="3043" ht="15" customHeight="1" x14ac:dyDescent="0.2"/>
    <row r="3044" ht="15" customHeight="1" x14ac:dyDescent="0.2"/>
    <row r="3045" ht="15" customHeight="1" x14ac:dyDescent="0.2"/>
    <row r="3046" ht="15" customHeight="1" x14ac:dyDescent="0.2"/>
    <row r="3047" ht="15" customHeight="1" x14ac:dyDescent="0.2"/>
    <row r="3048" ht="15" customHeight="1" x14ac:dyDescent="0.2"/>
    <row r="3049" ht="15" customHeight="1" x14ac:dyDescent="0.2"/>
    <row r="3050" ht="15" customHeight="1" x14ac:dyDescent="0.2"/>
    <row r="3051" ht="15" customHeight="1" x14ac:dyDescent="0.2"/>
    <row r="3052" ht="15" customHeight="1" x14ac:dyDescent="0.2"/>
    <row r="3053" ht="15" customHeight="1" x14ac:dyDescent="0.2"/>
    <row r="3054" ht="15" customHeight="1" x14ac:dyDescent="0.2"/>
    <row r="3055" ht="15" customHeight="1" x14ac:dyDescent="0.2"/>
    <row r="3056" ht="15" customHeight="1" x14ac:dyDescent="0.2"/>
    <row r="3057" ht="15" customHeight="1" x14ac:dyDescent="0.2"/>
    <row r="3058" ht="15" customHeight="1" x14ac:dyDescent="0.2"/>
    <row r="3059" ht="15" customHeight="1" x14ac:dyDescent="0.2"/>
    <row r="3060" ht="15" customHeight="1" x14ac:dyDescent="0.2"/>
    <row r="3061" ht="15" customHeight="1" x14ac:dyDescent="0.2"/>
    <row r="3062" ht="15" customHeight="1" x14ac:dyDescent="0.2"/>
    <row r="3063" ht="15" customHeight="1" x14ac:dyDescent="0.2"/>
    <row r="3064" ht="15" customHeight="1" x14ac:dyDescent="0.2"/>
    <row r="3065" ht="15" customHeight="1" x14ac:dyDescent="0.2"/>
    <row r="3066" ht="15" customHeight="1" x14ac:dyDescent="0.2"/>
    <row r="3067" ht="15" customHeight="1" x14ac:dyDescent="0.2"/>
    <row r="3068" ht="15" customHeight="1" x14ac:dyDescent="0.2"/>
    <row r="3069" ht="15" customHeight="1" x14ac:dyDescent="0.2"/>
    <row r="3070" ht="15" customHeight="1" x14ac:dyDescent="0.2"/>
    <row r="3071" ht="15" customHeight="1" x14ac:dyDescent="0.2"/>
    <row r="3072" ht="15" customHeight="1" x14ac:dyDescent="0.2"/>
    <row r="3073" ht="15" customHeight="1" x14ac:dyDescent="0.2"/>
    <row r="3074" ht="15" customHeight="1" x14ac:dyDescent="0.2"/>
    <row r="3075" ht="15" customHeight="1" x14ac:dyDescent="0.2"/>
    <row r="3076" ht="15" customHeight="1" x14ac:dyDescent="0.2"/>
    <row r="3077" ht="15" customHeight="1" x14ac:dyDescent="0.2"/>
    <row r="3078" ht="15" customHeight="1" x14ac:dyDescent="0.2"/>
    <row r="3079" ht="15" customHeight="1" x14ac:dyDescent="0.2"/>
    <row r="3080" ht="15" customHeight="1" x14ac:dyDescent="0.2"/>
    <row r="3081" ht="15" customHeight="1" x14ac:dyDescent="0.2"/>
    <row r="3082" ht="15" customHeight="1" x14ac:dyDescent="0.2"/>
    <row r="3083" ht="15" customHeight="1" x14ac:dyDescent="0.2"/>
    <row r="3084" ht="15" customHeight="1" x14ac:dyDescent="0.2"/>
    <row r="3085" ht="15" customHeight="1" x14ac:dyDescent="0.2"/>
    <row r="3086" ht="15" customHeight="1" x14ac:dyDescent="0.2"/>
    <row r="3087" ht="15" customHeight="1" x14ac:dyDescent="0.2"/>
    <row r="3088" ht="15" customHeight="1" x14ac:dyDescent="0.2"/>
    <row r="3089" ht="15" customHeight="1" x14ac:dyDescent="0.2"/>
    <row r="3090" ht="15" customHeight="1" x14ac:dyDescent="0.2"/>
    <row r="3091" ht="15" customHeight="1" x14ac:dyDescent="0.2"/>
    <row r="3092" ht="15" customHeight="1" x14ac:dyDescent="0.2"/>
    <row r="3093" ht="15" customHeight="1" x14ac:dyDescent="0.2"/>
    <row r="3094" ht="15" customHeight="1" x14ac:dyDescent="0.2"/>
    <row r="3095" ht="15" customHeight="1" x14ac:dyDescent="0.2"/>
    <row r="3096" ht="15" customHeight="1" x14ac:dyDescent="0.2"/>
    <row r="3097" ht="15" customHeight="1" x14ac:dyDescent="0.2"/>
    <row r="3098" ht="15" customHeight="1" x14ac:dyDescent="0.2"/>
    <row r="3099" ht="15" customHeight="1" x14ac:dyDescent="0.2"/>
    <row r="3100" ht="15" customHeight="1" x14ac:dyDescent="0.2"/>
    <row r="3101" ht="15" customHeight="1" x14ac:dyDescent="0.2"/>
    <row r="3102" ht="15" customHeight="1" x14ac:dyDescent="0.2"/>
    <row r="3103" ht="15" customHeight="1" x14ac:dyDescent="0.2"/>
    <row r="3104" ht="15" customHeight="1" x14ac:dyDescent="0.2"/>
    <row r="3105" ht="15" customHeight="1" x14ac:dyDescent="0.2"/>
    <row r="3106" ht="15" customHeight="1" x14ac:dyDescent="0.2"/>
    <row r="3107" ht="15" customHeight="1" x14ac:dyDescent="0.2"/>
    <row r="3108" ht="15" customHeight="1" x14ac:dyDescent="0.2"/>
    <row r="3109" ht="15" customHeight="1" x14ac:dyDescent="0.2"/>
    <row r="3110" ht="15" customHeight="1" x14ac:dyDescent="0.2"/>
    <row r="3111" ht="15" customHeight="1" x14ac:dyDescent="0.2"/>
    <row r="3112" ht="15" customHeight="1" x14ac:dyDescent="0.2"/>
    <row r="3113" ht="15" customHeight="1" x14ac:dyDescent="0.2"/>
    <row r="3114" ht="15" customHeight="1" x14ac:dyDescent="0.2"/>
    <row r="3115" ht="15" customHeight="1" x14ac:dyDescent="0.2"/>
    <row r="3116" ht="15" customHeight="1" x14ac:dyDescent="0.2"/>
    <row r="3117" ht="15" customHeight="1" x14ac:dyDescent="0.2"/>
    <row r="3118" ht="15" customHeight="1" x14ac:dyDescent="0.2"/>
    <row r="3119" ht="15" customHeight="1" x14ac:dyDescent="0.2"/>
    <row r="3120" ht="15" customHeight="1" x14ac:dyDescent="0.2"/>
    <row r="3121" ht="15" customHeight="1" x14ac:dyDescent="0.2"/>
    <row r="3122" ht="15" customHeight="1" x14ac:dyDescent="0.2"/>
    <row r="3123" ht="15" customHeight="1" x14ac:dyDescent="0.2"/>
    <row r="3124" ht="15" customHeight="1" x14ac:dyDescent="0.2"/>
    <row r="3125" ht="15" customHeight="1" x14ac:dyDescent="0.2"/>
    <row r="3126" ht="15" customHeight="1" x14ac:dyDescent="0.2"/>
    <row r="3127" ht="15" customHeight="1" x14ac:dyDescent="0.2"/>
    <row r="3128" ht="15" customHeight="1" x14ac:dyDescent="0.2"/>
    <row r="3129" ht="15" customHeight="1" x14ac:dyDescent="0.2"/>
    <row r="3130" ht="15" customHeight="1" x14ac:dyDescent="0.2"/>
    <row r="3131" ht="15" customHeight="1" x14ac:dyDescent="0.2"/>
    <row r="3132" ht="15" customHeight="1" x14ac:dyDescent="0.2"/>
    <row r="3133" ht="15" customHeight="1" x14ac:dyDescent="0.2"/>
    <row r="3134" ht="15" customHeight="1" x14ac:dyDescent="0.2"/>
    <row r="3135" ht="15" customHeight="1" x14ac:dyDescent="0.2"/>
    <row r="3136" ht="15" customHeight="1" x14ac:dyDescent="0.2"/>
    <row r="3137" ht="15" customHeight="1" x14ac:dyDescent="0.2"/>
    <row r="3138" ht="15" customHeight="1" x14ac:dyDescent="0.2"/>
    <row r="3139" ht="15" customHeight="1" x14ac:dyDescent="0.2"/>
    <row r="3140" ht="15" customHeight="1" x14ac:dyDescent="0.2"/>
    <row r="3141" ht="15" customHeight="1" x14ac:dyDescent="0.2"/>
    <row r="3142" ht="15" customHeight="1" x14ac:dyDescent="0.2"/>
    <row r="3143" ht="15" customHeight="1" x14ac:dyDescent="0.2"/>
    <row r="3144" ht="15" customHeight="1" x14ac:dyDescent="0.2"/>
    <row r="3145" ht="15" customHeight="1" x14ac:dyDescent="0.2"/>
    <row r="3146" ht="15" customHeight="1" x14ac:dyDescent="0.2"/>
    <row r="3147" ht="15" customHeight="1" x14ac:dyDescent="0.2"/>
    <row r="3148" ht="15" customHeight="1" x14ac:dyDescent="0.2"/>
    <row r="3149" ht="15" customHeight="1" x14ac:dyDescent="0.2"/>
    <row r="3150" ht="15" customHeight="1" x14ac:dyDescent="0.2"/>
    <row r="3151" ht="15" customHeight="1" x14ac:dyDescent="0.2"/>
    <row r="3152" ht="15" customHeight="1" x14ac:dyDescent="0.2"/>
    <row r="3153" ht="15" customHeight="1" x14ac:dyDescent="0.2"/>
    <row r="3154" ht="15" customHeight="1" x14ac:dyDescent="0.2"/>
    <row r="3155" ht="15" customHeight="1" x14ac:dyDescent="0.2"/>
    <row r="3156" ht="15" customHeight="1" x14ac:dyDescent="0.2"/>
    <row r="3157" ht="15" customHeight="1" x14ac:dyDescent="0.2"/>
    <row r="3158" ht="15" customHeight="1" x14ac:dyDescent="0.2"/>
    <row r="3159" ht="15" customHeight="1" x14ac:dyDescent="0.2"/>
    <row r="3160" ht="15" customHeight="1" x14ac:dyDescent="0.2"/>
    <row r="3161" ht="15" customHeight="1" x14ac:dyDescent="0.2"/>
    <row r="3162" ht="15" customHeight="1" x14ac:dyDescent="0.2"/>
    <row r="3163" ht="15" customHeight="1" x14ac:dyDescent="0.2"/>
    <row r="3164" ht="15" customHeight="1" x14ac:dyDescent="0.2"/>
    <row r="3165" ht="15" customHeight="1" x14ac:dyDescent="0.2"/>
    <row r="3166" ht="15" customHeight="1" x14ac:dyDescent="0.2"/>
    <row r="3167" ht="15" customHeight="1" x14ac:dyDescent="0.2"/>
    <row r="3168" ht="15" customHeight="1" x14ac:dyDescent="0.2"/>
    <row r="3169" ht="15" customHeight="1" x14ac:dyDescent="0.2"/>
    <row r="3170" ht="15" customHeight="1" x14ac:dyDescent="0.2"/>
    <row r="3171" ht="15" customHeight="1" x14ac:dyDescent="0.2"/>
    <row r="3172" ht="15" customHeight="1" x14ac:dyDescent="0.2"/>
    <row r="3173" ht="15" customHeight="1" x14ac:dyDescent="0.2"/>
    <row r="3174" ht="15" customHeight="1" x14ac:dyDescent="0.2"/>
    <row r="3175" ht="15" customHeight="1" x14ac:dyDescent="0.2"/>
    <row r="3176" ht="15" customHeight="1" x14ac:dyDescent="0.2"/>
    <row r="3177" ht="15" customHeight="1" x14ac:dyDescent="0.2"/>
    <row r="3178" ht="15" customHeight="1" x14ac:dyDescent="0.2"/>
    <row r="3179" ht="15" customHeight="1" x14ac:dyDescent="0.2"/>
    <row r="3180" ht="15" customHeight="1" x14ac:dyDescent="0.2"/>
    <row r="3181" ht="15" customHeight="1" x14ac:dyDescent="0.2"/>
    <row r="3182" ht="15" customHeight="1" x14ac:dyDescent="0.2"/>
    <row r="3183" ht="15" customHeight="1" x14ac:dyDescent="0.2"/>
    <row r="3184" ht="15" customHeight="1" x14ac:dyDescent="0.2"/>
    <row r="3185" ht="15" customHeight="1" x14ac:dyDescent="0.2"/>
    <row r="3186" ht="15" customHeight="1" x14ac:dyDescent="0.2"/>
    <row r="3187" ht="15" customHeight="1" x14ac:dyDescent="0.2"/>
    <row r="3188" ht="15" customHeight="1" x14ac:dyDescent="0.2"/>
    <row r="3189" ht="15" customHeight="1" x14ac:dyDescent="0.2"/>
    <row r="3190" ht="15" customHeight="1" x14ac:dyDescent="0.2"/>
    <row r="3191" ht="15" customHeight="1" x14ac:dyDescent="0.2"/>
    <row r="3192" ht="15" customHeight="1" x14ac:dyDescent="0.2"/>
    <row r="3193" ht="15" customHeight="1" x14ac:dyDescent="0.2"/>
    <row r="3194" ht="15" customHeight="1" x14ac:dyDescent="0.2"/>
    <row r="3195" ht="15" customHeight="1" x14ac:dyDescent="0.2"/>
    <row r="3196" ht="15" customHeight="1" x14ac:dyDescent="0.2"/>
    <row r="3197" ht="15" customHeight="1" x14ac:dyDescent="0.2"/>
    <row r="3198" ht="15" customHeight="1" x14ac:dyDescent="0.2"/>
    <row r="3199" ht="15" customHeight="1" x14ac:dyDescent="0.2"/>
    <row r="3200" ht="15" customHeight="1" x14ac:dyDescent="0.2"/>
    <row r="3201" ht="15" customHeight="1" x14ac:dyDescent="0.2"/>
    <row r="3202" ht="15" customHeight="1" x14ac:dyDescent="0.2"/>
    <row r="3203" ht="15" customHeight="1" x14ac:dyDescent="0.2"/>
    <row r="3204" ht="15" customHeight="1" x14ac:dyDescent="0.2"/>
    <row r="3205" ht="15" customHeight="1" x14ac:dyDescent="0.2"/>
    <row r="3206" ht="15" customHeight="1" x14ac:dyDescent="0.2"/>
    <row r="3207" ht="15" customHeight="1" x14ac:dyDescent="0.2"/>
    <row r="3208" ht="15" customHeight="1" x14ac:dyDescent="0.2"/>
    <row r="3209" ht="15" customHeight="1" x14ac:dyDescent="0.2"/>
    <row r="3210" ht="15" customHeight="1" x14ac:dyDescent="0.2"/>
    <row r="3211" ht="15" customHeight="1" x14ac:dyDescent="0.2"/>
    <row r="3212" ht="15" customHeight="1" x14ac:dyDescent="0.2"/>
    <row r="3213" ht="15" customHeight="1" x14ac:dyDescent="0.2"/>
    <row r="3214" ht="15" customHeight="1" x14ac:dyDescent="0.2"/>
    <row r="3215" ht="15" customHeight="1" x14ac:dyDescent="0.2"/>
    <row r="3216" ht="15" customHeight="1" x14ac:dyDescent="0.2"/>
    <row r="3217" ht="15" customHeight="1" x14ac:dyDescent="0.2"/>
    <row r="3218" ht="15" customHeight="1" x14ac:dyDescent="0.2"/>
    <row r="3219" ht="15" customHeight="1" x14ac:dyDescent="0.2"/>
    <row r="3220" ht="15" customHeight="1" x14ac:dyDescent="0.2"/>
    <row r="3221" ht="15" customHeight="1" x14ac:dyDescent="0.2"/>
    <row r="3222" ht="15" customHeight="1" x14ac:dyDescent="0.2"/>
    <row r="3223" ht="15" customHeight="1" x14ac:dyDescent="0.2"/>
    <row r="3224" ht="15" customHeight="1" x14ac:dyDescent="0.2"/>
    <row r="3225" ht="15" customHeight="1" x14ac:dyDescent="0.2"/>
    <row r="3226" ht="15" customHeight="1" x14ac:dyDescent="0.2"/>
    <row r="3227" ht="15" customHeight="1" x14ac:dyDescent="0.2"/>
    <row r="3228" ht="15" customHeight="1" x14ac:dyDescent="0.2"/>
    <row r="3229" ht="15" customHeight="1" x14ac:dyDescent="0.2"/>
    <row r="3230" ht="15" customHeight="1" x14ac:dyDescent="0.2"/>
    <row r="3231" ht="15" customHeight="1" x14ac:dyDescent="0.2"/>
    <row r="3232" ht="15" customHeight="1" x14ac:dyDescent="0.2"/>
    <row r="3233" ht="15" customHeight="1" x14ac:dyDescent="0.2"/>
    <row r="3234" ht="15" customHeight="1" x14ac:dyDescent="0.2"/>
    <row r="3235" ht="15" customHeight="1" x14ac:dyDescent="0.2"/>
    <row r="3236" ht="15" customHeight="1" x14ac:dyDescent="0.2"/>
    <row r="3237" ht="15" customHeight="1" x14ac:dyDescent="0.2"/>
    <row r="3238" ht="15" customHeight="1" x14ac:dyDescent="0.2"/>
    <row r="3239" ht="15" customHeight="1" x14ac:dyDescent="0.2"/>
    <row r="3240" ht="15" customHeight="1" x14ac:dyDescent="0.2"/>
    <row r="3241" ht="15" customHeight="1" x14ac:dyDescent="0.2"/>
    <row r="3242" ht="15" customHeight="1" x14ac:dyDescent="0.2"/>
    <row r="3243" ht="15" customHeight="1" x14ac:dyDescent="0.2"/>
    <row r="3244" ht="15" customHeight="1" x14ac:dyDescent="0.2"/>
    <row r="3245" ht="15" customHeight="1" x14ac:dyDescent="0.2"/>
    <row r="3246" ht="15" customHeight="1" x14ac:dyDescent="0.2"/>
    <row r="3247" ht="15" customHeight="1" x14ac:dyDescent="0.2"/>
    <row r="3248" ht="15" customHeight="1" x14ac:dyDescent="0.2"/>
    <row r="3249" ht="15" customHeight="1" x14ac:dyDescent="0.2"/>
    <row r="3250" ht="15" customHeight="1" x14ac:dyDescent="0.2"/>
    <row r="3251" ht="15" customHeight="1" x14ac:dyDescent="0.2"/>
    <row r="3252" ht="15" customHeight="1" x14ac:dyDescent="0.2"/>
    <row r="3253" ht="15" customHeight="1" x14ac:dyDescent="0.2"/>
    <row r="3254" ht="15" customHeight="1" x14ac:dyDescent="0.2"/>
    <row r="3255" ht="15" customHeight="1" x14ac:dyDescent="0.2"/>
    <row r="3256" ht="15" customHeight="1" x14ac:dyDescent="0.2"/>
    <row r="3257" ht="15" customHeight="1" x14ac:dyDescent="0.2"/>
    <row r="3258" ht="15" customHeight="1" x14ac:dyDescent="0.2"/>
    <row r="3259" ht="15" customHeight="1" x14ac:dyDescent="0.2"/>
    <row r="3260" ht="15" customHeight="1" x14ac:dyDescent="0.2"/>
    <row r="3261" ht="15" customHeight="1" x14ac:dyDescent="0.2"/>
    <row r="3262" ht="15" customHeight="1" x14ac:dyDescent="0.2"/>
    <row r="3263" ht="15" customHeight="1" x14ac:dyDescent="0.2"/>
    <row r="3264" ht="15" customHeight="1" x14ac:dyDescent="0.2"/>
    <row r="3265" ht="15" customHeight="1" x14ac:dyDescent="0.2"/>
    <row r="3266" ht="15" customHeight="1" x14ac:dyDescent="0.2"/>
    <row r="3267" ht="15" customHeight="1" x14ac:dyDescent="0.2"/>
    <row r="3268" ht="15" customHeight="1" x14ac:dyDescent="0.2"/>
    <row r="3269" ht="15" customHeight="1" x14ac:dyDescent="0.2"/>
    <row r="3270" ht="15" customHeight="1" x14ac:dyDescent="0.2"/>
    <row r="3271" ht="15" customHeight="1" x14ac:dyDescent="0.2"/>
    <row r="3272" ht="15" customHeight="1" x14ac:dyDescent="0.2"/>
    <row r="3273" ht="15" customHeight="1" x14ac:dyDescent="0.2"/>
    <row r="3274" ht="15" customHeight="1" x14ac:dyDescent="0.2"/>
    <row r="3275" ht="15" customHeight="1" x14ac:dyDescent="0.2"/>
    <row r="3276" ht="15" customHeight="1" x14ac:dyDescent="0.2"/>
    <row r="3277" ht="15" customHeight="1" x14ac:dyDescent="0.2"/>
    <row r="3278" ht="15" customHeight="1" x14ac:dyDescent="0.2"/>
    <row r="3279" ht="15" customHeight="1" x14ac:dyDescent="0.2"/>
    <row r="3280" ht="15" customHeight="1" x14ac:dyDescent="0.2"/>
    <row r="3281" ht="15" customHeight="1" x14ac:dyDescent="0.2"/>
    <row r="3282" ht="15" customHeight="1" x14ac:dyDescent="0.2"/>
    <row r="3283" ht="15" customHeight="1" x14ac:dyDescent="0.2"/>
    <row r="3284" ht="15" customHeight="1" x14ac:dyDescent="0.2"/>
    <row r="3285" ht="15" customHeight="1" x14ac:dyDescent="0.2"/>
    <row r="3286" ht="15" customHeight="1" x14ac:dyDescent="0.2"/>
    <row r="3287" ht="15" customHeight="1" x14ac:dyDescent="0.2"/>
    <row r="3288" ht="15" customHeight="1" x14ac:dyDescent="0.2"/>
    <row r="3289" ht="15" customHeight="1" x14ac:dyDescent="0.2"/>
    <row r="3290" ht="15" customHeight="1" x14ac:dyDescent="0.2"/>
    <row r="3291" ht="15" customHeight="1" x14ac:dyDescent="0.2"/>
    <row r="3292" ht="15" customHeight="1" x14ac:dyDescent="0.2"/>
    <row r="3293" ht="15" customHeight="1" x14ac:dyDescent="0.2"/>
    <row r="3294" ht="15" customHeight="1" x14ac:dyDescent="0.2"/>
    <row r="3295" ht="15" customHeight="1" x14ac:dyDescent="0.2"/>
    <row r="3296" ht="15" customHeight="1" x14ac:dyDescent="0.2"/>
    <row r="3297" ht="15" customHeight="1" x14ac:dyDescent="0.2"/>
    <row r="3298" ht="15" customHeight="1" x14ac:dyDescent="0.2"/>
    <row r="3299" ht="15" customHeight="1" x14ac:dyDescent="0.2"/>
    <row r="3300" ht="15" customHeight="1" x14ac:dyDescent="0.2"/>
    <row r="3301" ht="15" customHeight="1" x14ac:dyDescent="0.2"/>
    <row r="3302" ht="15" customHeight="1" x14ac:dyDescent="0.2"/>
    <row r="3303" ht="15" customHeight="1" x14ac:dyDescent="0.2"/>
    <row r="3304" ht="15" customHeight="1" x14ac:dyDescent="0.2"/>
    <row r="3305" ht="15" customHeight="1" x14ac:dyDescent="0.2"/>
    <row r="3306" ht="15" customHeight="1" x14ac:dyDescent="0.2"/>
    <row r="3307" ht="15" customHeight="1" x14ac:dyDescent="0.2"/>
    <row r="3308" ht="15" customHeight="1" x14ac:dyDescent="0.2"/>
    <row r="3309" ht="15" customHeight="1" x14ac:dyDescent="0.2"/>
    <row r="3310" ht="15" customHeight="1" x14ac:dyDescent="0.2"/>
    <row r="3311" ht="15" customHeight="1" x14ac:dyDescent="0.2"/>
    <row r="3312" ht="15" customHeight="1" x14ac:dyDescent="0.2"/>
    <row r="3313" ht="15" customHeight="1" x14ac:dyDescent="0.2"/>
    <row r="3314" ht="15" customHeight="1" x14ac:dyDescent="0.2"/>
    <row r="3315" ht="15" customHeight="1" x14ac:dyDescent="0.2"/>
    <row r="3316" ht="15" customHeight="1" x14ac:dyDescent="0.2"/>
    <row r="3317" ht="15" customHeight="1" x14ac:dyDescent="0.2"/>
    <row r="3318" ht="15" customHeight="1" x14ac:dyDescent="0.2"/>
    <row r="3319" ht="15" customHeight="1" x14ac:dyDescent="0.2"/>
    <row r="3320" ht="15" customHeight="1" x14ac:dyDescent="0.2"/>
    <row r="3321" ht="15" customHeight="1" x14ac:dyDescent="0.2"/>
    <row r="3322" ht="15" customHeight="1" x14ac:dyDescent="0.2"/>
    <row r="3323" ht="15" customHeight="1" x14ac:dyDescent="0.2"/>
    <row r="3324" ht="15" customHeight="1" x14ac:dyDescent="0.2"/>
    <row r="3325" ht="15" customHeight="1" x14ac:dyDescent="0.2"/>
    <row r="3326" ht="15" customHeight="1" x14ac:dyDescent="0.2"/>
    <row r="3327" ht="15" customHeight="1" x14ac:dyDescent="0.2"/>
    <row r="3328" ht="15" customHeight="1" x14ac:dyDescent="0.2"/>
    <row r="3329" ht="15" customHeight="1" x14ac:dyDescent="0.2"/>
    <row r="3330" ht="15" customHeight="1" x14ac:dyDescent="0.2"/>
    <row r="3331" ht="15" customHeight="1" x14ac:dyDescent="0.2"/>
    <row r="3332" ht="15" customHeight="1" x14ac:dyDescent="0.2"/>
    <row r="3333" ht="15" customHeight="1" x14ac:dyDescent="0.2"/>
    <row r="3334" ht="15" customHeight="1" x14ac:dyDescent="0.2"/>
    <row r="3335" ht="15" customHeight="1" x14ac:dyDescent="0.2"/>
    <row r="3336" ht="15" customHeight="1" x14ac:dyDescent="0.2"/>
    <row r="3337" ht="15" customHeight="1" x14ac:dyDescent="0.2"/>
    <row r="3338" ht="15" customHeight="1" x14ac:dyDescent="0.2"/>
    <row r="3339" ht="15" customHeight="1" x14ac:dyDescent="0.2"/>
    <row r="3340" ht="15" customHeight="1" x14ac:dyDescent="0.2"/>
    <row r="3341" ht="15" customHeight="1" x14ac:dyDescent="0.2"/>
    <row r="3342" ht="15" customHeight="1" x14ac:dyDescent="0.2"/>
    <row r="3343" ht="15" customHeight="1" x14ac:dyDescent="0.2"/>
    <row r="3344" ht="15" customHeight="1" x14ac:dyDescent="0.2"/>
    <row r="3345" ht="15" customHeight="1" x14ac:dyDescent="0.2"/>
    <row r="3346" ht="15" customHeight="1" x14ac:dyDescent="0.2"/>
    <row r="3347" ht="15" customHeight="1" x14ac:dyDescent="0.2"/>
    <row r="3348" ht="15" customHeight="1" x14ac:dyDescent="0.2"/>
    <row r="3349" ht="15" customHeight="1" x14ac:dyDescent="0.2"/>
    <row r="3350" ht="15" customHeight="1" x14ac:dyDescent="0.2"/>
    <row r="3351" ht="15" customHeight="1" x14ac:dyDescent="0.2"/>
    <row r="3352" ht="15" customHeight="1" x14ac:dyDescent="0.2"/>
    <row r="3353" ht="15" customHeight="1" x14ac:dyDescent="0.2"/>
    <row r="3354" ht="15" customHeight="1" x14ac:dyDescent="0.2"/>
    <row r="3355" ht="15" customHeight="1" x14ac:dyDescent="0.2"/>
    <row r="3356" ht="15" customHeight="1" x14ac:dyDescent="0.2"/>
    <row r="3357" ht="15" customHeight="1" x14ac:dyDescent="0.2"/>
    <row r="3358" ht="15" customHeight="1" x14ac:dyDescent="0.2"/>
    <row r="3359" ht="15" customHeight="1" x14ac:dyDescent="0.2"/>
    <row r="3360" ht="15" customHeight="1" x14ac:dyDescent="0.2"/>
    <row r="3361" ht="15" customHeight="1" x14ac:dyDescent="0.2"/>
    <row r="3362" ht="15" customHeight="1" x14ac:dyDescent="0.2"/>
    <row r="3363" ht="15" customHeight="1" x14ac:dyDescent="0.2"/>
    <row r="3364" ht="15" customHeight="1" x14ac:dyDescent="0.2"/>
    <row r="3365" ht="15" customHeight="1" x14ac:dyDescent="0.2"/>
    <row r="3366" ht="15" customHeight="1" x14ac:dyDescent="0.2"/>
    <row r="3367" ht="15" customHeight="1" x14ac:dyDescent="0.2"/>
    <row r="3368" ht="15" customHeight="1" x14ac:dyDescent="0.2"/>
    <row r="3369" ht="15" customHeight="1" x14ac:dyDescent="0.2"/>
    <row r="3370" ht="15" customHeight="1" x14ac:dyDescent="0.2"/>
    <row r="3371" ht="15" customHeight="1" x14ac:dyDescent="0.2"/>
    <row r="3372" ht="15" customHeight="1" x14ac:dyDescent="0.2"/>
    <row r="3373" ht="15" customHeight="1" x14ac:dyDescent="0.2"/>
    <row r="3374" ht="15" customHeight="1" x14ac:dyDescent="0.2"/>
    <row r="3375" ht="15" customHeight="1" x14ac:dyDescent="0.2"/>
    <row r="3376" ht="15" customHeight="1" x14ac:dyDescent="0.2"/>
    <row r="3377" ht="15" customHeight="1" x14ac:dyDescent="0.2"/>
    <row r="3378" ht="15" customHeight="1" x14ac:dyDescent="0.2"/>
    <row r="3379" ht="15" customHeight="1" x14ac:dyDescent="0.2"/>
    <row r="3380" ht="15" customHeight="1" x14ac:dyDescent="0.2"/>
    <row r="3381" ht="15" customHeight="1" x14ac:dyDescent="0.2"/>
    <row r="3382" ht="15" customHeight="1" x14ac:dyDescent="0.2"/>
    <row r="3383" ht="15" customHeight="1" x14ac:dyDescent="0.2"/>
    <row r="3384" ht="15" customHeight="1" x14ac:dyDescent="0.2"/>
    <row r="3385" ht="15" customHeight="1" x14ac:dyDescent="0.2"/>
    <row r="3386" ht="15" customHeight="1" x14ac:dyDescent="0.2"/>
    <row r="3387" ht="15" customHeight="1" x14ac:dyDescent="0.2"/>
    <row r="3388" ht="15" customHeight="1" x14ac:dyDescent="0.2"/>
    <row r="3389" ht="15" customHeight="1" x14ac:dyDescent="0.2"/>
    <row r="3390" ht="15" customHeight="1" x14ac:dyDescent="0.2"/>
    <row r="3391" ht="15" customHeight="1" x14ac:dyDescent="0.2"/>
    <row r="3392" ht="15" customHeight="1" x14ac:dyDescent="0.2"/>
    <row r="3393" ht="15" customHeight="1" x14ac:dyDescent="0.2"/>
    <row r="3394" ht="15" customHeight="1" x14ac:dyDescent="0.2"/>
    <row r="3395" ht="15" customHeight="1" x14ac:dyDescent="0.2"/>
    <row r="3396" ht="15" customHeight="1" x14ac:dyDescent="0.2"/>
    <row r="3397" ht="15" customHeight="1" x14ac:dyDescent="0.2"/>
    <row r="3398" ht="15" customHeight="1" x14ac:dyDescent="0.2"/>
    <row r="3399" ht="15" customHeight="1" x14ac:dyDescent="0.2"/>
    <row r="3400" ht="15" customHeight="1" x14ac:dyDescent="0.2"/>
    <row r="3401" ht="15" customHeight="1" x14ac:dyDescent="0.2"/>
    <row r="3402" ht="15" customHeight="1" x14ac:dyDescent="0.2"/>
    <row r="3403" ht="15" customHeight="1" x14ac:dyDescent="0.2"/>
    <row r="3404" ht="15" customHeight="1" x14ac:dyDescent="0.2"/>
    <row r="3405" ht="15" customHeight="1" x14ac:dyDescent="0.2"/>
    <row r="3406" ht="15" customHeight="1" x14ac:dyDescent="0.2"/>
    <row r="3407" ht="15" customHeight="1" x14ac:dyDescent="0.2"/>
    <row r="3408" ht="15" customHeight="1" x14ac:dyDescent="0.2"/>
    <row r="3409" ht="15" customHeight="1" x14ac:dyDescent="0.2"/>
    <row r="3410" ht="15" customHeight="1" x14ac:dyDescent="0.2"/>
    <row r="3411" ht="15" customHeight="1" x14ac:dyDescent="0.2"/>
    <row r="3412" ht="15" customHeight="1" x14ac:dyDescent="0.2"/>
    <row r="3413" ht="15" customHeight="1" x14ac:dyDescent="0.2"/>
    <row r="3414" ht="15" customHeight="1" x14ac:dyDescent="0.2"/>
    <row r="3415" ht="15" customHeight="1" x14ac:dyDescent="0.2"/>
    <row r="3416" ht="15" customHeight="1" x14ac:dyDescent="0.2"/>
    <row r="3417" ht="15" customHeight="1" x14ac:dyDescent="0.2"/>
    <row r="3418" ht="15" customHeight="1" x14ac:dyDescent="0.2"/>
    <row r="3419" ht="15" customHeight="1" x14ac:dyDescent="0.2"/>
    <row r="3420" ht="15" customHeight="1" x14ac:dyDescent="0.2"/>
    <row r="3421" ht="15" customHeight="1" x14ac:dyDescent="0.2"/>
    <row r="3422" ht="15" customHeight="1" x14ac:dyDescent="0.2"/>
    <row r="3423" ht="15" customHeight="1" x14ac:dyDescent="0.2"/>
    <row r="3424" ht="15" customHeight="1" x14ac:dyDescent="0.2"/>
    <row r="3425" ht="15" customHeight="1" x14ac:dyDescent="0.2"/>
    <row r="3426" ht="15" customHeight="1" x14ac:dyDescent="0.2"/>
    <row r="3427" ht="15" customHeight="1" x14ac:dyDescent="0.2"/>
    <row r="3428" ht="15" customHeight="1" x14ac:dyDescent="0.2"/>
    <row r="3429" ht="15" customHeight="1" x14ac:dyDescent="0.2"/>
    <row r="3430" ht="15" customHeight="1" x14ac:dyDescent="0.2"/>
    <row r="3431" ht="15" customHeight="1" x14ac:dyDescent="0.2"/>
    <row r="3432" ht="15" customHeight="1" x14ac:dyDescent="0.2"/>
    <row r="3433" ht="15" customHeight="1" x14ac:dyDescent="0.2"/>
    <row r="3434" ht="15" customHeight="1" x14ac:dyDescent="0.2"/>
    <row r="3435" ht="15" customHeight="1" x14ac:dyDescent="0.2"/>
    <row r="3436" ht="15" customHeight="1" x14ac:dyDescent="0.2"/>
    <row r="3437" ht="15" customHeight="1" x14ac:dyDescent="0.2"/>
    <row r="3438" ht="15" customHeight="1" x14ac:dyDescent="0.2"/>
    <row r="3439" ht="15" customHeight="1" x14ac:dyDescent="0.2"/>
    <row r="3440" ht="15" customHeight="1" x14ac:dyDescent="0.2"/>
    <row r="3441" ht="15" customHeight="1" x14ac:dyDescent="0.2"/>
    <row r="3442" ht="15" customHeight="1" x14ac:dyDescent="0.2"/>
    <row r="3443" ht="15" customHeight="1" x14ac:dyDescent="0.2"/>
    <row r="3444" ht="15" customHeight="1" x14ac:dyDescent="0.2"/>
    <row r="3445" ht="15" customHeight="1" x14ac:dyDescent="0.2"/>
    <row r="3446" ht="15" customHeight="1" x14ac:dyDescent="0.2"/>
    <row r="3447" ht="15" customHeight="1" x14ac:dyDescent="0.2"/>
    <row r="3448" ht="15" customHeight="1" x14ac:dyDescent="0.2"/>
    <row r="3449" ht="15" customHeight="1" x14ac:dyDescent="0.2"/>
    <row r="3450" ht="15" customHeight="1" x14ac:dyDescent="0.2"/>
    <row r="3451" ht="15" customHeight="1" x14ac:dyDescent="0.2"/>
    <row r="3452" ht="15" customHeight="1" x14ac:dyDescent="0.2"/>
    <row r="3453" ht="15" customHeight="1" x14ac:dyDescent="0.2"/>
    <row r="3454" ht="15" customHeight="1" x14ac:dyDescent="0.2"/>
    <row r="3455" ht="15" customHeight="1" x14ac:dyDescent="0.2"/>
    <row r="3456" ht="15" customHeight="1" x14ac:dyDescent="0.2"/>
    <row r="3457" ht="15" customHeight="1" x14ac:dyDescent="0.2"/>
    <row r="3458" ht="15" customHeight="1" x14ac:dyDescent="0.2"/>
    <row r="3459" ht="15" customHeight="1" x14ac:dyDescent="0.2"/>
    <row r="3460" ht="15" customHeight="1" x14ac:dyDescent="0.2"/>
    <row r="3461" ht="15" customHeight="1" x14ac:dyDescent="0.2"/>
    <row r="3462" ht="15" customHeight="1" x14ac:dyDescent="0.2"/>
    <row r="3463" ht="15" customHeight="1" x14ac:dyDescent="0.2"/>
    <row r="3464" ht="15" customHeight="1" x14ac:dyDescent="0.2"/>
    <row r="3465" ht="15" customHeight="1" x14ac:dyDescent="0.2"/>
    <row r="3466" ht="15" customHeight="1" x14ac:dyDescent="0.2"/>
    <row r="3467" ht="15" customHeight="1" x14ac:dyDescent="0.2"/>
    <row r="3468" ht="15" customHeight="1" x14ac:dyDescent="0.2"/>
    <row r="3469" ht="15" customHeight="1" x14ac:dyDescent="0.2"/>
    <row r="3470" ht="15" customHeight="1" x14ac:dyDescent="0.2"/>
    <row r="3471" ht="15" customHeight="1" x14ac:dyDescent="0.2"/>
    <row r="3472" ht="15" customHeight="1" x14ac:dyDescent="0.2"/>
    <row r="3473" ht="15" customHeight="1" x14ac:dyDescent="0.2"/>
    <row r="3474" ht="15" customHeight="1" x14ac:dyDescent="0.2"/>
    <row r="3475" ht="15" customHeight="1" x14ac:dyDescent="0.2"/>
    <row r="3476" ht="15" customHeight="1" x14ac:dyDescent="0.2"/>
    <row r="3477" ht="15" customHeight="1" x14ac:dyDescent="0.2"/>
    <row r="3478" ht="15" customHeight="1" x14ac:dyDescent="0.2"/>
    <row r="3479" ht="15" customHeight="1" x14ac:dyDescent="0.2"/>
    <row r="3480" ht="15" customHeight="1" x14ac:dyDescent="0.2"/>
    <row r="3481" ht="15" customHeight="1" x14ac:dyDescent="0.2"/>
    <row r="3482" ht="15" customHeight="1" x14ac:dyDescent="0.2"/>
    <row r="3483" ht="15" customHeight="1" x14ac:dyDescent="0.2"/>
    <row r="3484" ht="15" customHeight="1" x14ac:dyDescent="0.2"/>
    <row r="3485" ht="15" customHeight="1" x14ac:dyDescent="0.2"/>
    <row r="3486" ht="15" customHeight="1" x14ac:dyDescent="0.2"/>
    <row r="3487" ht="15" customHeight="1" x14ac:dyDescent="0.2"/>
    <row r="3488" ht="15" customHeight="1" x14ac:dyDescent="0.2"/>
    <row r="3489" ht="15" customHeight="1" x14ac:dyDescent="0.2"/>
    <row r="3490" ht="15" customHeight="1" x14ac:dyDescent="0.2"/>
    <row r="3491" ht="15" customHeight="1" x14ac:dyDescent="0.2"/>
    <row r="3492" ht="15" customHeight="1" x14ac:dyDescent="0.2"/>
    <row r="3493" ht="15" customHeight="1" x14ac:dyDescent="0.2"/>
    <row r="3494" ht="15" customHeight="1" x14ac:dyDescent="0.2"/>
    <row r="3495" ht="15" customHeight="1" x14ac:dyDescent="0.2"/>
    <row r="3496" ht="15" customHeight="1" x14ac:dyDescent="0.2"/>
    <row r="3497" ht="15" customHeight="1" x14ac:dyDescent="0.2"/>
    <row r="3498" ht="15" customHeight="1" x14ac:dyDescent="0.2"/>
    <row r="3499" ht="15" customHeight="1" x14ac:dyDescent="0.2"/>
    <row r="3500" ht="15" customHeight="1" x14ac:dyDescent="0.2"/>
    <row r="3501" ht="15" customHeight="1" x14ac:dyDescent="0.2"/>
    <row r="3502" ht="15" customHeight="1" x14ac:dyDescent="0.2"/>
    <row r="3503" ht="15" customHeight="1" x14ac:dyDescent="0.2"/>
    <row r="3504" ht="15" customHeight="1" x14ac:dyDescent="0.2"/>
    <row r="3505" ht="15" customHeight="1" x14ac:dyDescent="0.2"/>
    <row r="3506" ht="15" customHeight="1" x14ac:dyDescent="0.2"/>
    <row r="3507" ht="15" customHeight="1" x14ac:dyDescent="0.2"/>
    <row r="3508" ht="15" customHeight="1" x14ac:dyDescent="0.2"/>
    <row r="3509" ht="15" customHeight="1" x14ac:dyDescent="0.2"/>
    <row r="3510" ht="15" customHeight="1" x14ac:dyDescent="0.2"/>
    <row r="3511" ht="15" customHeight="1" x14ac:dyDescent="0.2"/>
    <row r="3512" ht="15" customHeight="1" x14ac:dyDescent="0.2"/>
    <row r="3513" ht="15" customHeight="1" x14ac:dyDescent="0.2"/>
    <row r="3514" ht="15" customHeight="1" x14ac:dyDescent="0.2"/>
    <row r="3515" ht="15" customHeight="1" x14ac:dyDescent="0.2"/>
    <row r="3516" ht="15" customHeight="1" x14ac:dyDescent="0.2"/>
    <row r="3517" ht="15" customHeight="1" x14ac:dyDescent="0.2"/>
    <row r="3518" ht="15" customHeight="1" x14ac:dyDescent="0.2"/>
    <row r="3519" ht="15" customHeight="1" x14ac:dyDescent="0.2"/>
    <row r="3520" ht="15" customHeight="1" x14ac:dyDescent="0.2"/>
    <row r="3521" ht="15" customHeight="1" x14ac:dyDescent="0.2"/>
    <row r="3522" ht="15" customHeight="1" x14ac:dyDescent="0.2"/>
    <row r="3523" ht="15" customHeight="1" x14ac:dyDescent="0.2"/>
    <row r="3524" ht="15" customHeight="1" x14ac:dyDescent="0.2"/>
    <row r="3525" ht="15" customHeight="1" x14ac:dyDescent="0.2"/>
    <row r="3526" ht="15" customHeight="1" x14ac:dyDescent="0.2"/>
    <row r="3527" ht="15" customHeight="1" x14ac:dyDescent="0.2"/>
    <row r="3528" ht="15" customHeight="1" x14ac:dyDescent="0.2"/>
    <row r="3529" ht="15" customHeight="1" x14ac:dyDescent="0.2"/>
    <row r="3530" ht="15" customHeight="1" x14ac:dyDescent="0.2"/>
    <row r="3531" ht="15" customHeight="1" x14ac:dyDescent="0.2"/>
    <row r="3532" ht="15" customHeight="1" x14ac:dyDescent="0.2"/>
    <row r="3533" ht="15" customHeight="1" x14ac:dyDescent="0.2"/>
    <row r="3534" ht="15" customHeight="1" x14ac:dyDescent="0.2"/>
    <row r="3535" ht="15" customHeight="1" x14ac:dyDescent="0.2"/>
    <row r="3536" ht="15" customHeight="1" x14ac:dyDescent="0.2"/>
    <row r="3537" ht="15" customHeight="1" x14ac:dyDescent="0.2"/>
    <row r="3538" ht="15" customHeight="1" x14ac:dyDescent="0.2"/>
    <row r="3539" ht="15" customHeight="1" x14ac:dyDescent="0.2"/>
    <row r="3540" ht="15" customHeight="1" x14ac:dyDescent="0.2"/>
    <row r="3541" ht="15" customHeight="1" x14ac:dyDescent="0.2"/>
    <row r="3542" ht="15" customHeight="1" x14ac:dyDescent="0.2"/>
    <row r="3543" ht="15" customHeight="1" x14ac:dyDescent="0.2"/>
    <row r="3544" ht="15" customHeight="1" x14ac:dyDescent="0.2"/>
    <row r="3545" ht="15" customHeight="1" x14ac:dyDescent="0.2"/>
    <row r="3546" ht="15" customHeight="1" x14ac:dyDescent="0.2"/>
    <row r="3547" ht="15" customHeight="1" x14ac:dyDescent="0.2"/>
    <row r="3548" ht="15" customHeight="1" x14ac:dyDescent="0.2"/>
    <row r="3549" ht="15" customHeight="1" x14ac:dyDescent="0.2"/>
    <row r="3550" ht="15" customHeight="1" x14ac:dyDescent="0.2"/>
    <row r="3551" ht="15" customHeight="1" x14ac:dyDescent="0.2"/>
    <row r="3552" ht="15" customHeight="1" x14ac:dyDescent="0.2"/>
    <row r="3553" ht="15" customHeight="1" x14ac:dyDescent="0.2"/>
    <row r="3554" ht="15" customHeight="1" x14ac:dyDescent="0.2"/>
    <row r="3555" ht="15" customHeight="1" x14ac:dyDescent="0.2"/>
    <row r="3556" ht="15" customHeight="1" x14ac:dyDescent="0.2"/>
    <row r="3557" ht="15" customHeight="1" x14ac:dyDescent="0.2"/>
    <row r="3558" ht="15" customHeight="1" x14ac:dyDescent="0.2"/>
    <row r="3559" ht="15" customHeight="1" x14ac:dyDescent="0.2"/>
    <row r="3560" ht="15" customHeight="1" x14ac:dyDescent="0.2"/>
    <row r="3561" ht="15" customHeight="1" x14ac:dyDescent="0.2"/>
    <row r="3562" ht="15" customHeight="1" x14ac:dyDescent="0.2"/>
    <row r="3563" ht="15" customHeight="1" x14ac:dyDescent="0.2"/>
    <row r="3564" ht="15" customHeight="1" x14ac:dyDescent="0.2"/>
    <row r="3565" ht="15" customHeight="1" x14ac:dyDescent="0.2"/>
    <row r="3566" ht="15" customHeight="1" x14ac:dyDescent="0.2"/>
    <row r="3567" ht="15" customHeight="1" x14ac:dyDescent="0.2"/>
    <row r="3568" ht="15" customHeight="1" x14ac:dyDescent="0.2"/>
    <row r="3569" ht="15" customHeight="1" x14ac:dyDescent="0.2"/>
    <row r="3570" ht="15" customHeight="1" x14ac:dyDescent="0.2"/>
    <row r="3571" ht="15" customHeight="1" x14ac:dyDescent="0.2"/>
    <row r="3572" ht="15" customHeight="1" x14ac:dyDescent="0.2"/>
    <row r="3573" ht="15" customHeight="1" x14ac:dyDescent="0.2"/>
    <row r="3574" ht="15" customHeight="1" x14ac:dyDescent="0.2"/>
    <row r="3575" ht="15" customHeight="1" x14ac:dyDescent="0.2"/>
    <row r="3576" ht="15" customHeight="1" x14ac:dyDescent="0.2"/>
    <row r="3577" ht="15" customHeight="1" x14ac:dyDescent="0.2"/>
    <row r="3578" ht="15" customHeight="1" x14ac:dyDescent="0.2"/>
    <row r="3579" ht="15" customHeight="1" x14ac:dyDescent="0.2"/>
    <row r="3580" ht="15" customHeight="1" x14ac:dyDescent="0.2"/>
    <row r="3581" ht="15" customHeight="1" x14ac:dyDescent="0.2"/>
    <row r="3582" ht="15" customHeight="1" x14ac:dyDescent="0.2"/>
    <row r="3583" ht="15" customHeight="1" x14ac:dyDescent="0.2"/>
    <row r="3584" ht="15" customHeight="1" x14ac:dyDescent="0.2"/>
    <row r="3585" ht="15" customHeight="1" x14ac:dyDescent="0.2"/>
    <row r="3586" ht="15" customHeight="1" x14ac:dyDescent="0.2"/>
    <row r="3587" ht="15" customHeight="1" x14ac:dyDescent="0.2"/>
    <row r="3588" ht="15" customHeight="1" x14ac:dyDescent="0.2"/>
    <row r="3589" ht="15" customHeight="1" x14ac:dyDescent="0.2"/>
    <row r="3590" ht="15" customHeight="1" x14ac:dyDescent="0.2"/>
    <row r="3591" ht="15" customHeight="1" x14ac:dyDescent="0.2"/>
    <row r="3592" ht="15" customHeight="1" x14ac:dyDescent="0.2"/>
    <row r="3593" ht="15" customHeight="1" x14ac:dyDescent="0.2"/>
    <row r="3594" ht="15" customHeight="1" x14ac:dyDescent="0.2"/>
    <row r="3595" ht="15" customHeight="1" x14ac:dyDescent="0.2"/>
    <row r="3596" ht="15" customHeight="1" x14ac:dyDescent="0.2"/>
    <row r="3597" ht="15" customHeight="1" x14ac:dyDescent="0.2"/>
    <row r="3598" ht="15" customHeight="1" x14ac:dyDescent="0.2"/>
    <row r="3599" ht="15" customHeight="1" x14ac:dyDescent="0.2"/>
    <row r="3600" ht="15" customHeight="1" x14ac:dyDescent="0.2"/>
    <row r="3601" ht="15" customHeight="1" x14ac:dyDescent="0.2"/>
    <row r="3602" ht="15" customHeight="1" x14ac:dyDescent="0.2"/>
    <row r="3603" ht="15" customHeight="1" x14ac:dyDescent="0.2"/>
    <row r="3604" ht="15" customHeight="1" x14ac:dyDescent="0.2"/>
    <row r="3605" ht="15" customHeight="1" x14ac:dyDescent="0.2"/>
    <row r="3606" ht="15" customHeight="1" x14ac:dyDescent="0.2"/>
    <row r="3607" ht="15" customHeight="1" x14ac:dyDescent="0.2"/>
    <row r="3608" ht="15" customHeight="1" x14ac:dyDescent="0.2"/>
    <row r="3609" ht="15" customHeight="1" x14ac:dyDescent="0.2"/>
    <row r="3610" ht="15" customHeight="1" x14ac:dyDescent="0.2"/>
    <row r="3611" ht="15" customHeight="1" x14ac:dyDescent="0.2"/>
    <row r="3612" ht="15" customHeight="1" x14ac:dyDescent="0.2"/>
    <row r="3613" ht="15" customHeight="1" x14ac:dyDescent="0.2"/>
    <row r="3614" ht="15" customHeight="1" x14ac:dyDescent="0.2"/>
    <row r="3615" ht="15" customHeight="1" x14ac:dyDescent="0.2"/>
    <row r="3616" ht="15" customHeight="1" x14ac:dyDescent="0.2"/>
    <row r="3617" ht="15" customHeight="1" x14ac:dyDescent="0.2"/>
    <row r="3618" ht="15" customHeight="1" x14ac:dyDescent="0.2"/>
    <row r="3619" ht="15" customHeight="1" x14ac:dyDescent="0.2"/>
    <row r="3620" ht="15" customHeight="1" x14ac:dyDescent="0.2"/>
    <row r="3621" ht="15" customHeight="1" x14ac:dyDescent="0.2"/>
    <row r="3622" ht="15" customHeight="1" x14ac:dyDescent="0.2"/>
    <row r="3623" ht="15" customHeight="1" x14ac:dyDescent="0.2"/>
    <row r="3624" ht="15" customHeight="1" x14ac:dyDescent="0.2"/>
    <row r="3625" ht="15" customHeight="1" x14ac:dyDescent="0.2"/>
    <row r="3626" ht="15" customHeight="1" x14ac:dyDescent="0.2"/>
    <row r="3627" ht="15" customHeight="1" x14ac:dyDescent="0.2"/>
    <row r="3628" ht="15" customHeight="1" x14ac:dyDescent="0.2"/>
    <row r="3629" ht="15" customHeight="1" x14ac:dyDescent="0.2"/>
    <row r="3630" ht="15" customHeight="1" x14ac:dyDescent="0.2"/>
    <row r="3631" ht="15" customHeight="1" x14ac:dyDescent="0.2"/>
    <row r="3632" ht="15" customHeight="1" x14ac:dyDescent="0.2"/>
    <row r="3633" ht="15" customHeight="1" x14ac:dyDescent="0.2"/>
    <row r="3634" ht="15" customHeight="1" x14ac:dyDescent="0.2"/>
    <row r="3635" ht="15" customHeight="1" x14ac:dyDescent="0.2"/>
    <row r="3636" ht="15" customHeight="1" x14ac:dyDescent="0.2"/>
    <row r="3637" ht="15" customHeight="1" x14ac:dyDescent="0.2"/>
    <row r="3638" ht="15" customHeight="1" x14ac:dyDescent="0.2"/>
    <row r="3639" ht="15" customHeight="1" x14ac:dyDescent="0.2"/>
    <row r="3640" ht="15" customHeight="1" x14ac:dyDescent="0.2"/>
    <row r="3641" ht="15" customHeight="1" x14ac:dyDescent="0.2"/>
    <row r="3642" ht="15" customHeight="1" x14ac:dyDescent="0.2"/>
    <row r="3643" ht="15" customHeight="1" x14ac:dyDescent="0.2"/>
    <row r="3644" ht="15" customHeight="1" x14ac:dyDescent="0.2"/>
    <row r="3645" ht="15" customHeight="1" x14ac:dyDescent="0.2"/>
    <row r="3646" ht="15" customHeight="1" x14ac:dyDescent="0.2"/>
    <row r="3647" ht="15" customHeight="1" x14ac:dyDescent="0.2"/>
    <row r="3648" ht="15" customHeight="1" x14ac:dyDescent="0.2"/>
    <row r="3649" ht="15" customHeight="1" x14ac:dyDescent="0.2"/>
    <row r="3650" ht="15" customHeight="1" x14ac:dyDescent="0.2"/>
    <row r="3651" ht="15" customHeight="1" x14ac:dyDescent="0.2"/>
    <row r="3652" ht="15" customHeight="1" x14ac:dyDescent="0.2"/>
    <row r="3653" ht="15" customHeight="1" x14ac:dyDescent="0.2"/>
    <row r="3654" ht="15" customHeight="1" x14ac:dyDescent="0.2"/>
    <row r="3655" ht="15" customHeight="1" x14ac:dyDescent="0.2"/>
    <row r="3656" ht="15" customHeight="1" x14ac:dyDescent="0.2"/>
    <row r="3657" ht="15" customHeight="1" x14ac:dyDescent="0.2"/>
    <row r="3658" ht="15" customHeight="1" x14ac:dyDescent="0.2"/>
    <row r="3659" ht="15" customHeight="1" x14ac:dyDescent="0.2"/>
    <row r="3660" ht="15" customHeight="1" x14ac:dyDescent="0.2"/>
    <row r="3661" ht="15" customHeight="1" x14ac:dyDescent="0.2"/>
    <row r="3662" ht="15" customHeight="1" x14ac:dyDescent="0.2"/>
    <row r="3663" ht="15" customHeight="1" x14ac:dyDescent="0.2"/>
    <row r="3664" ht="15" customHeight="1" x14ac:dyDescent="0.2"/>
    <row r="3665" ht="15" customHeight="1" x14ac:dyDescent="0.2"/>
    <row r="3666" ht="15" customHeight="1" x14ac:dyDescent="0.2"/>
    <row r="3667" ht="15" customHeight="1" x14ac:dyDescent="0.2"/>
    <row r="3668" ht="15" customHeight="1" x14ac:dyDescent="0.2"/>
    <row r="3669" ht="15" customHeight="1" x14ac:dyDescent="0.2"/>
    <row r="3670" ht="15" customHeight="1" x14ac:dyDescent="0.2"/>
    <row r="3671" ht="15" customHeight="1" x14ac:dyDescent="0.2"/>
    <row r="3672" ht="15" customHeight="1" x14ac:dyDescent="0.2"/>
    <row r="3673" ht="15" customHeight="1" x14ac:dyDescent="0.2"/>
    <row r="3674" ht="15" customHeight="1" x14ac:dyDescent="0.2"/>
    <row r="3675" ht="15" customHeight="1" x14ac:dyDescent="0.2"/>
    <row r="3676" ht="15" customHeight="1" x14ac:dyDescent="0.2"/>
    <row r="3677" ht="15" customHeight="1" x14ac:dyDescent="0.2"/>
    <row r="3678" ht="15" customHeight="1" x14ac:dyDescent="0.2"/>
    <row r="3679" ht="15" customHeight="1" x14ac:dyDescent="0.2"/>
    <row r="3680" ht="15" customHeight="1" x14ac:dyDescent="0.2"/>
    <row r="3681" ht="15" customHeight="1" x14ac:dyDescent="0.2"/>
    <row r="3682" ht="15" customHeight="1" x14ac:dyDescent="0.2"/>
    <row r="3683" ht="15" customHeight="1" x14ac:dyDescent="0.2"/>
    <row r="3684" ht="15" customHeight="1" x14ac:dyDescent="0.2"/>
    <row r="3685" ht="15" customHeight="1" x14ac:dyDescent="0.2"/>
    <row r="3686" ht="15" customHeight="1" x14ac:dyDescent="0.2"/>
    <row r="3687" ht="15" customHeight="1" x14ac:dyDescent="0.2"/>
    <row r="3688" ht="15" customHeight="1" x14ac:dyDescent="0.2"/>
    <row r="3689" ht="15" customHeight="1" x14ac:dyDescent="0.2"/>
    <row r="3690" ht="15" customHeight="1" x14ac:dyDescent="0.2"/>
    <row r="3691" ht="15" customHeight="1" x14ac:dyDescent="0.2"/>
    <row r="3692" ht="15" customHeight="1" x14ac:dyDescent="0.2"/>
    <row r="3693" ht="15" customHeight="1" x14ac:dyDescent="0.2"/>
    <row r="3694" ht="15" customHeight="1" x14ac:dyDescent="0.2"/>
    <row r="3695" ht="15" customHeight="1" x14ac:dyDescent="0.2"/>
    <row r="3696" ht="15" customHeight="1" x14ac:dyDescent="0.2"/>
    <row r="3697" ht="15" customHeight="1" x14ac:dyDescent="0.2"/>
    <row r="3698" ht="15" customHeight="1" x14ac:dyDescent="0.2"/>
    <row r="3699" ht="15" customHeight="1" x14ac:dyDescent="0.2"/>
    <row r="3700" ht="15" customHeight="1" x14ac:dyDescent="0.2"/>
    <row r="3701" ht="15" customHeight="1" x14ac:dyDescent="0.2"/>
    <row r="3702" ht="15" customHeight="1" x14ac:dyDescent="0.2"/>
    <row r="3703" ht="15" customHeight="1" x14ac:dyDescent="0.2"/>
    <row r="3704" ht="15" customHeight="1" x14ac:dyDescent="0.2"/>
    <row r="3705" ht="15" customHeight="1" x14ac:dyDescent="0.2"/>
    <row r="3706" ht="15" customHeight="1" x14ac:dyDescent="0.2"/>
    <row r="3707" ht="15" customHeight="1" x14ac:dyDescent="0.2"/>
    <row r="3708" ht="15" customHeight="1" x14ac:dyDescent="0.2"/>
    <row r="3709" ht="15" customHeight="1" x14ac:dyDescent="0.2"/>
    <row r="3710" ht="15" customHeight="1" x14ac:dyDescent="0.2"/>
    <row r="3711" ht="15" customHeight="1" x14ac:dyDescent="0.2"/>
    <row r="3712" ht="15" customHeight="1" x14ac:dyDescent="0.2"/>
    <row r="3713" ht="15" customHeight="1" x14ac:dyDescent="0.2"/>
    <row r="3714" ht="15" customHeight="1" x14ac:dyDescent="0.2"/>
    <row r="3715" ht="15" customHeight="1" x14ac:dyDescent="0.2"/>
    <row r="3716" ht="15" customHeight="1" x14ac:dyDescent="0.2"/>
    <row r="3717" ht="15" customHeight="1" x14ac:dyDescent="0.2"/>
    <row r="3718" ht="15" customHeight="1" x14ac:dyDescent="0.2"/>
    <row r="3719" ht="15" customHeight="1" x14ac:dyDescent="0.2"/>
    <row r="3720" ht="15" customHeight="1" x14ac:dyDescent="0.2"/>
    <row r="3721" ht="15" customHeight="1" x14ac:dyDescent="0.2"/>
    <row r="3722" ht="15" customHeight="1" x14ac:dyDescent="0.2"/>
    <row r="3723" ht="15" customHeight="1" x14ac:dyDescent="0.2"/>
    <row r="3724" ht="15" customHeight="1" x14ac:dyDescent="0.2"/>
    <row r="3725" ht="15" customHeight="1" x14ac:dyDescent="0.2"/>
    <row r="3726" ht="15" customHeight="1" x14ac:dyDescent="0.2"/>
    <row r="3727" ht="15" customHeight="1" x14ac:dyDescent="0.2"/>
    <row r="3728" ht="15" customHeight="1" x14ac:dyDescent="0.2"/>
    <row r="3729" ht="15" customHeight="1" x14ac:dyDescent="0.2"/>
    <row r="3730" ht="15" customHeight="1" x14ac:dyDescent="0.2"/>
    <row r="3731" ht="15" customHeight="1" x14ac:dyDescent="0.2"/>
    <row r="3732" ht="15" customHeight="1" x14ac:dyDescent="0.2"/>
    <row r="3733" ht="15" customHeight="1" x14ac:dyDescent="0.2"/>
    <row r="3734" ht="15" customHeight="1" x14ac:dyDescent="0.2"/>
    <row r="3735" ht="15" customHeight="1" x14ac:dyDescent="0.2"/>
    <row r="3736" ht="15" customHeight="1" x14ac:dyDescent="0.2"/>
    <row r="3737" ht="15" customHeight="1" x14ac:dyDescent="0.2"/>
    <row r="3738" ht="15" customHeight="1" x14ac:dyDescent="0.2"/>
    <row r="3739" ht="15" customHeight="1" x14ac:dyDescent="0.2"/>
    <row r="3740" ht="15" customHeight="1" x14ac:dyDescent="0.2"/>
    <row r="3741" ht="15" customHeight="1" x14ac:dyDescent="0.2"/>
    <row r="3742" ht="15" customHeight="1" x14ac:dyDescent="0.2"/>
    <row r="3743" ht="15" customHeight="1" x14ac:dyDescent="0.2"/>
    <row r="3744" ht="15" customHeight="1" x14ac:dyDescent="0.2"/>
    <row r="3745" ht="15" customHeight="1" x14ac:dyDescent="0.2"/>
    <row r="3746" ht="15" customHeight="1" x14ac:dyDescent="0.2"/>
    <row r="3747" ht="15" customHeight="1" x14ac:dyDescent="0.2"/>
    <row r="3748" ht="15" customHeight="1" x14ac:dyDescent="0.2"/>
    <row r="3749" ht="15" customHeight="1" x14ac:dyDescent="0.2"/>
    <row r="3750" ht="15" customHeight="1" x14ac:dyDescent="0.2"/>
    <row r="3751" ht="15" customHeight="1" x14ac:dyDescent="0.2"/>
    <row r="3752" ht="15" customHeight="1" x14ac:dyDescent="0.2"/>
    <row r="3753" ht="15" customHeight="1" x14ac:dyDescent="0.2"/>
    <row r="3754" ht="15" customHeight="1" x14ac:dyDescent="0.2"/>
    <row r="3755" ht="15" customHeight="1" x14ac:dyDescent="0.2"/>
    <row r="3756" ht="15" customHeight="1" x14ac:dyDescent="0.2"/>
    <row r="3757" ht="15" customHeight="1" x14ac:dyDescent="0.2"/>
    <row r="3758" ht="15" customHeight="1" x14ac:dyDescent="0.2"/>
    <row r="3759" ht="15" customHeight="1" x14ac:dyDescent="0.2"/>
    <row r="3760" ht="15" customHeight="1" x14ac:dyDescent="0.2"/>
    <row r="3761" ht="15" customHeight="1" x14ac:dyDescent="0.2"/>
    <row r="3762" ht="15" customHeight="1" x14ac:dyDescent="0.2"/>
    <row r="3763" ht="15" customHeight="1" x14ac:dyDescent="0.2"/>
    <row r="3764" ht="15" customHeight="1" x14ac:dyDescent="0.2"/>
    <row r="3765" ht="15" customHeight="1" x14ac:dyDescent="0.2"/>
    <row r="3766" ht="15" customHeight="1" x14ac:dyDescent="0.2"/>
    <row r="3767" ht="15" customHeight="1" x14ac:dyDescent="0.2"/>
    <row r="3768" ht="15" customHeight="1" x14ac:dyDescent="0.2"/>
    <row r="3769" ht="15" customHeight="1" x14ac:dyDescent="0.2"/>
    <row r="3770" ht="15" customHeight="1" x14ac:dyDescent="0.2"/>
    <row r="3771" ht="15" customHeight="1" x14ac:dyDescent="0.2"/>
    <row r="3772" ht="15" customHeight="1" x14ac:dyDescent="0.2"/>
    <row r="3773" ht="15" customHeight="1" x14ac:dyDescent="0.2"/>
    <row r="3774" ht="15" customHeight="1" x14ac:dyDescent="0.2"/>
    <row r="3775" ht="15" customHeight="1" x14ac:dyDescent="0.2"/>
    <row r="3776" ht="15" customHeight="1" x14ac:dyDescent="0.2"/>
    <row r="3777" ht="15" customHeight="1" x14ac:dyDescent="0.2"/>
    <row r="3778" ht="15" customHeight="1" x14ac:dyDescent="0.2"/>
    <row r="3779" ht="15" customHeight="1" x14ac:dyDescent="0.2"/>
    <row r="3780" ht="15" customHeight="1" x14ac:dyDescent="0.2"/>
    <row r="3781" ht="15" customHeight="1" x14ac:dyDescent="0.2"/>
    <row r="3782" ht="15" customHeight="1" x14ac:dyDescent="0.2"/>
    <row r="3783" ht="15" customHeight="1" x14ac:dyDescent="0.2"/>
    <row r="3784" ht="15" customHeight="1" x14ac:dyDescent="0.2"/>
    <row r="3785" ht="15" customHeight="1" x14ac:dyDescent="0.2"/>
    <row r="3786" ht="15" customHeight="1" x14ac:dyDescent="0.2"/>
    <row r="3787" ht="15" customHeight="1" x14ac:dyDescent="0.2"/>
    <row r="3788" ht="15" customHeight="1" x14ac:dyDescent="0.2"/>
    <row r="3789" ht="15" customHeight="1" x14ac:dyDescent="0.2"/>
    <row r="3790" ht="15" customHeight="1" x14ac:dyDescent="0.2"/>
    <row r="3791" ht="15" customHeight="1" x14ac:dyDescent="0.2"/>
    <row r="3792" ht="15" customHeight="1" x14ac:dyDescent="0.2"/>
    <row r="3793" ht="15" customHeight="1" x14ac:dyDescent="0.2"/>
    <row r="3794" ht="15" customHeight="1" x14ac:dyDescent="0.2"/>
    <row r="3795" ht="15" customHeight="1" x14ac:dyDescent="0.2"/>
    <row r="3796" ht="15" customHeight="1" x14ac:dyDescent="0.2"/>
    <row r="3797" ht="15" customHeight="1" x14ac:dyDescent="0.2"/>
    <row r="3798" ht="15" customHeight="1" x14ac:dyDescent="0.2"/>
    <row r="3799" ht="15" customHeight="1" x14ac:dyDescent="0.2"/>
    <row r="3800" ht="15" customHeight="1" x14ac:dyDescent="0.2"/>
    <row r="3801" ht="15" customHeight="1" x14ac:dyDescent="0.2"/>
    <row r="3802" ht="15" customHeight="1" x14ac:dyDescent="0.2"/>
    <row r="3803" ht="15" customHeight="1" x14ac:dyDescent="0.2"/>
    <row r="3804" ht="15" customHeight="1" x14ac:dyDescent="0.2"/>
    <row r="3805" ht="15" customHeight="1" x14ac:dyDescent="0.2"/>
    <row r="3806" ht="15" customHeight="1" x14ac:dyDescent="0.2"/>
    <row r="3807" ht="15" customHeight="1" x14ac:dyDescent="0.2"/>
    <row r="3808" ht="15" customHeight="1" x14ac:dyDescent="0.2"/>
    <row r="3809" ht="15" customHeight="1" x14ac:dyDescent="0.2"/>
    <row r="3810" ht="15" customHeight="1" x14ac:dyDescent="0.2"/>
    <row r="3811" ht="15" customHeight="1" x14ac:dyDescent="0.2"/>
    <row r="3812" ht="15" customHeight="1" x14ac:dyDescent="0.2"/>
    <row r="3813" ht="15" customHeight="1" x14ac:dyDescent="0.2"/>
    <row r="3814" ht="15" customHeight="1" x14ac:dyDescent="0.2"/>
    <row r="3815" ht="15" customHeight="1" x14ac:dyDescent="0.2"/>
    <row r="3816" ht="15" customHeight="1" x14ac:dyDescent="0.2"/>
    <row r="3817" ht="15" customHeight="1" x14ac:dyDescent="0.2"/>
    <row r="3818" ht="15" customHeight="1" x14ac:dyDescent="0.2"/>
    <row r="3819" ht="15" customHeight="1" x14ac:dyDescent="0.2"/>
    <row r="3820" ht="15" customHeight="1" x14ac:dyDescent="0.2"/>
    <row r="3821" ht="15" customHeight="1" x14ac:dyDescent="0.2"/>
    <row r="3822" ht="15" customHeight="1" x14ac:dyDescent="0.2"/>
    <row r="3823" ht="15" customHeight="1" x14ac:dyDescent="0.2"/>
    <row r="3824" ht="15" customHeight="1" x14ac:dyDescent="0.2"/>
    <row r="3825" ht="15" customHeight="1" x14ac:dyDescent="0.2"/>
    <row r="3826" ht="15" customHeight="1" x14ac:dyDescent="0.2"/>
    <row r="3827" ht="15" customHeight="1" x14ac:dyDescent="0.2"/>
    <row r="3828" ht="15" customHeight="1" x14ac:dyDescent="0.2"/>
    <row r="3829" ht="15" customHeight="1" x14ac:dyDescent="0.2"/>
    <row r="3830" ht="15" customHeight="1" x14ac:dyDescent="0.2"/>
    <row r="3831" ht="15" customHeight="1" x14ac:dyDescent="0.2"/>
    <row r="3832" ht="15" customHeight="1" x14ac:dyDescent="0.2"/>
    <row r="3833" ht="15" customHeight="1" x14ac:dyDescent="0.2"/>
    <row r="3834" ht="15" customHeight="1" x14ac:dyDescent="0.2"/>
    <row r="3835" ht="15" customHeight="1" x14ac:dyDescent="0.2"/>
    <row r="3836" ht="15" customHeight="1" x14ac:dyDescent="0.2"/>
    <row r="3837" ht="15" customHeight="1" x14ac:dyDescent="0.2"/>
    <row r="3838" ht="15" customHeight="1" x14ac:dyDescent="0.2"/>
    <row r="3839" ht="15" customHeight="1" x14ac:dyDescent="0.2"/>
    <row r="3840" ht="15" customHeight="1" x14ac:dyDescent="0.2"/>
    <row r="3841" ht="15" customHeight="1" x14ac:dyDescent="0.2"/>
    <row r="3842" ht="15" customHeight="1" x14ac:dyDescent="0.2"/>
    <row r="3843" ht="15" customHeight="1" x14ac:dyDescent="0.2"/>
    <row r="3844" ht="15" customHeight="1" x14ac:dyDescent="0.2"/>
    <row r="3845" ht="15" customHeight="1" x14ac:dyDescent="0.2"/>
    <row r="3846" ht="15" customHeight="1" x14ac:dyDescent="0.2"/>
    <row r="3847" ht="15" customHeight="1" x14ac:dyDescent="0.2"/>
    <row r="3848" ht="15" customHeight="1" x14ac:dyDescent="0.2"/>
    <row r="3849" ht="15" customHeight="1" x14ac:dyDescent="0.2"/>
    <row r="3850" ht="15" customHeight="1" x14ac:dyDescent="0.2"/>
    <row r="3851" ht="15" customHeight="1" x14ac:dyDescent="0.2"/>
    <row r="3852" ht="15" customHeight="1" x14ac:dyDescent="0.2"/>
    <row r="3853" ht="15" customHeight="1" x14ac:dyDescent="0.2"/>
    <row r="3854" ht="15" customHeight="1" x14ac:dyDescent="0.2"/>
    <row r="3855" ht="15" customHeight="1" x14ac:dyDescent="0.2"/>
    <row r="3856" ht="15" customHeight="1" x14ac:dyDescent="0.2"/>
    <row r="3857" ht="15" customHeight="1" x14ac:dyDescent="0.2"/>
    <row r="3858" ht="15" customHeight="1" x14ac:dyDescent="0.2"/>
    <row r="3859" ht="15" customHeight="1" x14ac:dyDescent="0.2"/>
    <row r="3860" ht="15" customHeight="1" x14ac:dyDescent="0.2"/>
    <row r="3861" ht="15" customHeight="1" x14ac:dyDescent="0.2"/>
    <row r="3862" ht="15" customHeight="1" x14ac:dyDescent="0.2"/>
    <row r="3863" ht="15" customHeight="1" x14ac:dyDescent="0.2"/>
    <row r="3864" ht="15" customHeight="1" x14ac:dyDescent="0.2"/>
    <row r="3865" ht="15" customHeight="1" x14ac:dyDescent="0.2"/>
    <row r="3866" ht="15" customHeight="1" x14ac:dyDescent="0.2"/>
    <row r="3867" ht="15" customHeight="1" x14ac:dyDescent="0.2"/>
    <row r="3868" ht="15" customHeight="1" x14ac:dyDescent="0.2"/>
    <row r="3869" ht="15" customHeight="1" x14ac:dyDescent="0.2"/>
    <row r="3870" ht="15" customHeight="1" x14ac:dyDescent="0.2"/>
    <row r="3871" ht="15" customHeight="1" x14ac:dyDescent="0.2"/>
    <row r="3872" ht="15" customHeight="1" x14ac:dyDescent="0.2"/>
    <row r="3873" ht="15" customHeight="1" x14ac:dyDescent="0.2"/>
    <row r="3874" ht="15" customHeight="1" x14ac:dyDescent="0.2"/>
    <row r="3875" ht="15" customHeight="1" x14ac:dyDescent="0.2"/>
    <row r="3876" ht="15" customHeight="1" x14ac:dyDescent="0.2"/>
    <row r="3877" ht="15" customHeight="1" x14ac:dyDescent="0.2"/>
    <row r="3878" ht="15" customHeight="1" x14ac:dyDescent="0.2"/>
    <row r="3879" ht="15" customHeight="1" x14ac:dyDescent="0.2"/>
    <row r="3880" ht="15" customHeight="1" x14ac:dyDescent="0.2"/>
    <row r="3881" ht="15" customHeight="1" x14ac:dyDescent="0.2"/>
    <row r="3882" ht="15" customHeight="1" x14ac:dyDescent="0.2"/>
    <row r="3883" ht="15" customHeight="1" x14ac:dyDescent="0.2"/>
    <row r="3884" ht="15" customHeight="1" x14ac:dyDescent="0.2"/>
    <row r="3885" ht="15" customHeight="1" x14ac:dyDescent="0.2"/>
    <row r="3886" ht="15" customHeight="1" x14ac:dyDescent="0.2"/>
    <row r="3887" ht="15" customHeight="1" x14ac:dyDescent="0.2"/>
    <row r="3888" ht="15" customHeight="1" x14ac:dyDescent="0.2"/>
    <row r="3889" ht="15" customHeight="1" x14ac:dyDescent="0.2"/>
    <row r="3890" ht="15" customHeight="1" x14ac:dyDescent="0.2"/>
    <row r="3891" ht="15" customHeight="1" x14ac:dyDescent="0.2"/>
    <row r="3892" ht="15" customHeight="1" x14ac:dyDescent="0.2"/>
    <row r="3893" ht="15" customHeight="1" x14ac:dyDescent="0.2"/>
    <row r="3894" ht="15" customHeight="1" x14ac:dyDescent="0.2"/>
    <row r="3895" ht="15" customHeight="1" x14ac:dyDescent="0.2"/>
    <row r="3896" ht="15" customHeight="1" x14ac:dyDescent="0.2"/>
    <row r="3897" ht="15" customHeight="1" x14ac:dyDescent="0.2"/>
    <row r="3898" ht="15" customHeight="1" x14ac:dyDescent="0.2"/>
    <row r="3899" ht="15" customHeight="1" x14ac:dyDescent="0.2"/>
    <row r="3900" ht="15" customHeight="1" x14ac:dyDescent="0.2"/>
    <row r="3901" ht="15" customHeight="1" x14ac:dyDescent="0.2"/>
    <row r="3902" ht="15" customHeight="1" x14ac:dyDescent="0.2"/>
    <row r="3903" ht="15" customHeight="1" x14ac:dyDescent="0.2"/>
    <row r="3904" ht="15" customHeight="1" x14ac:dyDescent="0.2"/>
    <row r="3905" ht="15" customHeight="1" x14ac:dyDescent="0.2"/>
    <row r="3906" ht="15" customHeight="1" x14ac:dyDescent="0.2"/>
    <row r="3907" ht="15" customHeight="1" x14ac:dyDescent="0.2"/>
    <row r="3908" ht="15" customHeight="1" x14ac:dyDescent="0.2"/>
    <row r="3909" ht="15" customHeight="1" x14ac:dyDescent="0.2"/>
    <row r="3910" ht="15" customHeight="1" x14ac:dyDescent="0.2"/>
    <row r="3911" ht="15" customHeight="1" x14ac:dyDescent="0.2"/>
    <row r="3912" ht="15" customHeight="1" x14ac:dyDescent="0.2"/>
    <row r="3913" ht="15" customHeight="1" x14ac:dyDescent="0.2"/>
    <row r="3914" ht="15" customHeight="1" x14ac:dyDescent="0.2"/>
    <row r="3915" ht="15" customHeight="1" x14ac:dyDescent="0.2"/>
    <row r="3916" ht="15" customHeight="1" x14ac:dyDescent="0.2"/>
    <row r="3917" ht="15" customHeight="1" x14ac:dyDescent="0.2"/>
    <row r="3918" ht="15" customHeight="1" x14ac:dyDescent="0.2"/>
    <row r="3919" ht="15" customHeight="1" x14ac:dyDescent="0.2"/>
    <row r="3920" ht="15" customHeight="1" x14ac:dyDescent="0.2"/>
    <row r="3921" ht="15" customHeight="1" x14ac:dyDescent="0.2"/>
    <row r="3922" ht="15" customHeight="1" x14ac:dyDescent="0.2"/>
    <row r="3923" ht="15" customHeight="1" x14ac:dyDescent="0.2"/>
    <row r="3924" ht="15" customHeight="1" x14ac:dyDescent="0.2"/>
    <row r="3925" ht="15" customHeight="1" x14ac:dyDescent="0.2"/>
    <row r="3926" ht="15" customHeight="1" x14ac:dyDescent="0.2"/>
    <row r="3927" ht="15" customHeight="1" x14ac:dyDescent="0.2"/>
    <row r="3928" ht="15" customHeight="1" x14ac:dyDescent="0.2"/>
    <row r="3929" ht="15" customHeight="1" x14ac:dyDescent="0.2"/>
    <row r="3930" ht="15" customHeight="1" x14ac:dyDescent="0.2"/>
    <row r="3931" ht="15" customHeight="1" x14ac:dyDescent="0.2"/>
    <row r="3932" ht="15" customHeight="1" x14ac:dyDescent="0.2"/>
    <row r="3933" ht="15" customHeight="1" x14ac:dyDescent="0.2"/>
    <row r="3934" ht="15" customHeight="1" x14ac:dyDescent="0.2"/>
    <row r="3935" ht="15" customHeight="1" x14ac:dyDescent="0.2"/>
    <row r="3936" ht="15" customHeight="1" x14ac:dyDescent="0.2"/>
    <row r="3937" ht="15" customHeight="1" x14ac:dyDescent="0.2"/>
    <row r="3938" ht="15" customHeight="1" x14ac:dyDescent="0.2"/>
    <row r="3939" ht="15" customHeight="1" x14ac:dyDescent="0.2"/>
    <row r="3940" ht="15" customHeight="1" x14ac:dyDescent="0.2"/>
    <row r="3941" ht="15" customHeight="1" x14ac:dyDescent="0.2"/>
    <row r="3942" ht="15" customHeight="1" x14ac:dyDescent="0.2"/>
    <row r="3943" ht="15" customHeight="1" x14ac:dyDescent="0.2"/>
    <row r="3944" ht="15" customHeight="1" x14ac:dyDescent="0.2"/>
    <row r="3945" ht="15" customHeight="1" x14ac:dyDescent="0.2"/>
    <row r="3946" ht="15" customHeight="1" x14ac:dyDescent="0.2"/>
    <row r="3947" ht="15" customHeight="1" x14ac:dyDescent="0.2"/>
    <row r="3948" ht="15" customHeight="1" x14ac:dyDescent="0.2"/>
    <row r="3949" ht="15" customHeight="1" x14ac:dyDescent="0.2"/>
    <row r="3950" ht="15" customHeight="1" x14ac:dyDescent="0.2"/>
    <row r="3951" ht="15" customHeight="1" x14ac:dyDescent="0.2"/>
    <row r="3952" ht="15" customHeight="1" x14ac:dyDescent="0.2"/>
    <row r="3953" ht="15" customHeight="1" x14ac:dyDescent="0.2"/>
    <row r="3954" ht="15" customHeight="1" x14ac:dyDescent="0.2"/>
    <row r="3955" ht="15" customHeight="1" x14ac:dyDescent="0.2"/>
    <row r="3956" ht="15" customHeight="1" x14ac:dyDescent="0.2"/>
    <row r="3957" ht="15" customHeight="1" x14ac:dyDescent="0.2"/>
    <row r="3958" ht="15" customHeight="1" x14ac:dyDescent="0.2"/>
    <row r="3959" ht="15" customHeight="1" x14ac:dyDescent="0.2"/>
    <row r="3960" ht="15" customHeight="1" x14ac:dyDescent="0.2"/>
    <row r="3961" ht="15" customHeight="1" x14ac:dyDescent="0.2"/>
    <row r="3962" ht="15" customHeight="1" x14ac:dyDescent="0.2"/>
    <row r="3963" ht="15" customHeight="1" x14ac:dyDescent="0.2"/>
    <row r="3964" ht="15" customHeight="1" x14ac:dyDescent="0.2"/>
    <row r="3965" ht="15" customHeight="1" x14ac:dyDescent="0.2"/>
    <row r="3966" ht="15" customHeight="1" x14ac:dyDescent="0.2"/>
    <row r="3967" ht="15" customHeight="1" x14ac:dyDescent="0.2"/>
    <row r="3968" ht="15" customHeight="1" x14ac:dyDescent="0.2"/>
    <row r="3969" ht="15" customHeight="1" x14ac:dyDescent="0.2"/>
    <row r="3970" ht="15" customHeight="1" x14ac:dyDescent="0.2"/>
    <row r="3971" ht="15" customHeight="1" x14ac:dyDescent="0.2"/>
    <row r="3972" ht="15" customHeight="1" x14ac:dyDescent="0.2"/>
    <row r="3973" ht="15" customHeight="1" x14ac:dyDescent="0.2"/>
    <row r="3974" ht="15" customHeight="1" x14ac:dyDescent="0.2"/>
    <row r="3975" ht="15" customHeight="1" x14ac:dyDescent="0.2"/>
    <row r="3976" ht="15" customHeight="1" x14ac:dyDescent="0.2"/>
    <row r="3977" ht="15" customHeight="1" x14ac:dyDescent="0.2"/>
    <row r="3978" ht="15" customHeight="1" x14ac:dyDescent="0.2"/>
    <row r="3979" ht="15" customHeight="1" x14ac:dyDescent="0.2"/>
    <row r="3980" ht="15" customHeight="1" x14ac:dyDescent="0.2"/>
    <row r="3981" ht="15" customHeight="1" x14ac:dyDescent="0.2"/>
    <row r="3982" ht="15" customHeight="1" x14ac:dyDescent="0.2"/>
    <row r="3983" ht="15" customHeight="1" x14ac:dyDescent="0.2"/>
    <row r="3984" ht="15" customHeight="1" x14ac:dyDescent="0.2"/>
    <row r="3985" ht="15" customHeight="1" x14ac:dyDescent="0.2"/>
    <row r="3986" ht="15" customHeight="1" x14ac:dyDescent="0.2"/>
    <row r="3987" ht="15" customHeight="1" x14ac:dyDescent="0.2"/>
    <row r="3988" ht="15" customHeight="1" x14ac:dyDescent="0.2"/>
    <row r="3989" ht="15" customHeight="1" x14ac:dyDescent="0.2"/>
    <row r="3990" ht="15" customHeight="1" x14ac:dyDescent="0.2"/>
    <row r="3991" ht="15" customHeight="1" x14ac:dyDescent="0.2"/>
    <row r="3992" ht="15" customHeight="1" x14ac:dyDescent="0.2"/>
    <row r="3993" ht="15" customHeight="1" x14ac:dyDescent="0.2"/>
    <row r="3994" ht="15" customHeight="1" x14ac:dyDescent="0.2"/>
    <row r="3995" ht="15" customHeight="1" x14ac:dyDescent="0.2"/>
    <row r="3996" ht="15" customHeight="1" x14ac:dyDescent="0.2"/>
    <row r="3997" ht="15" customHeight="1" x14ac:dyDescent="0.2"/>
    <row r="3998" ht="15" customHeight="1" x14ac:dyDescent="0.2"/>
    <row r="3999" ht="15" customHeight="1" x14ac:dyDescent="0.2"/>
    <row r="4000" ht="15" customHeight="1" x14ac:dyDescent="0.2"/>
    <row r="4001" ht="15" customHeight="1" x14ac:dyDescent="0.2"/>
    <row r="4002" ht="15" customHeight="1" x14ac:dyDescent="0.2"/>
    <row r="4003" ht="15" customHeight="1" x14ac:dyDescent="0.2"/>
    <row r="4004" ht="15" customHeight="1" x14ac:dyDescent="0.2"/>
    <row r="4005" ht="15" customHeight="1" x14ac:dyDescent="0.2"/>
    <row r="4006" ht="15" customHeight="1" x14ac:dyDescent="0.2"/>
    <row r="4007" ht="15" customHeight="1" x14ac:dyDescent="0.2"/>
    <row r="4008" ht="15" customHeight="1" x14ac:dyDescent="0.2"/>
    <row r="4009" ht="15" customHeight="1" x14ac:dyDescent="0.2"/>
    <row r="4010" ht="15" customHeight="1" x14ac:dyDescent="0.2"/>
    <row r="4011" ht="15" customHeight="1" x14ac:dyDescent="0.2"/>
    <row r="4012" ht="15" customHeight="1" x14ac:dyDescent="0.2"/>
    <row r="4013" ht="15" customHeight="1" x14ac:dyDescent="0.2"/>
    <row r="4014" ht="15" customHeight="1" x14ac:dyDescent="0.2"/>
    <row r="4015" ht="15" customHeight="1" x14ac:dyDescent="0.2"/>
    <row r="4016" ht="15" customHeight="1" x14ac:dyDescent="0.2"/>
    <row r="4017" ht="15" customHeight="1" x14ac:dyDescent="0.2"/>
    <row r="4018" ht="15" customHeight="1" x14ac:dyDescent="0.2"/>
    <row r="4019" ht="15" customHeight="1" x14ac:dyDescent="0.2"/>
    <row r="4020" ht="15" customHeight="1" x14ac:dyDescent="0.2"/>
    <row r="4021" ht="15" customHeight="1" x14ac:dyDescent="0.2"/>
    <row r="4022" ht="15" customHeight="1" x14ac:dyDescent="0.2"/>
    <row r="4023" ht="15" customHeight="1" x14ac:dyDescent="0.2"/>
    <row r="4024" ht="15" customHeight="1" x14ac:dyDescent="0.2"/>
    <row r="4025" ht="15" customHeight="1" x14ac:dyDescent="0.2"/>
    <row r="4026" ht="15" customHeight="1" x14ac:dyDescent="0.2"/>
    <row r="4027" ht="15" customHeight="1" x14ac:dyDescent="0.2"/>
    <row r="4028" ht="15" customHeight="1" x14ac:dyDescent="0.2"/>
    <row r="4029" ht="15" customHeight="1" x14ac:dyDescent="0.2"/>
    <row r="4030" ht="15" customHeight="1" x14ac:dyDescent="0.2"/>
    <row r="4031" ht="15" customHeight="1" x14ac:dyDescent="0.2"/>
    <row r="4032" ht="15" customHeight="1" x14ac:dyDescent="0.2"/>
    <row r="4033" ht="15" customHeight="1" x14ac:dyDescent="0.2"/>
    <row r="4034" ht="15" customHeight="1" x14ac:dyDescent="0.2"/>
    <row r="4035" ht="15" customHeight="1" x14ac:dyDescent="0.2"/>
    <row r="4036" ht="15" customHeight="1" x14ac:dyDescent="0.2"/>
    <row r="4037" ht="15" customHeight="1" x14ac:dyDescent="0.2"/>
    <row r="4038" ht="15" customHeight="1" x14ac:dyDescent="0.2"/>
    <row r="4039" ht="15" customHeight="1" x14ac:dyDescent="0.2"/>
    <row r="4040" ht="15" customHeight="1" x14ac:dyDescent="0.2"/>
    <row r="4041" ht="15" customHeight="1" x14ac:dyDescent="0.2"/>
    <row r="4042" ht="15" customHeight="1" x14ac:dyDescent="0.2"/>
    <row r="4043" ht="15" customHeight="1" x14ac:dyDescent="0.2"/>
    <row r="4044" ht="15" customHeight="1" x14ac:dyDescent="0.2"/>
    <row r="4045" ht="15" customHeight="1" x14ac:dyDescent="0.2"/>
    <row r="4046" ht="15" customHeight="1" x14ac:dyDescent="0.2"/>
    <row r="4047" ht="15" customHeight="1" x14ac:dyDescent="0.2"/>
    <row r="4048" ht="15" customHeight="1" x14ac:dyDescent="0.2"/>
    <row r="4049" ht="15" customHeight="1" x14ac:dyDescent="0.2"/>
    <row r="4050" ht="15" customHeight="1" x14ac:dyDescent="0.2"/>
    <row r="4051" ht="15" customHeight="1" x14ac:dyDescent="0.2"/>
    <row r="4052" ht="15" customHeight="1" x14ac:dyDescent="0.2"/>
    <row r="4053" ht="15" customHeight="1" x14ac:dyDescent="0.2"/>
    <row r="4054" ht="15" customHeight="1" x14ac:dyDescent="0.2"/>
    <row r="4055" ht="15" customHeight="1" x14ac:dyDescent="0.2"/>
    <row r="4056" ht="15" customHeight="1" x14ac:dyDescent="0.2"/>
    <row r="4057" ht="15" customHeight="1" x14ac:dyDescent="0.2"/>
    <row r="4058" ht="15" customHeight="1" x14ac:dyDescent="0.2"/>
    <row r="4059" ht="15" customHeight="1" x14ac:dyDescent="0.2"/>
    <row r="4060" ht="15" customHeight="1" x14ac:dyDescent="0.2"/>
    <row r="4061" ht="15" customHeight="1" x14ac:dyDescent="0.2"/>
    <row r="4062" ht="15" customHeight="1" x14ac:dyDescent="0.2"/>
    <row r="4063" ht="15" customHeight="1" x14ac:dyDescent="0.2"/>
    <row r="4064" ht="15" customHeight="1" x14ac:dyDescent="0.2"/>
    <row r="4065" ht="15" customHeight="1" x14ac:dyDescent="0.2"/>
    <row r="4066" ht="15" customHeight="1" x14ac:dyDescent="0.2"/>
    <row r="4067" ht="15" customHeight="1" x14ac:dyDescent="0.2"/>
    <row r="4068" ht="15" customHeight="1" x14ac:dyDescent="0.2"/>
    <row r="4069" ht="15" customHeight="1" x14ac:dyDescent="0.2"/>
    <row r="4070" ht="15" customHeight="1" x14ac:dyDescent="0.2"/>
    <row r="4071" ht="15" customHeight="1" x14ac:dyDescent="0.2"/>
    <row r="4072" ht="15" customHeight="1" x14ac:dyDescent="0.2"/>
    <row r="4073" ht="15" customHeight="1" x14ac:dyDescent="0.2"/>
    <row r="4074" ht="15" customHeight="1" x14ac:dyDescent="0.2"/>
    <row r="4075" ht="15" customHeight="1" x14ac:dyDescent="0.2"/>
    <row r="4076" ht="15" customHeight="1" x14ac:dyDescent="0.2"/>
    <row r="4077" ht="15" customHeight="1" x14ac:dyDescent="0.2"/>
    <row r="4078" ht="15" customHeight="1" x14ac:dyDescent="0.2"/>
    <row r="4079" ht="15" customHeight="1" x14ac:dyDescent="0.2"/>
    <row r="4080" ht="15" customHeight="1" x14ac:dyDescent="0.2"/>
    <row r="4081" ht="15" customHeight="1" x14ac:dyDescent="0.2"/>
    <row r="4082" ht="15" customHeight="1" x14ac:dyDescent="0.2"/>
    <row r="4083" ht="15" customHeight="1" x14ac:dyDescent="0.2"/>
    <row r="4084" ht="15" customHeight="1" x14ac:dyDescent="0.2"/>
    <row r="4085" ht="15" customHeight="1" x14ac:dyDescent="0.2"/>
    <row r="4086" ht="15" customHeight="1" x14ac:dyDescent="0.2"/>
    <row r="4087" ht="15" customHeight="1" x14ac:dyDescent="0.2"/>
    <row r="4088" ht="15" customHeight="1" x14ac:dyDescent="0.2"/>
    <row r="4089" ht="15" customHeight="1" x14ac:dyDescent="0.2"/>
    <row r="4090" ht="15" customHeight="1" x14ac:dyDescent="0.2"/>
    <row r="4091" ht="15" customHeight="1" x14ac:dyDescent="0.2"/>
    <row r="4092" ht="15" customHeight="1" x14ac:dyDescent="0.2"/>
    <row r="4093" ht="15" customHeight="1" x14ac:dyDescent="0.2"/>
    <row r="4094" ht="15" customHeight="1" x14ac:dyDescent="0.2"/>
    <row r="4095" ht="15" customHeight="1" x14ac:dyDescent="0.2"/>
    <row r="4096" ht="15" customHeight="1" x14ac:dyDescent="0.2"/>
    <row r="4097" ht="15" customHeight="1" x14ac:dyDescent="0.2"/>
    <row r="4098" ht="15" customHeight="1" x14ac:dyDescent="0.2"/>
    <row r="4099" ht="15" customHeight="1" x14ac:dyDescent="0.2"/>
    <row r="4100" ht="15" customHeight="1" x14ac:dyDescent="0.2"/>
    <row r="4101" ht="15" customHeight="1" x14ac:dyDescent="0.2"/>
    <row r="4102" ht="15" customHeight="1" x14ac:dyDescent="0.2"/>
    <row r="4103" ht="15" customHeight="1" x14ac:dyDescent="0.2"/>
    <row r="4104" ht="15" customHeight="1" x14ac:dyDescent="0.2"/>
    <row r="4105" ht="15" customHeight="1" x14ac:dyDescent="0.2"/>
    <row r="4106" ht="15" customHeight="1" x14ac:dyDescent="0.2"/>
    <row r="4107" ht="15" customHeight="1" x14ac:dyDescent="0.2"/>
    <row r="4108" ht="15" customHeight="1" x14ac:dyDescent="0.2"/>
    <row r="4109" ht="15" customHeight="1" x14ac:dyDescent="0.2"/>
    <row r="4110" ht="15" customHeight="1" x14ac:dyDescent="0.2"/>
    <row r="4111" ht="15" customHeight="1" x14ac:dyDescent="0.2"/>
    <row r="4112" ht="15" customHeight="1" x14ac:dyDescent="0.2"/>
    <row r="4113" ht="15" customHeight="1" x14ac:dyDescent="0.2"/>
    <row r="4114" ht="15" customHeight="1" x14ac:dyDescent="0.2"/>
    <row r="4115" ht="15" customHeight="1" x14ac:dyDescent="0.2"/>
    <row r="4116" ht="15" customHeight="1" x14ac:dyDescent="0.2"/>
    <row r="4117" ht="15" customHeight="1" x14ac:dyDescent="0.2"/>
    <row r="4118" ht="15" customHeight="1" x14ac:dyDescent="0.2"/>
    <row r="4119" ht="15" customHeight="1" x14ac:dyDescent="0.2"/>
    <row r="4120" ht="15" customHeight="1" x14ac:dyDescent="0.2"/>
    <row r="4121" ht="15" customHeight="1" x14ac:dyDescent="0.2"/>
    <row r="4122" ht="15" customHeight="1" x14ac:dyDescent="0.2"/>
    <row r="4123" ht="15" customHeight="1" x14ac:dyDescent="0.2"/>
    <row r="4124" ht="15" customHeight="1" x14ac:dyDescent="0.2"/>
    <row r="4125" ht="15" customHeight="1" x14ac:dyDescent="0.2"/>
    <row r="4126" ht="15" customHeight="1" x14ac:dyDescent="0.2"/>
    <row r="4127" ht="15" customHeight="1" x14ac:dyDescent="0.2"/>
    <row r="4128" ht="15" customHeight="1" x14ac:dyDescent="0.2"/>
    <row r="4129" ht="15" customHeight="1" x14ac:dyDescent="0.2"/>
    <row r="4130" ht="15" customHeight="1" x14ac:dyDescent="0.2"/>
    <row r="4131" ht="15" customHeight="1" x14ac:dyDescent="0.2"/>
    <row r="4132" ht="15" customHeight="1" x14ac:dyDescent="0.2"/>
    <row r="4133" ht="15" customHeight="1" x14ac:dyDescent="0.2"/>
    <row r="4134" ht="15" customHeight="1" x14ac:dyDescent="0.2"/>
    <row r="4135" ht="15" customHeight="1" x14ac:dyDescent="0.2"/>
    <row r="4136" ht="15" customHeight="1" x14ac:dyDescent="0.2"/>
    <row r="4137" ht="15" customHeight="1" x14ac:dyDescent="0.2"/>
    <row r="4138" ht="15" customHeight="1" x14ac:dyDescent="0.2"/>
    <row r="4139" ht="15" customHeight="1" x14ac:dyDescent="0.2"/>
    <row r="4140" ht="15" customHeight="1" x14ac:dyDescent="0.2"/>
    <row r="4141" ht="15" customHeight="1" x14ac:dyDescent="0.2"/>
    <row r="4142" ht="15" customHeight="1" x14ac:dyDescent="0.2"/>
    <row r="4143" ht="15" customHeight="1" x14ac:dyDescent="0.2"/>
    <row r="4144" ht="15" customHeight="1" x14ac:dyDescent="0.2"/>
    <row r="4145" ht="15" customHeight="1" x14ac:dyDescent="0.2"/>
    <row r="4146" ht="15" customHeight="1" x14ac:dyDescent="0.2"/>
    <row r="4147" ht="15" customHeight="1" x14ac:dyDescent="0.2"/>
    <row r="4148" ht="15" customHeight="1" x14ac:dyDescent="0.2"/>
    <row r="4149" ht="15" customHeight="1" x14ac:dyDescent="0.2"/>
    <row r="4150" ht="15" customHeight="1" x14ac:dyDescent="0.2"/>
    <row r="4151" ht="15" customHeight="1" x14ac:dyDescent="0.2"/>
    <row r="4152" ht="15" customHeight="1" x14ac:dyDescent="0.2"/>
    <row r="4153" ht="15" customHeight="1" x14ac:dyDescent="0.2"/>
    <row r="4154" ht="15" customHeight="1" x14ac:dyDescent="0.2"/>
    <row r="4155" ht="15" customHeight="1" x14ac:dyDescent="0.2"/>
    <row r="4156" ht="15" customHeight="1" x14ac:dyDescent="0.2"/>
    <row r="4157" ht="15" customHeight="1" x14ac:dyDescent="0.2"/>
    <row r="4158" ht="15" customHeight="1" x14ac:dyDescent="0.2"/>
    <row r="4159" ht="15" customHeight="1" x14ac:dyDescent="0.2"/>
    <row r="4160" ht="15" customHeight="1" x14ac:dyDescent="0.2"/>
    <row r="4161" ht="15" customHeight="1" x14ac:dyDescent="0.2"/>
    <row r="4162" ht="15" customHeight="1" x14ac:dyDescent="0.2"/>
    <row r="4163" ht="15" customHeight="1" x14ac:dyDescent="0.2"/>
    <row r="4164" ht="15" customHeight="1" x14ac:dyDescent="0.2"/>
    <row r="4165" ht="15" customHeight="1" x14ac:dyDescent="0.2"/>
    <row r="4166" ht="15" customHeight="1" x14ac:dyDescent="0.2"/>
    <row r="4167" ht="15" customHeight="1" x14ac:dyDescent="0.2"/>
    <row r="4168" ht="15" customHeight="1" x14ac:dyDescent="0.2"/>
    <row r="4169" ht="15" customHeight="1" x14ac:dyDescent="0.2"/>
    <row r="4170" ht="15" customHeight="1" x14ac:dyDescent="0.2"/>
    <row r="4171" ht="15" customHeight="1" x14ac:dyDescent="0.2"/>
    <row r="4172" ht="15" customHeight="1" x14ac:dyDescent="0.2"/>
    <row r="4173" ht="15" customHeight="1" x14ac:dyDescent="0.2"/>
    <row r="4174" ht="15" customHeight="1" x14ac:dyDescent="0.2"/>
    <row r="4175" ht="15" customHeight="1" x14ac:dyDescent="0.2"/>
    <row r="4176" ht="15" customHeight="1" x14ac:dyDescent="0.2"/>
    <row r="4177" ht="15" customHeight="1" x14ac:dyDescent="0.2"/>
    <row r="4178" ht="15" customHeight="1" x14ac:dyDescent="0.2"/>
    <row r="4179" ht="15" customHeight="1" x14ac:dyDescent="0.2"/>
    <row r="4180" ht="15" customHeight="1" x14ac:dyDescent="0.2"/>
    <row r="4181" ht="15" customHeight="1" x14ac:dyDescent="0.2"/>
    <row r="4182" ht="15" customHeight="1" x14ac:dyDescent="0.2"/>
    <row r="4183" ht="15" customHeight="1" x14ac:dyDescent="0.2"/>
    <row r="4184" ht="15" customHeight="1" x14ac:dyDescent="0.2"/>
    <row r="4185" ht="15" customHeight="1" x14ac:dyDescent="0.2"/>
    <row r="4186" ht="15" customHeight="1" x14ac:dyDescent="0.2"/>
    <row r="4187" ht="15" customHeight="1" x14ac:dyDescent="0.2"/>
    <row r="4188" ht="15" customHeight="1" x14ac:dyDescent="0.2"/>
    <row r="4189" ht="15" customHeight="1" x14ac:dyDescent="0.2"/>
    <row r="4190" ht="15" customHeight="1" x14ac:dyDescent="0.2"/>
    <row r="4191" ht="15" customHeight="1" x14ac:dyDescent="0.2"/>
    <row r="4192" ht="15" customHeight="1" x14ac:dyDescent="0.2"/>
    <row r="4193" ht="15" customHeight="1" x14ac:dyDescent="0.2"/>
    <row r="4194" ht="15" customHeight="1" x14ac:dyDescent="0.2"/>
    <row r="4195" ht="15" customHeight="1" x14ac:dyDescent="0.2"/>
    <row r="4196" ht="15" customHeight="1" x14ac:dyDescent="0.2"/>
    <row r="4197" ht="15" customHeight="1" x14ac:dyDescent="0.2"/>
    <row r="4198" ht="15" customHeight="1" x14ac:dyDescent="0.2"/>
    <row r="4199" ht="15" customHeight="1" x14ac:dyDescent="0.2"/>
    <row r="4200" ht="15" customHeight="1" x14ac:dyDescent="0.2"/>
    <row r="4201" ht="15" customHeight="1" x14ac:dyDescent="0.2"/>
    <row r="4202" ht="15" customHeight="1" x14ac:dyDescent="0.2"/>
    <row r="4203" ht="15" customHeight="1" x14ac:dyDescent="0.2"/>
    <row r="4204" ht="15" customHeight="1" x14ac:dyDescent="0.2"/>
    <row r="4205" ht="15" customHeight="1" x14ac:dyDescent="0.2"/>
    <row r="4206" ht="15" customHeight="1" x14ac:dyDescent="0.2"/>
    <row r="4207" ht="15" customHeight="1" x14ac:dyDescent="0.2"/>
    <row r="4208" ht="15" customHeight="1" x14ac:dyDescent="0.2"/>
    <row r="4209" ht="15" customHeight="1" x14ac:dyDescent="0.2"/>
    <row r="4210" ht="15" customHeight="1" x14ac:dyDescent="0.2"/>
    <row r="4211" ht="15" customHeight="1" x14ac:dyDescent="0.2"/>
    <row r="4212" ht="15" customHeight="1" x14ac:dyDescent="0.2"/>
    <row r="4213" ht="15" customHeight="1" x14ac:dyDescent="0.2"/>
    <row r="4214" ht="15" customHeight="1" x14ac:dyDescent="0.2"/>
    <row r="4215" ht="15" customHeight="1" x14ac:dyDescent="0.2"/>
    <row r="4216" ht="15" customHeight="1" x14ac:dyDescent="0.2"/>
    <row r="4217" ht="15" customHeight="1" x14ac:dyDescent="0.2"/>
    <row r="4218" ht="15" customHeight="1" x14ac:dyDescent="0.2"/>
    <row r="4219" ht="15" customHeight="1" x14ac:dyDescent="0.2"/>
    <row r="4220" ht="15" customHeight="1" x14ac:dyDescent="0.2"/>
    <row r="4221" ht="15" customHeight="1" x14ac:dyDescent="0.2"/>
    <row r="4222" ht="15" customHeight="1" x14ac:dyDescent="0.2"/>
    <row r="4223" ht="15" customHeight="1" x14ac:dyDescent="0.2"/>
    <row r="4224" ht="15" customHeight="1" x14ac:dyDescent="0.2"/>
    <row r="4225" ht="15" customHeight="1" x14ac:dyDescent="0.2"/>
    <row r="4226" ht="15" customHeight="1" x14ac:dyDescent="0.2"/>
    <row r="4227" ht="15" customHeight="1" x14ac:dyDescent="0.2"/>
    <row r="4228" ht="15" customHeight="1" x14ac:dyDescent="0.2"/>
    <row r="4229" ht="15" customHeight="1" x14ac:dyDescent="0.2"/>
    <row r="4230" ht="15" customHeight="1" x14ac:dyDescent="0.2"/>
    <row r="4231" ht="15" customHeight="1" x14ac:dyDescent="0.2"/>
    <row r="4232" ht="15" customHeight="1" x14ac:dyDescent="0.2"/>
    <row r="4233" ht="15" customHeight="1" x14ac:dyDescent="0.2"/>
    <row r="4234" ht="15" customHeight="1" x14ac:dyDescent="0.2"/>
    <row r="4235" ht="15" customHeight="1" x14ac:dyDescent="0.2"/>
    <row r="4236" ht="15" customHeight="1" x14ac:dyDescent="0.2"/>
    <row r="4237" ht="15" customHeight="1" x14ac:dyDescent="0.2"/>
    <row r="4238" ht="15" customHeight="1" x14ac:dyDescent="0.2"/>
    <row r="4239" ht="15" customHeight="1" x14ac:dyDescent="0.2"/>
    <row r="4240" ht="15" customHeight="1" x14ac:dyDescent="0.2"/>
    <row r="4241" ht="15" customHeight="1" x14ac:dyDescent="0.2"/>
    <row r="4242" ht="15" customHeight="1" x14ac:dyDescent="0.2"/>
    <row r="4243" ht="15" customHeight="1" x14ac:dyDescent="0.2"/>
    <row r="4244" ht="15" customHeight="1" x14ac:dyDescent="0.2"/>
    <row r="4245" ht="15" customHeight="1" x14ac:dyDescent="0.2"/>
    <row r="4246" ht="15" customHeight="1" x14ac:dyDescent="0.2"/>
    <row r="4247" ht="15" customHeight="1" x14ac:dyDescent="0.2"/>
    <row r="4248" ht="15" customHeight="1" x14ac:dyDescent="0.2"/>
    <row r="4249" ht="15" customHeight="1" x14ac:dyDescent="0.2"/>
    <row r="4250" ht="15" customHeight="1" x14ac:dyDescent="0.2"/>
    <row r="4251" ht="15" customHeight="1" x14ac:dyDescent="0.2"/>
    <row r="4252" ht="15" customHeight="1" x14ac:dyDescent="0.2"/>
    <row r="4253" ht="15" customHeight="1" x14ac:dyDescent="0.2"/>
    <row r="4254" ht="15" customHeight="1" x14ac:dyDescent="0.2"/>
    <row r="4255" ht="15" customHeight="1" x14ac:dyDescent="0.2"/>
    <row r="4256" ht="15" customHeight="1" x14ac:dyDescent="0.2"/>
    <row r="4257" ht="15" customHeight="1" x14ac:dyDescent="0.2"/>
    <row r="4258" ht="15" customHeight="1" x14ac:dyDescent="0.2"/>
    <row r="4259" ht="15" customHeight="1" x14ac:dyDescent="0.2"/>
    <row r="4260" ht="15" customHeight="1" x14ac:dyDescent="0.2"/>
    <row r="4261" ht="15" customHeight="1" x14ac:dyDescent="0.2"/>
    <row r="4262" ht="15" customHeight="1" x14ac:dyDescent="0.2"/>
    <row r="4263" ht="15" customHeight="1" x14ac:dyDescent="0.2"/>
    <row r="4264" ht="15" customHeight="1" x14ac:dyDescent="0.2"/>
    <row r="4265" ht="15" customHeight="1" x14ac:dyDescent="0.2"/>
    <row r="4266" ht="15" customHeight="1" x14ac:dyDescent="0.2"/>
    <row r="4267" ht="15" customHeight="1" x14ac:dyDescent="0.2"/>
    <row r="4268" ht="15" customHeight="1" x14ac:dyDescent="0.2"/>
    <row r="4269" ht="15" customHeight="1" x14ac:dyDescent="0.2"/>
    <row r="4270" ht="15" customHeight="1" x14ac:dyDescent="0.2"/>
    <row r="4271" ht="15" customHeight="1" x14ac:dyDescent="0.2"/>
    <row r="4272" ht="15" customHeight="1" x14ac:dyDescent="0.2"/>
    <row r="4273" ht="15" customHeight="1" x14ac:dyDescent="0.2"/>
    <row r="4274" ht="15" customHeight="1" x14ac:dyDescent="0.2"/>
    <row r="4275" ht="15" customHeight="1" x14ac:dyDescent="0.2"/>
    <row r="4276" ht="15" customHeight="1" x14ac:dyDescent="0.2"/>
    <row r="4277" ht="15" customHeight="1" x14ac:dyDescent="0.2"/>
    <row r="4278" ht="15" customHeight="1" x14ac:dyDescent="0.2"/>
    <row r="4279" ht="15" customHeight="1" x14ac:dyDescent="0.2"/>
    <row r="4280" ht="15" customHeight="1" x14ac:dyDescent="0.2"/>
    <row r="4281" ht="15" customHeight="1" x14ac:dyDescent="0.2"/>
    <row r="4282" ht="15" customHeight="1" x14ac:dyDescent="0.2"/>
    <row r="4283" ht="15" customHeight="1" x14ac:dyDescent="0.2"/>
    <row r="4284" ht="15" customHeight="1" x14ac:dyDescent="0.2"/>
    <row r="4285" ht="15" customHeight="1" x14ac:dyDescent="0.2"/>
    <row r="4286" ht="15" customHeight="1" x14ac:dyDescent="0.2"/>
    <row r="4287" ht="15" customHeight="1" x14ac:dyDescent="0.2"/>
    <row r="4288" ht="15" customHeight="1" x14ac:dyDescent="0.2"/>
    <row r="4289" ht="15" customHeight="1" x14ac:dyDescent="0.2"/>
    <row r="4290" ht="15" customHeight="1" x14ac:dyDescent="0.2"/>
    <row r="4291" ht="15" customHeight="1" x14ac:dyDescent="0.2"/>
    <row r="4292" ht="15" customHeight="1" x14ac:dyDescent="0.2"/>
    <row r="4293" ht="15" customHeight="1" x14ac:dyDescent="0.2"/>
    <row r="4294" ht="15" customHeight="1" x14ac:dyDescent="0.2"/>
    <row r="4295" ht="15" customHeight="1" x14ac:dyDescent="0.2"/>
    <row r="4296" ht="15" customHeight="1" x14ac:dyDescent="0.2"/>
    <row r="4297" ht="15" customHeight="1" x14ac:dyDescent="0.2"/>
    <row r="4298" ht="15" customHeight="1" x14ac:dyDescent="0.2"/>
    <row r="4299" ht="15" customHeight="1" x14ac:dyDescent="0.2"/>
    <row r="4300" ht="15" customHeight="1" x14ac:dyDescent="0.2"/>
    <row r="4301" ht="15" customHeight="1" x14ac:dyDescent="0.2"/>
    <row r="4302" ht="15" customHeight="1" x14ac:dyDescent="0.2"/>
    <row r="4303" ht="15" customHeight="1" x14ac:dyDescent="0.2"/>
    <row r="4304" ht="15" customHeight="1" x14ac:dyDescent="0.2"/>
    <row r="4305" ht="15" customHeight="1" x14ac:dyDescent="0.2"/>
    <row r="4306" ht="15" customHeight="1" x14ac:dyDescent="0.2"/>
    <row r="4307" ht="15" customHeight="1" x14ac:dyDescent="0.2"/>
    <row r="4308" ht="15" customHeight="1" x14ac:dyDescent="0.2"/>
    <row r="4309" ht="15" customHeight="1" x14ac:dyDescent="0.2"/>
    <row r="4310" ht="15" customHeight="1" x14ac:dyDescent="0.2"/>
    <row r="4311" ht="15" customHeight="1" x14ac:dyDescent="0.2"/>
    <row r="4312" ht="15" customHeight="1" x14ac:dyDescent="0.2"/>
    <row r="4313" ht="15" customHeight="1" x14ac:dyDescent="0.2"/>
    <row r="4314" ht="15" customHeight="1" x14ac:dyDescent="0.2"/>
    <row r="4315" ht="15" customHeight="1" x14ac:dyDescent="0.2"/>
    <row r="4316" ht="15" customHeight="1" x14ac:dyDescent="0.2"/>
    <row r="4317" ht="15" customHeight="1" x14ac:dyDescent="0.2"/>
    <row r="4318" ht="15" customHeight="1" x14ac:dyDescent="0.2"/>
    <row r="4319" ht="15" customHeight="1" x14ac:dyDescent="0.2"/>
    <row r="4320" ht="15" customHeight="1" x14ac:dyDescent="0.2"/>
    <row r="4321" ht="15" customHeight="1" x14ac:dyDescent="0.2"/>
    <row r="4322" ht="15" customHeight="1" x14ac:dyDescent="0.2"/>
    <row r="4323" ht="15" customHeight="1" x14ac:dyDescent="0.2"/>
    <row r="4324" ht="15" customHeight="1" x14ac:dyDescent="0.2"/>
    <row r="4325" ht="15" customHeight="1" x14ac:dyDescent="0.2"/>
    <row r="4326" ht="15" customHeight="1" x14ac:dyDescent="0.2"/>
    <row r="4327" ht="15" customHeight="1" x14ac:dyDescent="0.2"/>
    <row r="4328" ht="15" customHeight="1" x14ac:dyDescent="0.2"/>
    <row r="4329" ht="15" customHeight="1" x14ac:dyDescent="0.2"/>
    <row r="4330" ht="15" customHeight="1" x14ac:dyDescent="0.2"/>
    <row r="4331" ht="15" customHeight="1" x14ac:dyDescent="0.2"/>
    <row r="4332" ht="15" customHeight="1" x14ac:dyDescent="0.2"/>
    <row r="4333" ht="15" customHeight="1" x14ac:dyDescent="0.2"/>
    <row r="4334" ht="15" customHeight="1" x14ac:dyDescent="0.2"/>
    <row r="4335" ht="15" customHeight="1" x14ac:dyDescent="0.2"/>
    <row r="4336" ht="15" customHeight="1" x14ac:dyDescent="0.2"/>
    <row r="4337" ht="15" customHeight="1" x14ac:dyDescent="0.2"/>
    <row r="4338" ht="15" customHeight="1" x14ac:dyDescent="0.2"/>
    <row r="4339" ht="15" customHeight="1" x14ac:dyDescent="0.2"/>
    <row r="4340" ht="15" customHeight="1" x14ac:dyDescent="0.2"/>
    <row r="4341" ht="15" customHeight="1" x14ac:dyDescent="0.2"/>
    <row r="4342" ht="15" customHeight="1" x14ac:dyDescent="0.2"/>
    <row r="4343" ht="15" customHeight="1" x14ac:dyDescent="0.2"/>
    <row r="4344" ht="15" customHeight="1" x14ac:dyDescent="0.2"/>
    <row r="4345" ht="15" customHeight="1" x14ac:dyDescent="0.2"/>
    <row r="4346" ht="15" customHeight="1" x14ac:dyDescent="0.2"/>
    <row r="4347" ht="15" customHeight="1" x14ac:dyDescent="0.2"/>
    <row r="4348" ht="15" customHeight="1" x14ac:dyDescent="0.2"/>
    <row r="4349" ht="15" customHeight="1" x14ac:dyDescent="0.2"/>
    <row r="4350" ht="15" customHeight="1" x14ac:dyDescent="0.2"/>
    <row r="4351" ht="15" customHeight="1" x14ac:dyDescent="0.2"/>
    <row r="4352" ht="15" customHeight="1" x14ac:dyDescent="0.2"/>
    <row r="4353" ht="15" customHeight="1" x14ac:dyDescent="0.2"/>
    <row r="4354" ht="15" customHeight="1" x14ac:dyDescent="0.2"/>
    <row r="4355" ht="15" customHeight="1" x14ac:dyDescent="0.2"/>
    <row r="4356" ht="15" customHeight="1" x14ac:dyDescent="0.2"/>
    <row r="4357" ht="15" customHeight="1" x14ac:dyDescent="0.2"/>
    <row r="4358" ht="15" customHeight="1" x14ac:dyDescent="0.2"/>
    <row r="4359" ht="15" customHeight="1" x14ac:dyDescent="0.2"/>
    <row r="4360" ht="15" customHeight="1" x14ac:dyDescent="0.2"/>
    <row r="4361" ht="15" customHeight="1" x14ac:dyDescent="0.2"/>
    <row r="4362" ht="15" customHeight="1" x14ac:dyDescent="0.2"/>
    <row r="4363" ht="15" customHeight="1" x14ac:dyDescent="0.2"/>
    <row r="4364" ht="15" customHeight="1" x14ac:dyDescent="0.2"/>
    <row r="4365" ht="15" customHeight="1" x14ac:dyDescent="0.2"/>
    <row r="4366" ht="15" customHeight="1" x14ac:dyDescent="0.2"/>
    <row r="4367" ht="15" customHeight="1" x14ac:dyDescent="0.2"/>
    <row r="4368" ht="15" customHeight="1" x14ac:dyDescent="0.2"/>
    <row r="4369" ht="15" customHeight="1" x14ac:dyDescent="0.2"/>
    <row r="4370" ht="15" customHeight="1" x14ac:dyDescent="0.2"/>
    <row r="4371" ht="15" customHeight="1" x14ac:dyDescent="0.2"/>
    <row r="4372" ht="15" customHeight="1" x14ac:dyDescent="0.2"/>
    <row r="4373" ht="15" customHeight="1" x14ac:dyDescent="0.2"/>
    <row r="4374" ht="15" customHeight="1" x14ac:dyDescent="0.2"/>
    <row r="4375" ht="15" customHeight="1" x14ac:dyDescent="0.2"/>
    <row r="4376" ht="15" customHeight="1" x14ac:dyDescent="0.2"/>
    <row r="4377" ht="15" customHeight="1" x14ac:dyDescent="0.2"/>
    <row r="4378" ht="15" customHeight="1" x14ac:dyDescent="0.2"/>
    <row r="4379" ht="15" customHeight="1" x14ac:dyDescent="0.2"/>
    <row r="4380" ht="15" customHeight="1" x14ac:dyDescent="0.2"/>
    <row r="4381" ht="15" customHeight="1" x14ac:dyDescent="0.2"/>
    <row r="4382" ht="15" customHeight="1" x14ac:dyDescent="0.2"/>
    <row r="4383" ht="15" customHeight="1" x14ac:dyDescent="0.2"/>
    <row r="4384" ht="15" customHeight="1" x14ac:dyDescent="0.2"/>
    <row r="4385" ht="15" customHeight="1" x14ac:dyDescent="0.2"/>
    <row r="4386" ht="15" customHeight="1" x14ac:dyDescent="0.2"/>
    <row r="4387" ht="15" customHeight="1" x14ac:dyDescent="0.2"/>
    <row r="4388" ht="15" customHeight="1" x14ac:dyDescent="0.2"/>
    <row r="4389" ht="15" customHeight="1" x14ac:dyDescent="0.2"/>
    <row r="4390" ht="15" customHeight="1" x14ac:dyDescent="0.2"/>
    <row r="4391" ht="15" customHeight="1" x14ac:dyDescent="0.2"/>
    <row r="4392" ht="15" customHeight="1" x14ac:dyDescent="0.2"/>
    <row r="4393" ht="15" customHeight="1" x14ac:dyDescent="0.2"/>
    <row r="4394" ht="15" customHeight="1" x14ac:dyDescent="0.2"/>
    <row r="4395" ht="15" customHeight="1" x14ac:dyDescent="0.2"/>
    <row r="4396" ht="15" customHeight="1" x14ac:dyDescent="0.2"/>
    <row r="4397" ht="15" customHeight="1" x14ac:dyDescent="0.2"/>
    <row r="4398" ht="15" customHeight="1" x14ac:dyDescent="0.2"/>
    <row r="4399" ht="15" customHeight="1" x14ac:dyDescent="0.2"/>
    <row r="4400" ht="15" customHeight="1" x14ac:dyDescent="0.2"/>
    <row r="4401" ht="15" customHeight="1" x14ac:dyDescent="0.2"/>
    <row r="4402" ht="15" customHeight="1" x14ac:dyDescent="0.2"/>
    <row r="4403" ht="15" customHeight="1" x14ac:dyDescent="0.2"/>
    <row r="4404" ht="15" customHeight="1" x14ac:dyDescent="0.2"/>
    <row r="4405" ht="15" customHeight="1" x14ac:dyDescent="0.2"/>
    <row r="4406" ht="15" customHeight="1" x14ac:dyDescent="0.2"/>
    <row r="4407" ht="15" customHeight="1" x14ac:dyDescent="0.2"/>
    <row r="4408" ht="15" customHeight="1" x14ac:dyDescent="0.2"/>
    <row r="4409" ht="15" customHeight="1" x14ac:dyDescent="0.2"/>
    <row r="4410" ht="15" customHeight="1" x14ac:dyDescent="0.2"/>
    <row r="4411" ht="15" customHeight="1" x14ac:dyDescent="0.2"/>
    <row r="4412" ht="15" customHeight="1" x14ac:dyDescent="0.2"/>
    <row r="4413" ht="15" customHeight="1" x14ac:dyDescent="0.2"/>
    <row r="4414" ht="15" customHeight="1" x14ac:dyDescent="0.2"/>
    <row r="4415" ht="15" customHeight="1" x14ac:dyDescent="0.2"/>
    <row r="4416" ht="15" customHeight="1" x14ac:dyDescent="0.2"/>
    <row r="4417" ht="15" customHeight="1" x14ac:dyDescent="0.2"/>
    <row r="4418" ht="15" customHeight="1" x14ac:dyDescent="0.2"/>
    <row r="4419" ht="15" customHeight="1" x14ac:dyDescent="0.2"/>
    <row r="4420" ht="15" customHeight="1" x14ac:dyDescent="0.2"/>
    <row r="4421" ht="15" customHeight="1" x14ac:dyDescent="0.2"/>
    <row r="4422" ht="15" customHeight="1" x14ac:dyDescent="0.2"/>
    <row r="4423" ht="15" customHeight="1" x14ac:dyDescent="0.2"/>
    <row r="4424" ht="15" customHeight="1" x14ac:dyDescent="0.2"/>
    <row r="4425" ht="15" customHeight="1" x14ac:dyDescent="0.2"/>
    <row r="4426" ht="15" customHeight="1" x14ac:dyDescent="0.2"/>
    <row r="4427" ht="15" customHeight="1" x14ac:dyDescent="0.2"/>
    <row r="4428" ht="15" customHeight="1" x14ac:dyDescent="0.2"/>
    <row r="4429" ht="15" customHeight="1" x14ac:dyDescent="0.2"/>
    <row r="4430" ht="15" customHeight="1" x14ac:dyDescent="0.2"/>
    <row r="4431" ht="15" customHeight="1" x14ac:dyDescent="0.2"/>
    <row r="4432" ht="15" customHeight="1" x14ac:dyDescent="0.2"/>
    <row r="4433" ht="15" customHeight="1" x14ac:dyDescent="0.2"/>
    <row r="4434" ht="15" customHeight="1" x14ac:dyDescent="0.2"/>
    <row r="4435" ht="15" customHeight="1" x14ac:dyDescent="0.2"/>
    <row r="4436" ht="15" customHeight="1" x14ac:dyDescent="0.2"/>
    <row r="4437" ht="15" customHeight="1" x14ac:dyDescent="0.2"/>
    <row r="4438" ht="15" customHeight="1" x14ac:dyDescent="0.2"/>
    <row r="4439" ht="15" customHeight="1" x14ac:dyDescent="0.2"/>
    <row r="4440" ht="15" customHeight="1" x14ac:dyDescent="0.2"/>
    <row r="4441" ht="15" customHeight="1" x14ac:dyDescent="0.2"/>
    <row r="4442" ht="15" customHeight="1" x14ac:dyDescent="0.2"/>
    <row r="4443" ht="15" customHeight="1" x14ac:dyDescent="0.2"/>
    <row r="4444" ht="15" customHeight="1" x14ac:dyDescent="0.2"/>
    <row r="4445" ht="15" customHeight="1" x14ac:dyDescent="0.2"/>
    <row r="4446" ht="15" customHeight="1" x14ac:dyDescent="0.2"/>
    <row r="4447" ht="15" customHeight="1" x14ac:dyDescent="0.2"/>
    <row r="4448" ht="15" customHeight="1" x14ac:dyDescent="0.2"/>
    <row r="4449" ht="15" customHeight="1" x14ac:dyDescent="0.2"/>
    <row r="4450" ht="15" customHeight="1" x14ac:dyDescent="0.2"/>
    <row r="4451" ht="15" customHeight="1" x14ac:dyDescent="0.2"/>
    <row r="4452" ht="15" customHeight="1" x14ac:dyDescent="0.2"/>
    <row r="4453" ht="15" customHeight="1" x14ac:dyDescent="0.2"/>
    <row r="4454" ht="15" customHeight="1" x14ac:dyDescent="0.2"/>
    <row r="4455" ht="15" customHeight="1" x14ac:dyDescent="0.2"/>
    <row r="4456" ht="15" customHeight="1" x14ac:dyDescent="0.2"/>
    <row r="4457" ht="15" customHeight="1" x14ac:dyDescent="0.2"/>
    <row r="4458" ht="15" customHeight="1" x14ac:dyDescent="0.2"/>
    <row r="4459" ht="15" customHeight="1" x14ac:dyDescent="0.2"/>
    <row r="4460" ht="15" customHeight="1" x14ac:dyDescent="0.2"/>
    <row r="4461" ht="15" customHeight="1" x14ac:dyDescent="0.2"/>
    <row r="4462" ht="15" customHeight="1" x14ac:dyDescent="0.2"/>
    <row r="4463" ht="15" customHeight="1" x14ac:dyDescent="0.2"/>
    <row r="4464" ht="15" customHeight="1" x14ac:dyDescent="0.2"/>
    <row r="4465" ht="15" customHeight="1" x14ac:dyDescent="0.2"/>
    <row r="4466" ht="15" customHeight="1" x14ac:dyDescent="0.2"/>
    <row r="4467" ht="15" customHeight="1" x14ac:dyDescent="0.2"/>
    <row r="4468" ht="15" customHeight="1" x14ac:dyDescent="0.2"/>
    <row r="4469" ht="15" customHeight="1" x14ac:dyDescent="0.2"/>
    <row r="4470" ht="15" customHeight="1" x14ac:dyDescent="0.2"/>
    <row r="4471" ht="15" customHeight="1" x14ac:dyDescent="0.2"/>
    <row r="4472" ht="15" customHeight="1" x14ac:dyDescent="0.2"/>
    <row r="4473" ht="15" customHeight="1" x14ac:dyDescent="0.2"/>
    <row r="4474" ht="15" customHeight="1" x14ac:dyDescent="0.2"/>
    <row r="4475" ht="15" customHeight="1" x14ac:dyDescent="0.2"/>
    <row r="4476" ht="15" customHeight="1" x14ac:dyDescent="0.2"/>
    <row r="4477" ht="15" customHeight="1" x14ac:dyDescent="0.2"/>
    <row r="4478" ht="15" customHeight="1" x14ac:dyDescent="0.2"/>
    <row r="4479" ht="15" customHeight="1" x14ac:dyDescent="0.2"/>
    <row r="4480" ht="15" customHeight="1" x14ac:dyDescent="0.2"/>
    <row r="4481" ht="15" customHeight="1" x14ac:dyDescent="0.2"/>
    <row r="4482" ht="15" customHeight="1" x14ac:dyDescent="0.2"/>
    <row r="4483" ht="15" customHeight="1" x14ac:dyDescent="0.2"/>
    <row r="4484" ht="15" customHeight="1" x14ac:dyDescent="0.2"/>
    <row r="4485" ht="15" customHeight="1" x14ac:dyDescent="0.2"/>
    <row r="4486" ht="15" customHeight="1" x14ac:dyDescent="0.2"/>
    <row r="4487" ht="15" customHeight="1" x14ac:dyDescent="0.2"/>
    <row r="4488" ht="15" customHeight="1" x14ac:dyDescent="0.2"/>
    <row r="4489" ht="15" customHeight="1" x14ac:dyDescent="0.2"/>
    <row r="4490" ht="15" customHeight="1" x14ac:dyDescent="0.2"/>
    <row r="4491" ht="15" customHeight="1" x14ac:dyDescent="0.2"/>
    <row r="4492" ht="15" customHeight="1" x14ac:dyDescent="0.2"/>
    <row r="4493" ht="15" customHeight="1" x14ac:dyDescent="0.2"/>
    <row r="4494" ht="15" customHeight="1" x14ac:dyDescent="0.2"/>
    <row r="4495" ht="15" customHeight="1" x14ac:dyDescent="0.2"/>
    <row r="4496" ht="15" customHeight="1" x14ac:dyDescent="0.2"/>
    <row r="4497" ht="15" customHeight="1" x14ac:dyDescent="0.2"/>
    <row r="4498" ht="15" customHeight="1" x14ac:dyDescent="0.2"/>
    <row r="4499" ht="15" customHeight="1" x14ac:dyDescent="0.2"/>
    <row r="4500" ht="15" customHeight="1" x14ac:dyDescent="0.2"/>
    <row r="4501" ht="15" customHeight="1" x14ac:dyDescent="0.2"/>
    <row r="4502" ht="15" customHeight="1" x14ac:dyDescent="0.2"/>
    <row r="4503" ht="15" customHeight="1" x14ac:dyDescent="0.2"/>
    <row r="4504" ht="15" customHeight="1" x14ac:dyDescent="0.2"/>
    <row r="4505" ht="15" customHeight="1" x14ac:dyDescent="0.2"/>
    <row r="4506" ht="15" customHeight="1" x14ac:dyDescent="0.2"/>
    <row r="4507" ht="15" customHeight="1" x14ac:dyDescent="0.2"/>
    <row r="4508" ht="15" customHeight="1" x14ac:dyDescent="0.2"/>
    <row r="4509" ht="15" customHeight="1" x14ac:dyDescent="0.2"/>
    <row r="4510" ht="15" customHeight="1" x14ac:dyDescent="0.2"/>
    <row r="4511" ht="15" customHeight="1" x14ac:dyDescent="0.2"/>
    <row r="4512" ht="15" customHeight="1" x14ac:dyDescent="0.2"/>
    <row r="4513" ht="15" customHeight="1" x14ac:dyDescent="0.2"/>
    <row r="4514" ht="15" customHeight="1" x14ac:dyDescent="0.2"/>
    <row r="4515" ht="15" customHeight="1" x14ac:dyDescent="0.2"/>
    <row r="4516" ht="15" customHeight="1" x14ac:dyDescent="0.2"/>
    <row r="4517" ht="15" customHeight="1" x14ac:dyDescent="0.2"/>
    <row r="4518" ht="15" customHeight="1" x14ac:dyDescent="0.2"/>
    <row r="4519" ht="15" customHeight="1" x14ac:dyDescent="0.2"/>
    <row r="4520" ht="15" customHeight="1" x14ac:dyDescent="0.2"/>
    <row r="4521" ht="15" customHeight="1" x14ac:dyDescent="0.2"/>
    <row r="4522" ht="15" customHeight="1" x14ac:dyDescent="0.2"/>
    <row r="4523" ht="15" customHeight="1" x14ac:dyDescent="0.2"/>
    <row r="4524" ht="15" customHeight="1" x14ac:dyDescent="0.2"/>
    <row r="4525" ht="15" customHeight="1" x14ac:dyDescent="0.2"/>
    <row r="4526" ht="15" customHeight="1" x14ac:dyDescent="0.2"/>
    <row r="4527" ht="15" customHeight="1" x14ac:dyDescent="0.2"/>
    <row r="4528" ht="15" customHeight="1" x14ac:dyDescent="0.2"/>
    <row r="4529" ht="15" customHeight="1" x14ac:dyDescent="0.2"/>
    <row r="4530" ht="15" customHeight="1" x14ac:dyDescent="0.2"/>
    <row r="4531" ht="15" customHeight="1" x14ac:dyDescent="0.2"/>
    <row r="4532" ht="15" customHeight="1" x14ac:dyDescent="0.2"/>
    <row r="4533" ht="15" customHeight="1" x14ac:dyDescent="0.2"/>
    <row r="4534" ht="15" customHeight="1" x14ac:dyDescent="0.2"/>
    <row r="4535" ht="15" customHeight="1" x14ac:dyDescent="0.2"/>
    <row r="4536" ht="15" customHeight="1" x14ac:dyDescent="0.2"/>
    <row r="4537" ht="15" customHeight="1" x14ac:dyDescent="0.2"/>
    <row r="4538" ht="15" customHeight="1" x14ac:dyDescent="0.2"/>
    <row r="4539" ht="15" customHeight="1" x14ac:dyDescent="0.2"/>
    <row r="4540" ht="15" customHeight="1" x14ac:dyDescent="0.2"/>
    <row r="4541" ht="15" customHeight="1" x14ac:dyDescent="0.2"/>
    <row r="4542" ht="15" customHeight="1" x14ac:dyDescent="0.2"/>
    <row r="4543" ht="15" customHeight="1" x14ac:dyDescent="0.2"/>
    <row r="4544" ht="15" customHeight="1" x14ac:dyDescent="0.2"/>
    <row r="4545" ht="15" customHeight="1" x14ac:dyDescent="0.2"/>
    <row r="4546" ht="15" customHeight="1" x14ac:dyDescent="0.2"/>
    <row r="4547" ht="15" customHeight="1" x14ac:dyDescent="0.2"/>
    <row r="4548" ht="15" customHeight="1" x14ac:dyDescent="0.2"/>
    <row r="4549" ht="15" customHeight="1" x14ac:dyDescent="0.2"/>
    <row r="4550" ht="15" customHeight="1" x14ac:dyDescent="0.2"/>
    <row r="4551" ht="15" customHeight="1" x14ac:dyDescent="0.2"/>
    <row r="4552" ht="15" customHeight="1" x14ac:dyDescent="0.2"/>
    <row r="4553" ht="15" customHeight="1" x14ac:dyDescent="0.2"/>
    <row r="4554" ht="15" customHeight="1" x14ac:dyDescent="0.2"/>
    <row r="4555" ht="15" customHeight="1" x14ac:dyDescent="0.2"/>
    <row r="4556" ht="15" customHeight="1" x14ac:dyDescent="0.2"/>
    <row r="4557" ht="15" customHeight="1" x14ac:dyDescent="0.2"/>
    <row r="4558" ht="15" customHeight="1" x14ac:dyDescent="0.2"/>
    <row r="4559" ht="15" customHeight="1" x14ac:dyDescent="0.2"/>
    <row r="4560" ht="15" customHeight="1" x14ac:dyDescent="0.2"/>
    <row r="4561" ht="15" customHeight="1" x14ac:dyDescent="0.2"/>
    <row r="4562" ht="15" customHeight="1" x14ac:dyDescent="0.2"/>
    <row r="4563" ht="15" customHeight="1" x14ac:dyDescent="0.2"/>
    <row r="4564" ht="15" customHeight="1" x14ac:dyDescent="0.2"/>
    <row r="4565" ht="15" customHeight="1" x14ac:dyDescent="0.2"/>
    <row r="4566" ht="15" customHeight="1" x14ac:dyDescent="0.2"/>
    <row r="4567" ht="15" customHeight="1" x14ac:dyDescent="0.2"/>
    <row r="4568" ht="15" customHeight="1" x14ac:dyDescent="0.2"/>
    <row r="4569" ht="15" customHeight="1" x14ac:dyDescent="0.2"/>
    <row r="4570" ht="15" customHeight="1" x14ac:dyDescent="0.2"/>
    <row r="4571" ht="15" customHeight="1" x14ac:dyDescent="0.2"/>
    <row r="4572" ht="15" customHeight="1" x14ac:dyDescent="0.2"/>
    <row r="4573" ht="15" customHeight="1" x14ac:dyDescent="0.2"/>
    <row r="4574" ht="15" customHeight="1" x14ac:dyDescent="0.2"/>
    <row r="4575" ht="15" customHeight="1" x14ac:dyDescent="0.2"/>
    <row r="4576" ht="15" customHeight="1" x14ac:dyDescent="0.2"/>
    <row r="4577" ht="15" customHeight="1" x14ac:dyDescent="0.2"/>
    <row r="4578" ht="15" customHeight="1" x14ac:dyDescent="0.2"/>
    <row r="4579" ht="15" customHeight="1" x14ac:dyDescent="0.2"/>
    <row r="4580" ht="15" customHeight="1" x14ac:dyDescent="0.2"/>
    <row r="4581" ht="15" customHeight="1" x14ac:dyDescent="0.2"/>
    <row r="4582" ht="15" customHeight="1" x14ac:dyDescent="0.2"/>
    <row r="4583" ht="15" customHeight="1" x14ac:dyDescent="0.2"/>
    <row r="4584" ht="15" customHeight="1" x14ac:dyDescent="0.2"/>
    <row r="4585" ht="15" customHeight="1" x14ac:dyDescent="0.2"/>
    <row r="4586" ht="15" customHeight="1" x14ac:dyDescent="0.2"/>
    <row r="4587" ht="15" customHeight="1" x14ac:dyDescent="0.2"/>
    <row r="4588" ht="15" customHeight="1" x14ac:dyDescent="0.2"/>
    <row r="4589" ht="15" customHeight="1" x14ac:dyDescent="0.2"/>
    <row r="4590" ht="15" customHeight="1" x14ac:dyDescent="0.2"/>
    <row r="4591" ht="15" customHeight="1" x14ac:dyDescent="0.2"/>
    <row r="4592" ht="15" customHeight="1" x14ac:dyDescent="0.2"/>
    <row r="4593" ht="15" customHeight="1" x14ac:dyDescent="0.2"/>
    <row r="4594" ht="15" customHeight="1" x14ac:dyDescent="0.2"/>
    <row r="4595" ht="15" customHeight="1" x14ac:dyDescent="0.2"/>
    <row r="4596" ht="15" customHeight="1" x14ac:dyDescent="0.2"/>
    <row r="4597" ht="15" customHeight="1" x14ac:dyDescent="0.2"/>
    <row r="4598" ht="15" customHeight="1" x14ac:dyDescent="0.2"/>
    <row r="4599" ht="15" customHeight="1" x14ac:dyDescent="0.2"/>
    <row r="4600" ht="15" customHeight="1" x14ac:dyDescent="0.2"/>
    <row r="4601" ht="15" customHeight="1" x14ac:dyDescent="0.2"/>
    <row r="4602" ht="15" customHeight="1" x14ac:dyDescent="0.2"/>
    <row r="4603" ht="15" customHeight="1" x14ac:dyDescent="0.2"/>
    <row r="4604" ht="15" customHeight="1" x14ac:dyDescent="0.2"/>
    <row r="4605" ht="15" customHeight="1" x14ac:dyDescent="0.2"/>
    <row r="4606" ht="15" customHeight="1" x14ac:dyDescent="0.2"/>
    <row r="4607" ht="15" customHeight="1" x14ac:dyDescent="0.2"/>
    <row r="4608" ht="15" customHeight="1" x14ac:dyDescent="0.2"/>
    <row r="4609" ht="15" customHeight="1" x14ac:dyDescent="0.2"/>
    <row r="4610" ht="15" customHeight="1" x14ac:dyDescent="0.2"/>
    <row r="4611" ht="15" customHeight="1" x14ac:dyDescent="0.2"/>
    <row r="4612" ht="15" customHeight="1" x14ac:dyDescent="0.2"/>
    <row r="4613" ht="15" customHeight="1" x14ac:dyDescent="0.2"/>
    <row r="4614" ht="15" customHeight="1" x14ac:dyDescent="0.2"/>
    <row r="4615" ht="15" customHeight="1" x14ac:dyDescent="0.2"/>
    <row r="4616" ht="15" customHeight="1" x14ac:dyDescent="0.2"/>
    <row r="4617" ht="15" customHeight="1" x14ac:dyDescent="0.2"/>
    <row r="4618" ht="15" customHeight="1" x14ac:dyDescent="0.2"/>
    <row r="4619" ht="15" customHeight="1" x14ac:dyDescent="0.2"/>
    <row r="4620" ht="15" customHeight="1" x14ac:dyDescent="0.2"/>
    <row r="4621" ht="15" customHeight="1" x14ac:dyDescent="0.2"/>
    <row r="4622" ht="15" customHeight="1" x14ac:dyDescent="0.2"/>
    <row r="4623" ht="15" customHeight="1" x14ac:dyDescent="0.2"/>
    <row r="4624" ht="15" customHeight="1" x14ac:dyDescent="0.2"/>
    <row r="4625" ht="15" customHeight="1" x14ac:dyDescent="0.2"/>
    <row r="4626" ht="15" customHeight="1" x14ac:dyDescent="0.2"/>
    <row r="4627" ht="15" customHeight="1" x14ac:dyDescent="0.2"/>
    <row r="4628" ht="15" customHeight="1" x14ac:dyDescent="0.2"/>
    <row r="4629" ht="15" customHeight="1" x14ac:dyDescent="0.2"/>
    <row r="4630" ht="15" customHeight="1" x14ac:dyDescent="0.2"/>
    <row r="4631" ht="15" customHeight="1" x14ac:dyDescent="0.2"/>
    <row r="4632" ht="15" customHeight="1" x14ac:dyDescent="0.2"/>
    <row r="4633" ht="15" customHeight="1" x14ac:dyDescent="0.2"/>
    <row r="4634" ht="15" customHeight="1" x14ac:dyDescent="0.2"/>
    <row r="4635" ht="15" customHeight="1" x14ac:dyDescent="0.2"/>
    <row r="4636" ht="15" customHeight="1" x14ac:dyDescent="0.2"/>
    <row r="4637" ht="15" customHeight="1" x14ac:dyDescent="0.2"/>
    <row r="4638" ht="15" customHeight="1" x14ac:dyDescent="0.2"/>
    <row r="4639" ht="15" customHeight="1" x14ac:dyDescent="0.2"/>
    <row r="4640" ht="15" customHeight="1" x14ac:dyDescent="0.2"/>
    <row r="4641" ht="15" customHeight="1" x14ac:dyDescent="0.2"/>
    <row r="4642" ht="15" customHeight="1" x14ac:dyDescent="0.2"/>
    <row r="4643" ht="15" customHeight="1" x14ac:dyDescent="0.2"/>
    <row r="4644" ht="15" customHeight="1" x14ac:dyDescent="0.2"/>
    <row r="4645" ht="15" customHeight="1" x14ac:dyDescent="0.2"/>
    <row r="4646" ht="15" customHeight="1" x14ac:dyDescent="0.2"/>
    <row r="4647" ht="15" customHeight="1" x14ac:dyDescent="0.2"/>
    <row r="4648" ht="15" customHeight="1" x14ac:dyDescent="0.2"/>
    <row r="4649" ht="15" customHeight="1" x14ac:dyDescent="0.2"/>
    <row r="4650" ht="15" customHeight="1" x14ac:dyDescent="0.2"/>
    <row r="4651" ht="15" customHeight="1" x14ac:dyDescent="0.2"/>
    <row r="4652" ht="15" customHeight="1" x14ac:dyDescent="0.2"/>
    <row r="4653" ht="15" customHeight="1" x14ac:dyDescent="0.2"/>
    <row r="4654" ht="15" customHeight="1" x14ac:dyDescent="0.2"/>
    <row r="4655" ht="15" customHeight="1" x14ac:dyDescent="0.2"/>
    <row r="4656" ht="15" customHeight="1" x14ac:dyDescent="0.2"/>
    <row r="4657" ht="15" customHeight="1" x14ac:dyDescent="0.2"/>
    <row r="4658" ht="15" customHeight="1" x14ac:dyDescent="0.2"/>
    <row r="4659" ht="15" customHeight="1" x14ac:dyDescent="0.2"/>
    <row r="4660" ht="15" customHeight="1" x14ac:dyDescent="0.2"/>
    <row r="4661" ht="15" customHeight="1" x14ac:dyDescent="0.2"/>
    <row r="4662" ht="15" customHeight="1" x14ac:dyDescent="0.2"/>
    <row r="4663" ht="15" customHeight="1" x14ac:dyDescent="0.2"/>
    <row r="4664" ht="15" customHeight="1" x14ac:dyDescent="0.2"/>
    <row r="4665" ht="15" customHeight="1" x14ac:dyDescent="0.2"/>
    <row r="4666" ht="15" customHeight="1" x14ac:dyDescent="0.2"/>
    <row r="4667" ht="15" customHeight="1" x14ac:dyDescent="0.2"/>
    <row r="4668" ht="15" customHeight="1" x14ac:dyDescent="0.2"/>
    <row r="4669" ht="15" customHeight="1" x14ac:dyDescent="0.2"/>
    <row r="4670" ht="15" customHeight="1" x14ac:dyDescent="0.2"/>
    <row r="4671" ht="15" customHeight="1" x14ac:dyDescent="0.2"/>
    <row r="4672" ht="15" customHeight="1" x14ac:dyDescent="0.2"/>
    <row r="4673" ht="15" customHeight="1" x14ac:dyDescent="0.2"/>
    <row r="4674" ht="15" customHeight="1" x14ac:dyDescent="0.2"/>
    <row r="4675" ht="15" customHeight="1" x14ac:dyDescent="0.2"/>
    <row r="4676" ht="15" customHeight="1" x14ac:dyDescent="0.2"/>
    <row r="4677" ht="15" customHeight="1" x14ac:dyDescent="0.2"/>
    <row r="4678" ht="15" customHeight="1" x14ac:dyDescent="0.2"/>
    <row r="4679" ht="15" customHeight="1" x14ac:dyDescent="0.2"/>
    <row r="4680" ht="15" customHeight="1" x14ac:dyDescent="0.2"/>
    <row r="4681" ht="15" customHeight="1" x14ac:dyDescent="0.2"/>
    <row r="4682" ht="15" customHeight="1" x14ac:dyDescent="0.2"/>
    <row r="4683" ht="15" customHeight="1" x14ac:dyDescent="0.2"/>
    <row r="4684" ht="15" customHeight="1" x14ac:dyDescent="0.2"/>
    <row r="4685" ht="15" customHeight="1" x14ac:dyDescent="0.2"/>
    <row r="4686" ht="15" customHeight="1" x14ac:dyDescent="0.2"/>
    <row r="4687" ht="15" customHeight="1" x14ac:dyDescent="0.2"/>
    <row r="4688" ht="15" customHeight="1" x14ac:dyDescent="0.2"/>
    <row r="4689" ht="15" customHeight="1" x14ac:dyDescent="0.2"/>
    <row r="4690" ht="15" customHeight="1" x14ac:dyDescent="0.2"/>
    <row r="4691" ht="15" customHeight="1" x14ac:dyDescent="0.2"/>
    <row r="4692" ht="15" customHeight="1" x14ac:dyDescent="0.2"/>
    <row r="4693" ht="15" customHeight="1" x14ac:dyDescent="0.2"/>
    <row r="4694" ht="15" customHeight="1" x14ac:dyDescent="0.2"/>
    <row r="4695" ht="15" customHeight="1" x14ac:dyDescent="0.2"/>
    <row r="4696" ht="15" customHeight="1" x14ac:dyDescent="0.2"/>
    <row r="4697" ht="15" customHeight="1" x14ac:dyDescent="0.2"/>
    <row r="4698" ht="15" customHeight="1" x14ac:dyDescent="0.2"/>
    <row r="4699" ht="15" customHeight="1" x14ac:dyDescent="0.2"/>
    <row r="4700" ht="15" customHeight="1" x14ac:dyDescent="0.2"/>
    <row r="4701" ht="15" customHeight="1" x14ac:dyDescent="0.2"/>
    <row r="4702" ht="15" customHeight="1" x14ac:dyDescent="0.2"/>
    <row r="4703" ht="15" customHeight="1" x14ac:dyDescent="0.2"/>
    <row r="4704" ht="15" customHeight="1" x14ac:dyDescent="0.2"/>
    <row r="4705" ht="15" customHeight="1" x14ac:dyDescent="0.2"/>
    <row r="4706" ht="15" customHeight="1" x14ac:dyDescent="0.2"/>
    <row r="4707" ht="15" customHeight="1" x14ac:dyDescent="0.2"/>
    <row r="4708" ht="15" customHeight="1" x14ac:dyDescent="0.2"/>
    <row r="4709" ht="15" customHeight="1" x14ac:dyDescent="0.2"/>
    <row r="4710" ht="15" customHeight="1" x14ac:dyDescent="0.2"/>
    <row r="4711" ht="15" customHeight="1" x14ac:dyDescent="0.2"/>
    <row r="4712" ht="15" customHeight="1" x14ac:dyDescent="0.2"/>
    <row r="4713" ht="15" customHeight="1" x14ac:dyDescent="0.2"/>
    <row r="4714" ht="15" customHeight="1" x14ac:dyDescent="0.2"/>
    <row r="4715" ht="15" customHeight="1" x14ac:dyDescent="0.2"/>
    <row r="4716" ht="15" customHeight="1" x14ac:dyDescent="0.2"/>
    <row r="4717" ht="15" customHeight="1" x14ac:dyDescent="0.2"/>
    <row r="4718" ht="15" customHeight="1" x14ac:dyDescent="0.2"/>
    <row r="4719" ht="15" customHeight="1" x14ac:dyDescent="0.2"/>
    <row r="4720" ht="15" customHeight="1" x14ac:dyDescent="0.2"/>
    <row r="4721" ht="15" customHeight="1" x14ac:dyDescent="0.2"/>
    <row r="4722" ht="15" customHeight="1" x14ac:dyDescent="0.2"/>
    <row r="4723" ht="15" customHeight="1" x14ac:dyDescent="0.2"/>
    <row r="4724" ht="15" customHeight="1" x14ac:dyDescent="0.2"/>
    <row r="4725" ht="15" customHeight="1" x14ac:dyDescent="0.2"/>
    <row r="4726" ht="15" customHeight="1" x14ac:dyDescent="0.2"/>
    <row r="4727" ht="15" customHeight="1" x14ac:dyDescent="0.2"/>
    <row r="4728" ht="15" customHeight="1" x14ac:dyDescent="0.2"/>
    <row r="4729" ht="15" customHeight="1" x14ac:dyDescent="0.2"/>
    <row r="4730" ht="15" customHeight="1" x14ac:dyDescent="0.2"/>
    <row r="4731" ht="15" customHeight="1" x14ac:dyDescent="0.2"/>
    <row r="4732" ht="15" customHeight="1" x14ac:dyDescent="0.2"/>
    <row r="4733" ht="15" customHeight="1" x14ac:dyDescent="0.2"/>
    <row r="4734" ht="15" customHeight="1" x14ac:dyDescent="0.2"/>
    <row r="4735" ht="15" customHeight="1" x14ac:dyDescent="0.2"/>
    <row r="4736" ht="15" customHeight="1" x14ac:dyDescent="0.2"/>
    <row r="4737" ht="15" customHeight="1" x14ac:dyDescent="0.2"/>
    <row r="4738" ht="15" customHeight="1" x14ac:dyDescent="0.2"/>
    <row r="4739" ht="15" customHeight="1" x14ac:dyDescent="0.2"/>
    <row r="4740" ht="15" customHeight="1" x14ac:dyDescent="0.2"/>
    <row r="4741" ht="15" customHeight="1" x14ac:dyDescent="0.2"/>
    <row r="4742" ht="15" customHeight="1" x14ac:dyDescent="0.2"/>
    <row r="4743" ht="15" customHeight="1" x14ac:dyDescent="0.2"/>
    <row r="4744" ht="15" customHeight="1" x14ac:dyDescent="0.2"/>
    <row r="4745" ht="15" customHeight="1" x14ac:dyDescent="0.2"/>
    <row r="4746" ht="15" customHeight="1" x14ac:dyDescent="0.2"/>
    <row r="4747" ht="15" customHeight="1" x14ac:dyDescent="0.2"/>
    <row r="4748" ht="15" customHeight="1" x14ac:dyDescent="0.2"/>
    <row r="4749" ht="15" customHeight="1" x14ac:dyDescent="0.2"/>
    <row r="4750" ht="15" customHeight="1" x14ac:dyDescent="0.2"/>
    <row r="4751" ht="15" customHeight="1" x14ac:dyDescent="0.2"/>
    <row r="4752" ht="15" customHeight="1" x14ac:dyDescent="0.2"/>
    <row r="4753" ht="15" customHeight="1" x14ac:dyDescent="0.2"/>
    <row r="4754" ht="15" customHeight="1" x14ac:dyDescent="0.2"/>
    <row r="4755" ht="15" customHeight="1" x14ac:dyDescent="0.2"/>
    <row r="4756" ht="15" customHeight="1" x14ac:dyDescent="0.2"/>
    <row r="4757" ht="15" customHeight="1" x14ac:dyDescent="0.2"/>
    <row r="4758" ht="15" customHeight="1" x14ac:dyDescent="0.2"/>
    <row r="4759" ht="15" customHeight="1" x14ac:dyDescent="0.2"/>
    <row r="4760" ht="15" customHeight="1" x14ac:dyDescent="0.2"/>
    <row r="4761" ht="15" customHeight="1" x14ac:dyDescent="0.2"/>
    <row r="4762" ht="15" customHeight="1" x14ac:dyDescent="0.2"/>
    <row r="4763" ht="15" customHeight="1" x14ac:dyDescent="0.2"/>
    <row r="4764" ht="15" customHeight="1" x14ac:dyDescent="0.2"/>
    <row r="4765" ht="15" customHeight="1" x14ac:dyDescent="0.2"/>
    <row r="4766" ht="15" customHeight="1" x14ac:dyDescent="0.2"/>
    <row r="4767" ht="15" customHeight="1" x14ac:dyDescent="0.2"/>
    <row r="4768" ht="15" customHeight="1" x14ac:dyDescent="0.2"/>
    <row r="4769" ht="15" customHeight="1" x14ac:dyDescent="0.2"/>
    <row r="4770" ht="15" customHeight="1" x14ac:dyDescent="0.2"/>
    <row r="4771" ht="15" customHeight="1" x14ac:dyDescent="0.2"/>
    <row r="4772" ht="15" customHeight="1" x14ac:dyDescent="0.2"/>
    <row r="4773" ht="15" customHeight="1" x14ac:dyDescent="0.2"/>
    <row r="4774" ht="15" customHeight="1" x14ac:dyDescent="0.2"/>
    <row r="4775" ht="15" customHeight="1" x14ac:dyDescent="0.2"/>
    <row r="4776" ht="15" customHeight="1" x14ac:dyDescent="0.2"/>
    <row r="4777" ht="15" customHeight="1" x14ac:dyDescent="0.2"/>
    <row r="4778" ht="15" customHeight="1" x14ac:dyDescent="0.2"/>
    <row r="4779" ht="15" customHeight="1" x14ac:dyDescent="0.2"/>
    <row r="4780" ht="15" customHeight="1" x14ac:dyDescent="0.2"/>
    <row r="4781" ht="15" customHeight="1" x14ac:dyDescent="0.2"/>
    <row r="4782" ht="15" customHeight="1" x14ac:dyDescent="0.2"/>
    <row r="4783" ht="15" customHeight="1" x14ac:dyDescent="0.2"/>
    <row r="4784" ht="15" customHeight="1" x14ac:dyDescent="0.2"/>
    <row r="4785" ht="15" customHeight="1" x14ac:dyDescent="0.2"/>
    <row r="4786" ht="15" customHeight="1" x14ac:dyDescent="0.2"/>
    <row r="4787" ht="15" customHeight="1" x14ac:dyDescent="0.2"/>
    <row r="4788" ht="15" customHeight="1" x14ac:dyDescent="0.2"/>
    <row r="4789" ht="15" customHeight="1" x14ac:dyDescent="0.2"/>
    <row r="4790" ht="15" customHeight="1" x14ac:dyDescent="0.2"/>
    <row r="4791" ht="15" customHeight="1" x14ac:dyDescent="0.2"/>
    <row r="4792" ht="15" customHeight="1" x14ac:dyDescent="0.2"/>
    <row r="4793" ht="15" customHeight="1" x14ac:dyDescent="0.2"/>
    <row r="4794" ht="15" customHeight="1" x14ac:dyDescent="0.2"/>
    <row r="4795" ht="15" customHeight="1" x14ac:dyDescent="0.2"/>
    <row r="4796" ht="15" customHeight="1" x14ac:dyDescent="0.2"/>
    <row r="4797" ht="15" customHeight="1" x14ac:dyDescent="0.2"/>
    <row r="4798" ht="15" customHeight="1" x14ac:dyDescent="0.2"/>
    <row r="4799" ht="15" customHeight="1" x14ac:dyDescent="0.2"/>
    <row r="4800" ht="15" customHeight="1" x14ac:dyDescent="0.2"/>
    <row r="4801" ht="15" customHeight="1" x14ac:dyDescent="0.2"/>
    <row r="4802" ht="15" customHeight="1" x14ac:dyDescent="0.2"/>
    <row r="4803" ht="15" customHeight="1" x14ac:dyDescent="0.2"/>
    <row r="4804" ht="15" customHeight="1" x14ac:dyDescent="0.2"/>
    <row r="4805" ht="15" customHeight="1" x14ac:dyDescent="0.2"/>
    <row r="4806" ht="15" customHeight="1" x14ac:dyDescent="0.2"/>
    <row r="4807" ht="15" customHeight="1" x14ac:dyDescent="0.2"/>
    <row r="4808" ht="15" customHeight="1" x14ac:dyDescent="0.2"/>
    <row r="4809" ht="15" customHeight="1" x14ac:dyDescent="0.2"/>
    <row r="4810" ht="15" customHeight="1" x14ac:dyDescent="0.2"/>
    <row r="4811" ht="15" customHeight="1" x14ac:dyDescent="0.2"/>
    <row r="4812" ht="15" customHeight="1" x14ac:dyDescent="0.2"/>
    <row r="4813" ht="15" customHeight="1" x14ac:dyDescent="0.2"/>
    <row r="4814" ht="15" customHeight="1" x14ac:dyDescent="0.2"/>
    <row r="4815" ht="15" customHeight="1" x14ac:dyDescent="0.2"/>
    <row r="4816" ht="15" customHeight="1" x14ac:dyDescent="0.2"/>
    <row r="4817" ht="15" customHeight="1" x14ac:dyDescent="0.2"/>
    <row r="4818" ht="15" customHeight="1" x14ac:dyDescent="0.2"/>
    <row r="4819" ht="15" customHeight="1" x14ac:dyDescent="0.2"/>
    <row r="4820" ht="15" customHeight="1" x14ac:dyDescent="0.2"/>
    <row r="4821" ht="15" customHeight="1" x14ac:dyDescent="0.2"/>
    <row r="4822" ht="15" customHeight="1" x14ac:dyDescent="0.2"/>
    <row r="4823" ht="15" customHeight="1" x14ac:dyDescent="0.2"/>
    <row r="4824" ht="15" customHeight="1" x14ac:dyDescent="0.2"/>
    <row r="4825" ht="15" customHeight="1" x14ac:dyDescent="0.2"/>
    <row r="4826" ht="15" customHeight="1" x14ac:dyDescent="0.2"/>
    <row r="4827" ht="15" customHeight="1" x14ac:dyDescent="0.2"/>
    <row r="4828" ht="15" customHeight="1" x14ac:dyDescent="0.2"/>
    <row r="4829" ht="15" customHeight="1" x14ac:dyDescent="0.2"/>
    <row r="4830" ht="15" customHeight="1" x14ac:dyDescent="0.2"/>
    <row r="4831" ht="15" customHeight="1" x14ac:dyDescent="0.2"/>
    <row r="4832" ht="15" customHeight="1" x14ac:dyDescent="0.2"/>
    <row r="4833" ht="15" customHeight="1" x14ac:dyDescent="0.2"/>
    <row r="4834" ht="15" customHeight="1" x14ac:dyDescent="0.2"/>
    <row r="4835" ht="15" customHeight="1" x14ac:dyDescent="0.2"/>
    <row r="4836" ht="15" customHeight="1" x14ac:dyDescent="0.2"/>
    <row r="4837" ht="15" customHeight="1" x14ac:dyDescent="0.2"/>
    <row r="4838" ht="15" customHeight="1" x14ac:dyDescent="0.2"/>
    <row r="4839" ht="15" customHeight="1" x14ac:dyDescent="0.2"/>
    <row r="4840" ht="15" customHeight="1" x14ac:dyDescent="0.2"/>
    <row r="4841" ht="15" customHeight="1" x14ac:dyDescent="0.2"/>
    <row r="4842" ht="15" customHeight="1" x14ac:dyDescent="0.2"/>
    <row r="4843" ht="15" customHeight="1" x14ac:dyDescent="0.2"/>
    <row r="4844" ht="15" customHeight="1" x14ac:dyDescent="0.2"/>
    <row r="4845" ht="15" customHeight="1" x14ac:dyDescent="0.2"/>
    <row r="4846" ht="15" customHeight="1" x14ac:dyDescent="0.2"/>
    <row r="4847" ht="15" customHeight="1" x14ac:dyDescent="0.2"/>
    <row r="4848" ht="15" customHeight="1" x14ac:dyDescent="0.2"/>
    <row r="4849" ht="15" customHeight="1" x14ac:dyDescent="0.2"/>
    <row r="4850" ht="15" customHeight="1" x14ac:dyDescent="0.2"/>
    <row r="4851" ht="15" customHeight="1" x14ac:dyDescent="0.2"/>
    <row r="4852" ht="15" customHeight="1" x14ac:dyDescent="0.2"/>
    <row r="4853" ht="15" customHeight="1" x14ac:dyDescent="0.2"/>
    <row r="4854" ht="15" customHeight="1" x14ac:dyDescent="0.2"/>
    <row r="4855" ht="15" customHeight="1" x14ac:dyDescent="0.2"/>
    <row r="4856" ht="15" customHeight="1" x14ac:dyDescent="0.2"/>
    <row r="4857" ht="15" customHeight="1" x14ac:dyDescent="0.2"/>
    <row r="4858" ht="15" customHeight="1" x14ac:dyDescent="0.2"/>
    <row r="4859" ht="15" customHeight="1" x14ac:dyDescent="0.2"/>
    <row r="4860" ht="15" customHeight="1" x14ac:dyDescent="0.2"/>
    <row r="4861" ht="15" customHeight="1" x14ac:dyDescent="0.2"/>
    <row r="4862" ht="15" customHeight="1" x14ac:dyDescent="0.2"/>
    <row r="4863" ht="15" customHeight="1" x14ac:dyDescent="0.2"/>
    <row r="4864" ht="15" customHeight="1" x14ac:dyDescent="0.2"/>
    <row r="4865" ht="15" customHeight="1" x14ac:dyDescent="0.2"/>
    <row r="4866" ht="15" customHeight="1" x14ac:dyDescent="0.2"/>
    <row r="4867" ht="15" customHeight="1" x14ac:dyDescent="0.2"/>
    <row r="4868" ht="15" customHeight="1" x14ac:dyDescent="0.2"/>
    <row r="4869" ht="15" customHeight="1" x14ac:dyDescent="0.2"/>
    <row r="4870" ht="15" customHeight="1" x14ac:dyDescent="0.2"/>
    <row r="4871" ht="15" customHeight="1" x14ac:dyDescent="0.2"/>
    <row r="4872" ht="15" customHeight="1" x14ac:dyDescent="0.2"/>
    <row r="4873" ht="15" customHeight="1" x14ac:dyDescent="0.2"/>
    <row r="4874" ht="15" customHeight="1" x14ac:dyDescent="0.2"/>
    <row r="4875" ht="15" customHeight="1" x14ac:dyDescent="0.2"/>
    <row r="4876" ht="15" customHeight="1" x14ac:dyDescent="0.2"/>
    <row r="4877" ht="15" customHeight="1" x14ac:dyDescent="0.2"/>
    <row r="4878" ht="15" customHeight="1" x14ac:dyDescent="0.2"/>
    <row r="4879" ht="15" customHeight="1" x14ac:dyDescent="0.2"/>
    <row r="4880" ht="15" customHeight="1" x14ac:dyDescent="0.2"/>
    <row r="4881" ht="15" customHeight="1" x14ac:dyDescent="0.2"/>
    <row r="4882" ht="15" customHeight="1" x14ac:dyDescent="0.2"/>
    <row r="4883" ht="15" customHeight="1" x14ac:dyDescent="0.2"/>
    <row r="4884" ht="15" customHeight="1" x14ac:dyDescent="0.2"/>
    <row r="4885" ht="15" customHeight="1" x14ac:dyDescent="0.2"/>
    <row r="4886" ht="15" customHeight="1" x14ac:dyDescent="0.2"/>
    <row r="4887" ht="15" customHeight="1" x14ac:dyDescent="0.2"/>
    <row r="4888" ht="15" customHeight="1" x14ac:dyDescent="0.2"/>
    <row r="4889" ht="15" customHeight="1" x14ac:dyDescent="0.2"/>
    <row r="4890" ht="15" customHeight="1" x14ac:dyDescent="0.2"/>
    <row r="4891" ht="15" customHeight="1" x14ac:dyDescent="0.2"/>
    <row r="4892" ht="15" customHeight="1" x14ac:dyDescent="0.2"/>
    <row r="4893" ht="15" customHeight="1" x14ac:dyDescent="0.2"/>
    <row r="4894" ht="15" customHeight="1" x14ac:dyDescent="0.2"/>
    <row r="4895" ht="15" customHeight="1" x14ac:dyDescent="0.2"/>
    <row r="4896" ht="15" customHeight="1" x14ac:dyDescent="0.2"/>
    <row r="4897" ht="15" customHeight="1" x14ac:dyDescent="0.2"/>
    <row r="4898" ht="15" customHeight="1" x14ac:dyDescent="0.2"/>
    <row r="4899" ht="15" customHeight="1" x14ac:dyDescent="0.2"/>
    <row r="4900" ht="15" customHeight="1" x14ac:dyDescent="0.2"/>
    <row r="4901" ht="15" customHeight="1" x14ac:dyDescent="0.2"/>
    <row r="4902" ht="15" customHeight="1" x14ac:dyDescent="0.2"/>
    <row r="4903" ht="15" customHeight="1" x14ac:dyDescent="0.2"/>
    <row r="4904" ht="15" customHeight="1" x14ac:dyDescent="0.2"/>
    <row r="4905" ht="15" customHeight="1" x14ac:dyDescent="0.2"/>
    <row r="4906" ht="15" customHeight="1" x14ac:dyDescent="0.2"/>
    <row r="4907" ht="15" customHeight="1" x14ac:dyDescent="0.2"/>
    <row r="4908" ht="15" customHeight="1" x14ac:dyDescent="0.2"/>
    <row r="4909" ht="15" customHeight="1" x14ac:dyDescent="0.2"/>
    <row r="4910" ht="15" customHeight="1" x14ac:dyDescent="0.2"/>
    <row r="4911" ht="15" customHeight="1" x14ac:dyDescent="0.2"/>
    <row r="4912" ht="15" customHeight="1" x14ac:dyDescent="0.2"/>
    <row r="4913" ht="15" customHeight="1" x14ac:dyDescent="0.2"/>
    <row r="4914" ht="15" customHeight="1" x14ac:dyDescent="0.2"/>
    <row r="4915" ht="15" customHeight="1" x14ac:dyDescent="0.2"/>
    <row r="4916" ht="15" customHeight="1" x14ac:dyDescent="0.2"/>
    <row r="4917" ht="15" customHeight="1" x14ac:dyDescent="0.2"/>
    <row r="4918" ht="15" customHeight="1" x14ac:dyDescent="0.2"/>
    <row r="4919" ht="15" customHeight="1" x14ac:dyDescent="0.2"/>
    <row r="4920" ht="15" customHeight="1" x14ac:dyDescent="0.2"/>
    <row r="4921" ht="15" customHeight="1" x14ac:dyDescent="0.2"/>
    <row r="4922" ht="15" customHeight="1" x14ac:dyDescent="0.2"/>
    <row r="4923" ht="15" customHeight="1" x14ac:dyDescent="0.2"/>
    <row r="4924" ht="15" customHeight="1" x14ac:dyDescent="0.2"/>
    <row r="4925" ht="15" customHeight="1" x14ac:dyDescent="0.2"/>
    <row r="4926" ht="15" customHeight="1" x14ac:dyDescent="0.2"/>
    <row r="4927" ht="15" customHeight="1" x14ac:dyDescent="0.2"/>
    <row r="4928" ht="15" customHeight="1" x14ac:dyDescent="0.2"/>
    <row r="4929" ht="15" customHeight="1" x14ac:dyDescent="0.2"/>
    <row r="4930" ht="15" customHeight="1" x14ac:dyDescent="0.2"/>
    <row r="4931" ht="15" customHeight="1" x14ac:dyDescent="0.2"/>
    <row r="4932" ht="15" customHeight="1" x14ac:dyDescent="0.2"/>
    <row r="4933" ht="15" customHeight="1" x14ac:dyDescent="0.2"/>
    <row r="4934" ht="15" customHeight="1" x14ac:dyDescent="0.2"/>
    <row r="4935" ht="15" customHeight="1" x14ac:dyDescent="0.2"/>
    <row r="4936" ht="15" customHeight="1" x14ac:dyDescent="0.2"/>
    <row r="4937" ht="15" customHeight="1" x14ac:dyDescent="0.2"/>
    <row r="4938" ht="15" customHeight="1" x14ac:dyDescent="0.2"/>
    <row r="4939" ht="15" customHeight="1" x14ac:dyDescent="0.2"/>
    <row r="4940" ht="15" customHeight="1" x14ac:dyDescent="0.2"/>
    <row r="4941" ht="15" customHeight="1" x14ac:dyDescent="0.2"/>
    <row r="4942" ht="15" customHeight="1" x14ac:dyDescent="0.2"/>
    <row r="4943" ht="15" customHeight="1" x14ac:dyDescent="0.2"/>
    <row r="4944" ht="15" customHeight="1" x14ac:dyDescent="0.2"/>
    <row r="4945" ht="15" customHeight="1" x14ac:dyDescent="0.2"/>
    <row r="4946" ht="15" customHeight="1" x14ac:dyDescent="0.2"/>
    <row r="4947" ht="15" customHeight="1" x14ac:dyDescent="0.2"/>
    <row r="4948" ht="15" customHeight="1" x14ac:dyDescent="0.2"/>
    <row r="4949" ht="15" customHeight="1" x14ac:dyDescent="0.2"/>
    <row r="4950" ht="15" customHeight="1" x14ac:dyDescent="0.2"/>
    <row r="4951" ht="15" customHeight="1" x14ac:dyDescent="0.2"/>
    <row r="4952" ht="15" customHeight="1" x14ac:dyDescent="0.2"/>
    <row r="4953" ht="15" customHeight="1" x14ac:dyDescent="0.2"/>
    <row r="4954" ht="15" customHeight="1" x14ac:dyDescent="0.2"/>
    <row r="4955" ht="15" customHeight="1" x14ac:dyDescent="0.2"/>
    <row r="4956" ht="15" customHeight="1" x14ac:dyDescent="0.2"/>
    <row r="4957" ht="15" customHeight="1" x14ac:dyDescent="0.2"/>
    <row r="4958" ht="15" customHeight="1" x14ac:dyDescent="0.2"/>
    <row r="4959" ht="15" customHeight="1" x14ac:dyDescent="0.2"/>
    <row r="4960" ht="15" customHeight="1" x14ac:dyDescent="0.2"/>
    <row r="4961" ht="15" customHeight="1" x14ac:dyDescent="0.2"/>
    <row r="4962" ht="15" customHeight="1" x14ac:dyDescent="0.2"/>
    <row r="4963" ht="15" customHeight="1" x14ac:dyDescent="0.2"/>
    <row r="4964" ht="15" customHeight="1" x14ac:dyDescent="0.2"/>
    <row r="4965" ht="15" customHeight="1" x14ac:dyDescent="0.2"/>
    <row r="4966" ht="15" customHeight="1" x14ac:dyDescent="0.2"/>
    <row r="4967" ht="15" customHeight="1" x14ac:dyDescent="0.2"/>
    <row r="4968" ht="15" customHeight="1" x14ac:dyDescent="0.2"/>
    <row r="4969" ht="15" customHeight="1" x14ac:dyDescent="0.2"/>
    <row r="4970" ht="15" customHeight="1" x14ac:dyDescent="0.2"/>
    <row r="4971" ht="15" customHeight="1" x14ac:dyDescent="0.2"/>
    <row r="4972" ht="15" customHeight="1" x14ac:dyDescent="0.2"/>
    <row r="4973" ht="15" customHeight="1" x14ac:dyDescent="0.2"/>
    <row r="4974" ht="15" customHeight="1" x14ac:dyDescent="0.2"/>
    <row r="4975" ht="15" customHeight="1" x14ac:dyDescent="0.2"/>
    <row r="4976" ht="15" customHeight="1" x14ac:dyDescent="0.2"/>
    <row r="4977" ht="15" customHeight="1" x14ac:dyDescent="0.2"/>
    <row r="4978" ht="15" customHeight="1" x14ac:dyDescent="0.2"/>
    <row r="4979" ht="15" customHeight="1" x14ac:dyDescent="0.2"/>
    <row r="4980" ht="15" customHeight="1" x14ac:dyDescent="0.2"/>
    <row r="4981" ht="15" customHeight="1" x14ac:dyDescent="0.2"/>
    <row r="4982" ht="15" customHeight="1" x14ac:dyDescent="0.2"/>
    <row r="4983" ht="15" customHeight="1" x14ac:dyDescent="0.2"/>
    <row r="4984" ht="15" customHeight="1" x14ac:dyDescent="0.2"/>
    <row r="4985" ht="15" customHeight="1" x14ac:dyDescent="0.2"/>
    <row r="4986" ht="15" customHeight="1" x14ac:dyDescent="0.2"/>
    <row r="4987" ht="15" customHeight="1" x14ac:dyDescent="0.2"/>
    <row r="4988" ht="15" customHeight="1" x14ac:dyDescent="0.2"/>
    <row r="4989" ht="15" customHeight="1" x14ac:dyDescent="0.2"/>
    <row r="4990" ht="15" customHeight="1" x14ac:dyDescent="0.2"/>
    <row r="4991" ht="15" customHeight="1" x14ac:dyDescent="0.2"/>
    <row r="4992" ht="15" customHeight="1" x14ac:dyDescent="0.2"/>
    <row r="4993" ht="15" customHeight="1" x14ac:dyDescent="0.2"/>
    <row r="4994" ht="15" customHeight="1" x14ac:dyDescent="0.2"/>
    <row r="4995" ht="15" customHeight="1" x14ac:dyDescent="0.2"/>
    <row r="4996" ht="15" customHeight="1" x14ac:dyDescent="0.2"/>
    <row r="4997" ht="15" customHeight="1" x14ac:dyDescent="0.2"/>
    <row r="4998" ht="15" customHeight="1" x14ac:dyDescent="0.2"/>
    <row r="4999" ht="15" customHeight="1" x14ac:dyDescent="0.2"/>
    <row r="5000" ht="15" customHeight="1" x14ac:dyDescent="0.2"/>
    <row r="5001" ht="15" customHeight="1" x14ac:dyDescent="0.2"/>
    <row r="5002" ht="15" customHeight="1" x14ac:dyDescent="0.2"/>
    <row r="5003" ht="15" customHeight="1" x14ac:dyDescent="0.2"/>
    <row r="5004" ht="15" customHeight="1" x14ac:dyDescent="0.2"/>
    <row r="5005" ht="15" customHeight="1" x14ac:dyDescent="0.2"/>
    <row r="5006" ht="15" customHeight="1" x14ac:dyDescent="0.2"/>
    <row r="5007" ht="15" customHeight="1" x14ac:dyDescent="0.2"/>
    <row r="5008" ht="15" customHeight="1" x14ac:dyDescent="0.2"/>
    <row r="5009" ht="15" customHeight="1" x14ac:dyDescent="0.2"/>
    <row r="5010" ht="15" customHeight="1" x14ac:dyDescent="0.2"/>
    <row r="5011" ht="15" customHeight="1" x14ac:dyDescent="0.2"/>
    <row r="5012" ht="15" customHeight="1" x14ac:dyDescent="0.2"/>
    <row r="5013" ht="15" customHeight="1" x14ac:dyDescent="0.2"/>
    <row r="5014" ht="15" customHeight="1" x14ac:dyDescent="0.2"/>
    <row r="5015" ht="15" customHeight="1" x14ac:dyDescent="0.2"/>
    <row r="5016" ht="15" customHeight="1" x14ac:dyDescent="0.2"/>
    <row r="5017" ht="15" customHeight="1" x14ac:dyDescent="0.2"/>
    <row r="5018" ht="15" customHeight="1" x14ac:dyDescent="0.2"/>
    <row r="5019" ht="15" customHeight="1" x14ac:dyDescent="0.2"/>
    <row r="5020" ht="15" customHeight="1" x14ac:dyDescent="0.2"/>
    <row r="5021" ht="15" customHeight="1" x14ac:dyDescent="0.2"/>
    <row r="5022" ht="15" customHeight="1" x14ac:dyDescent="0.2"/>
    <row r="5023" ht="15" customHeight="1" x14ac:dyDescent="0.2"/>
    <row r="5024" ht="15" customHeight="1" x14ac:dyDescent="0.2"/>
    <row r="5025" ht="15" customHeight="1" x14ac:dyDescent="0.2"/>
    <row r="5026" ht="15" customHeight="1" x14ac:dyDescent="0.2"/>
    <row r="5027" ht="15" customHeight="1" x14ac:dyDescent="0.2"/>
    <row r="5028" ht="15" customHeight="1" x14ac:dyDescent="0.2"/>
    <row r="5029" ht="15" customHeight="1" x14ac:dyDescent="0.2"/>
    <row r="5030" ht="15" customHeight="1" x14ac:dyDescent="0.2"/>
    <row r="5031" ht="15" customHeight="1" x14ac:dyDescent="0.2"/>
    <row r="5032" ht="15" customHeight="1" x14ac:dyDescent="0.2"/>
    <row r="5033" ht="15" customHeight="1" x14ac:dyDescent="0.2"/>
    <row r="5034" ht="15" customHeight="1" x14ac:dyDescent="0.2"/>
    <row r="5035" ht="15" customHeight="1" x14ac:dyDescent="0.2"/>
    <row r="5036" ht="15" customHeight="1" x14ac:dyDescent="0.2"/>
    <row r="5037" ht="15" customHeight="1" x14ac:dyDescent="0.2"/>
    <row r="5038" ht="15" customHeight="1" x14ac:dyDescent="0.2"/>
    <row r="5039" ht="15" customHeight="1" x14ac:dyDescent="0.2"/>
    <row r="5040" ht="15" customHeight="1" x14ac:dyDescent="0.2"/>
    <row r="5041" ht="15" customHeight="1" x14ac:dyDescent="0.2"/>
    <row r="5042" ht="15" customHeight="1" x14ac:dyDescent="0.2"/>
    <row r="5043" ht="15" customHeight="1" x14ac:dyDescent="0.2"/>
    <row r="5044" ht="15" customHeight="1" x14ac:dyDescent="0.2"/>
    <row r="5045" ht="15" customHeight="1" x14ac:dyDescent="0.2"/>
    <row r="5046" ht="15" customHeight="1" x14ac:dyDescent="0.2"/>
    <row r="5047" ht="15" customHeight="1" x14ac:dyDescent="0.2"/>
    <row r="5048" ht="15" customHeight="1" x14ac:dyDescent="0.2"/>
    <row r="5049" ht="15" customHeight="1" x14ac:dyDescent="0.2"/>
    <row r="5050" ht="15" customHeight="1" x14ac:dyDescent="0.2"/>
    <row r="5051" ht="15" customHeight="1" x14ac:dyDescent="0.2"/>
    <row r="5052" ht="15" customHeight="1" x14ac:dyDescent="0.2"/>
    <row r="5053" ht="15" customHeight="1" x14ac:dyDescent="0.2"/>
    <row r="5054" ht="15" customHeight="1" x14ac:dyDescent="0.2"/>
    <row r="5055" ht="15" customHeight="1" x14ac:dyDescent="0.2"/>
    <row r="5056" ht="15" customHeight="1" x14ac:dyDescent="0.2"/>
    <row r="5057" ht="15" customHeight="1" x14ac:dyDescent="0.2"/>
    <row r="5058" ht="15" customHeight="1" x14ac:dyDescent="0.2"/>
    <row r="5059" ht="15" customHeight="1" x14ac:dyDescent="0.2"/>
    <row r="5060" ht="15" customHeight="1" x14ac:dyDescent="0.2"/>
    <row r="5061" ht="15" customHeight="1" x14ac:dyDescent="0.2"/>
    <row r="5062" ht="15" customHeight="1" x14ac:dyDescent="0.2"/>
    <row r="5063" ht="15" customHeight="1" x14ac:dyDescent="0.2"/>
    <row r="5064" ht="15" customHeight="1" x14ac:dyDescent="0.2"/>
    <row r="5065" ht="15" customHeight="1" x14ac:dyDescent="0.2"/>
    <row r="5066" ht="15" customHeight="1" x14ac:dyDescent="0.2"/>
    <row r="5067" ht="15" customHeight="1" x14ac:dyDescent="0.2"/>
    <row r="5068" ht="15" customHeight="1" x14ac:dyDescent="0.2"/>
    <row r="5069" ht="15" customHeight="1" x14ac:dyDescent="0.2"/>
    <row r="5070" ht="15" customHeight="1" x14ac:dyDescent="0.2"/>
    <row r="5071" ht="15" customHeight="1" x14ac:dyDescent="0.2"/>
    <row r="5072" ht="15" customHeight="1" x14ac:dyDescent="0.2"/>
    <row r="5073" ht="15" customHeight="1" x14ac:dyDescent="0.2"/>
    <row r="5074" ht="15" customHeight="1" x14ac:dyDescent="0.2"/>
    <row r="5075" ht="15" customHeight="1" x14ac:dyDescent="0.2"/>
    <row r="5076" ht="15" customHeight="1" x14ac:dyDescent="0.2"/>
    <row r="5077" ht="15" customHeight="1" x14ac:dyDescent="0.2"/>
    <row r="5078" ht="15" customHeight="1" x14ac:dyDescent="0.2"/>
    <row r="5079" ht="15" customHeight="1" x14ac:dyDescent="0.2"/>
    <row r="5080" ht="15" customHeight="1" x14ac:dyDescent="0.2"/>
    <row r="5081" ht="15" customHeight="1" x14ac:dyDescent="0.2"/>
    <row r="5082" ht="15" customHeight="1" x14ac:dyDescent="0.2"/>
    <row r="5083" ht="15" customHeight="1" x14ac:dyDescent="0.2"/>
    <row r="5084" ht="15" customHeight="1" x14ac:dyDescent="0.2"/>
    <row r="5085" ht="15" customHeight="1" x14ac:dyDescent="0.2"/>
    <row r="5086" ht="15" customHeight="1" x14ac:dyDescent="0.2"/>
    <row r="5087" ht="15" customHeight="1" x14ac:dyDescent="0.2"/>
    <row r="5088" ht="15" customHeight="1" x14ac:dyDescent="0.2"/>
    <row r="5089" ht="15" customHeight="1" x14ac:dyDescent="0.2"/>
    <row r="5090" ht="15" customHeight="1" x14ac:dyDescent="0.2"/>
    <row r="5091" ht="15" customHeight="1" x14ac:dyDescent="0.2"/>
    <row r="5092" ht="15" customHeight="1" x14ac:dyDescent="0.2"/>
    <row r="5093" ht="15" customHeight="1" x14ac:dyDescent="0.2"/>
    <row r="5094" ht="15" customHeight="1" x14ac:dyDescent="0.2"/>
    <row r="5095" ht="15" customHeight="1" x14ac:dyDescent="0.2"/>
    <row r="5096" ht="15" customHeight="1" x14ac:dyDescent="0.2"/>
    <row r="5097" ht="15" customHeight="1" x14ac:dyDescent="0.2"/>
    <row r="5098" ht="15" customHeight="1" x14ac:dyDescent="0.2"/>
    <row r="5099" ht="15" customHeight="1" x14ac:dyDescent="0.2"/>
    <row r="5100" ht="15" customHeight="1" x14ac:dyDescent="0.2"/>
    <row r="5101" ht="15" customHeight="1" x14ac:dyDescent="0.2"/>
    <row r="5102" ht="15" customHeight="1" x14ac:dyDescent="0.2"/>
    <row r="5103" ht="15" customHeight="1" x14ac:dyDescent="0.2"/>
    <row r="5104" ht="15" customHeight="1" x14ac:dyDescent="0.2"/>
    <row r="5105" ht="15" customHeight="1" x14ac:dyDescent="0.2"/>
    <row r="5106" ht="15" customHeight="1" x14ac:dyDescent="0.2"/>
    <row r="5107" ht="15" customHeight="1" x14ac:dyDescent="0.2"/>
    <row r="5108" ht="15" customHeight="1" x14ac:dyDescent="0.2"/>
    <row r="5109" ht="15" customHeight="1" x14ac:dyDescent="0.2"/>
    <row r="5110" ht="15" customHeight="1" x14ac:dyDescent="0.2"/>
    <row r="5111" ht="15" customHeight="1" x14ac:dyDescent="0.2"/>
    <row r="5112" ht="15" customHeight="1" x14ac:dyDescent="0.2"/>
    <row r="5113" ht="15" customHeight="1" x14ac:dyDescent="0.2"/>
    <row r="5114" ht="15" customHeight="1" x14ac:dyDescent="0.2"/>
    <row r="5115" ht="15" customHeight="1" x14ac:dyDescent="0.2"/>
    <row r="5116" ht="15" customHeight="1" x14ac:dyDescent="0.2"/>
    <row r="5117" ht="15" customHeight="1" x14ac:dyDescent="0.2"/>
    <row r="5118" ht="15" customHeight="1" x14ac:dyDescent="0.2"/>
    <row r="5119" ht="15" customHeight="1" x14ac:dyDescent="0.2"/>
    <row r="5120" ht="15" customHeight="1" x14ac:dyDescent="0.2"/>
    <row r="5121" ht="15" customHeight="1" x14ac:dyDescent="0.2"/>
    <row r="5122" ht="15" customHeight="1" x14ac:dyDescent="0.2"/>
    <row r="5123" ht="15" customHeight="1" x14ac:dyDescent="0.2"/>
    <row r="5124" ht="15" customHeight="1" x14ac:dyDescent="0.2"/>
    <row r="5125" ht="15" customHeight="1" x14ac:dyDescent="0.2"/>
    <row r="5126" ht="15" customHeight="1" x14ac:dyDescent="0.2"/>
    <row r="5127" ht="15" customHeight="1" x14ac:dyDescent="0.2"/>
    <row r="5128" ht="15" customHeight="1" x14ac:dyDescent="0.2"/>
    <row r="5129" ht="15" customHeight="1" x14ac:dyDescent="0.2"/>
    <row r="5130" ht="15" customHeight="1" x14ac:dyDescent="0.2"/>
    <row r="5131" ht="15" customHeight="1" x14ac:dyDescent="0.2"/>
    <row r="5132" ht="15" customHeight="1" x14ac:dyDescent="0.2"/>
    <row r="5133" ht="15" customHeight="1" x14ac:dyDescent="0.2"/>
    <row r="5134" ht="15" customHeight="1" x14ac:dyDescent="0.2"/>
    <row r="5135" ht="15" customHeight="1" x14ac:dyDescent="0.2"/>
    <row r="5136" ht="15" customHeight="1" x14ac:dyDescent="0.2"/>
    <row r="5137" ht="15" customHeight="1" x14ac:dyDescent="0.2"/>
    <row r="5138" ht="15" customHeight="1" x14ac:dyDescent="0.2"/>
    <row r="5139" ht="15" customHeight="1" x14ac:dyDescent="0.2"/>
    <row r="5140" ht="15" customHeight="1" x14ac:dyDescent="0.2"/>
    <row r="5141" ht="15" customHeight="1" x14ac:dyDescent="0.2"/>
    <row r="5142" ht="15" customHeight="1" x14ac:dyDescent="0.2"/>
    <row r="5143" ht="15" customHeight="1" x14ac:dyDescent="0.2"/>
    <row r="5144" ht="15" customHeight="1" x14ac:dyDescent="0.2"/>
    <row r="5145" ht="15" customHeight="1" x14ac:dyDescent="0.2"/>
    <row r="5146" ht="15" customHeight="1" x14ac:dyDescent="0.2"/>
    <row r="5147" ht="15" customHeight="1" x14ac:dyDescent="0.2"/>
    <row r="5148" ht="15" customHeight="1" x14ac:dyDescent="0.2"/>
    <row r="5149" ht="15" customHeight="1" x14ac:dyDescent="0.2"/>
    <row r="5150" ht="15" customHeight="1" x14ac:dyDescent="0.2"/>
    <row r="5151" ht="15" customHeight="1" x14ac:dyDescent="0.2"/>
    <row r="5152" ht="15" customHeight="1" x14ac:dyDescent="0.2"/>
    <row r="5153" ht="15" customHeight="1" x14ac:dyDescent="0.2"/>
    <row r="5154" ht="15" customHeight="1" x14ac:dyDescent="0.2"/>
    <row r="5155" ht="15" customHeight="1" x14ac:dyDescent="0.2"/>
    <row r="5156" ht="15" customHeight="1" x14ac:dyDescent="0.2"/>
    <row r="5157" ht="15" customHeight="1" x14ac:dyDescent="0.2"/>
    <row r="5158" ht="15" customHeight="1" x14ac:dyDescent="0.2"/>
    <row r="5159" ht="15" customHeight="1" x14ac:dyDescent="0.2"/>
    <row r="5160" ht="15" customHeight="1" x14ac:dyDescent="0.2"/>
    <row r="5161" ht="15" customHeight="1" x14ac:dyDescent="0.2"/>
    <row r="5162" ht="15" customHeight="1" x14ac:dyDescent="0.2"/>
    <row r="5163" ht="15" customHeight="1" x14ac:dyDescent="0.2"/>
    <row r="5164" ht="15" customHeight="1" x14ac:dyDescent="0.2"/>
    <row r="5165" ht="15" customHeight="1" x14ac:dyDescent="0.2"/>
    <row r="5166" ht="15" customHeight="1" x14ac:dyDescent="0.2"/>
    <row r="5167" ht="15" customHeight="1" x14ac:dyDescent="0.2"/>
    <row r="5168" ht="15" customHeight="1" x14ac:dyDescent="0.2"/>
    <row r="5169" ht="15" customHeight="1" x14ac:dyDescent="0.2"/>
    <row r="5170" ht="15" customHeight="1" x14ac:dyDescent="0.2"/>
    <row r="5171" ht="15" customHeight="1" x14ac:dyDescent="0.2"/>
    <row r="5172" ht="15" customHeight="1" x14ac:dyDescent="0.2"/>
    <row r="5173" ht="15" customHeight="1" x14ac:dyDescent="0.2"/>
    <row r="5174" ht="15" customHeight="1" x14ac:dyDescent="0.2"/>
    <row r="5175" ht="15" customHeight="1" x14ac:dyDescent="0.2"/>
    <row r="5176" ht="15" customHeight="1" x14ac:dyDescent="0.2"/>
    <row r="5177" ht="15" customHeight="1" x14ac:dyDescent="0.2"/>
    <row r="5178" ht="15" customHeight="1" x14ac:dyDescent="0.2"/>
    <row r="5179" ht="15" customHeight="1" x14ac:dyDescent="0.2"/>
    <row r="5180" ht="15" customHeight="1" x14ac:dyDescent="0.2"/>
    <row r="5181" ht="15" customHeight="1" x14ac:dyDescent="0.2"/>
    <row r="5182" ht="15" customHeight="1" x14ac:dyDescent="0.2"/>
    <row r="5183" ht="15" customHeight="1" x14ac:dyDescent="0.2"/>
    <row r="5184" ht="15" customHeight="1" x14ac:dyDescent="0.2"/>
    <row r="5185" ht="15" customHeight="1" x14ac:dyDescent="0.2"/>
    <row r="5186" ht="15" customHeight="1" x14ac:dyDescent="0.2"/>
    <row r="5187" ht="15" customHeight="1" x14ac:dyDescent="0.2"/>
    <row r="5188" ht="15" customHeight="1" x14ac:dyDescent="0.2"/>
    <row r="5189" ht="15" customHeight="1" x14ac:dyDescent="0.2"/>
    <row r="5190" ht="15" customHeight="1" x14ac:dyDescent="0.2"/>
    <row r="5191" ht="15" customHeight="1" x14ac:dyDescent="0.2"/>
    <row r="5192" ht="15" customHeight="1" x14ac:dyDescent="0.2"/>
    <row r="5193" ht="15" customHeight="1" x14ac:dyDescent="0.2"/>
    <row r="5194" ht="15" customHeight="1" x14ac:dyDescent="0.2"/>
    <row r="5195" ht="15" customHeight="1" x14ac:dyDescent="0.2"/>
    <row r="5196" ht="15" customHeight="1" x14ac:dyDescent="0.2"/>
    <row r="5197" ht="15" customHeight="1" x14ac:dyDescent="0.2"/>
    <row r="5198" ht="15" customHeight="1" x14ac:dyDescent="0.2"/>
    <row r="5199" ht="15" customHeight="1" x14ac:dyDescent="0.2"/>
    <row r="5200" ht="15" customHeight="1" x14ac:dyDescent="0.2"/>
    <row r="5201" ht="15" customHeight="1" x14ac:dyDescent="0.2"/>
    <row r="5202" ht="15" customHeight="1" x14ac:dyDescent="0.2"/>
    <row r="5203" ht="15" customHeight="1" x14ac:dyDescent="0.2"/>
    <row r="5204" ht="15" customHeight="1" x14ac:dyDescent="0.2"/>
    <row r="5205" ht="15" customHeight="1" x14ac:dyDescent="0.2"/>
    <row r="5206" ht="15" customHeight="1" x14ac:dyDescent="0.2"/>
    <row r="5207" ht="15" customHeight="1" x14ac:dyDescent="0.2"/>
    <row r="5208" ht="15" customHeight="1" x14ac:dyDescent="0.2"/>
    <row r="5209" ht="15" customHeight="1" x14ac:dyDescent="0.2"/>
    <row r="5210" ht="15" customHeight="1" x14ac:dyDescent="0.2"/>
    <row r="5211" ht="15" customHeight="1" x14ac:dyDescent="0.2"/>
    <row r="5212" ht="15" customHeight="1" x14ac:dyDescent="0.2"/>
    <row r="5213" ht="15" customHeight="1" x14ac:dyDescent="0.2"/>
    <row r="5214" ht="15" customHeight="1" x14ac:dyDescent="0.2"/>
    <row r="5215" ht="15" customHeight="1" x14ac:dyDescent="0.2"/>
    <row r="5216" ht="15" customHeight="1" x14ac:dyDescent="0.2"/>
    <row r="5217" ht="15" customHeight="1" x14ac:dyDescent="0.2"/>
    <row r="5218" ht="15" customHeight="1" x14ac:dyDescent="0.2"/>
    <row r="5219" ht="15" customHeight="1" x14ac:dyDescent="0.2"/>
    <row r="5220" ht="15" customHeight="1" x14ac:dyDescent="0.2"/>
    <row r="5221" ht="15" customHeight="1" x14ac:dyDescent="0.2"/>
    <row r="5222" ht="15" customHeight="1" x14ac:dyDescent="0.2"/>
    <row r="5223" ht="15" customHeight="1" x14ac:dyDescent="0.2"/>
    <row r="5224" ht="15" customHeight="1" x14ac:dyDescent="0.2"/>
    <row r="5225" ht="15" customHeight="1" x14ac:dyDescent="0.2"/>
    <row r="5226" ht="15" customHeight="1" x14ac:dyDescent="0.2"/>
    <row r="5227" ht="15" customHeight="1" x14ac:dyDescent="0.2"/>
    <row r="5228" ht="15" customHeight="1" x14ac:dyDescent="0.2"/>
    <row r="5229" ht="15" customHeight="1" x14ac:dyDescent="0.2"/>
    <row r="5230" ht="15" customHeight="1" x14ac:dyDescent="0.2"/>
    <row r="5231" ht="15" customHeight="1" x14ac:dyDescent="0.2"/>
    <row r="5232" ht="15" customHeight="1" x14ac:dyDescent="0.2"/>
    <row r="5233" ht="15" customHeight="1" x14ac:dyDescent="0.2"/>
    <row r="5234" ht="15" customHeight="1" x14ac:dyDescent="0.2"/>
    <row r="5235" ht="15" customHeight="1" x14ac:dyDescent="0.2"/>
    <row r="5236" ht="15" customHeight="1" x14ac:dyDescent="0.2"/>
    <row r="5237" ht="15" customHeight="1" x14ac:dyDescent="0.2"/>
    <row r="5238" ht="15" customHeight="1" x14ac:dyDescent="0.2"/>
    <row r="5239" ht="15" customHeight="1" x14ac:dyDescent="0.2"/>
    <row r="5240" ht="15" customHeight="1" x14ac:dyDescent="0.2"/>
    <row r="5241" ht="15" customHeight="1" x14ac:dyDescent="0.2"/>
    <row r="5242" ht="15" customHeight="1" x14ac:dyDescent="0.2"/>
    <row r="5243" ht="15" customHeight="1" x14ac:dyDescent="0.2"/>
    <row r="5244" ht="15" customHeight="1" x14ac:dyDescent="0.2"/>
    <row r="5245" ht="15" customHeight="1" x14ac:dyDescent="0.2"/>
    <row r="5246" ht="15" customHeight="1" x14ac:dyDescent="0.2"/>
    <row r="5247" ht="15" customHeight="1" x14ac:dyDescent="0.2"/>
    <row r="5248" ht="15" customHeight="1" x14ac:dyDescent="0.2"/>
    <row r="5249" ht="15" customHeight="1" x14ac:dyDescent="0.2"/>
    <row r="5250" ht="15" customHeight="1" x14ac:dyDescent="0.2"/>
    <row r="5251" ht="15" customHeight="1" x14ac:dyDescent="0.2"/>
    <row r="5252" ht="15" customHeight="1" x14ac:dyDescent="0.2"/>
    <row r="5253" ht="15" customHeight="1" x14ac:dyDescent="0.2"/>
    <row r="5254" ht="15" customHeight="1" x14ac:dyDescent="0.2"/>
    <row r="5255" ht="15" customHeight="1" x14ac:dyDescent="0.2"/>
    <row r="5256" ht="15" customHeight="1" x14ac:dyDescent="0.2"/>
    <row r="5257" ht="15" customHeight="1" x14ac:dyDescent="0.2"/>
    <row r="5258" ht="15" customHeight="1" x14ac:dyDescent="0.2"/>
    <row r="5259" ht="15" customHeight="1" x14ac:dyDescent="0.2"/>
    <row r="5260" ht="15" customHeight="1" x14ac:dyDescent="0.2"/>
    <row r="5261" ht="15" customHeight="1" x14ac:dyDescent="0.2"/>
    <row r="5262" ht="15" customHeight="1" x14ac:dyDescent="0.2"/>
    <row r="5263" ht="15" customHeight="1" x14ac:dyDescent="0.2"/>
    <row r="5264" ht="15" customHeight="1" x14ac:dyDescent="0.2"/>
    <row r="5265" ht="15" customHeight="1" x14ac:dyDescent="0.2"/>
    <row r="5266" ht="15" customHeight="1" x14ac:dyDescent="0.2"/>
    <row r="5267" ht="15" customHeight="1" x14ac:dyDescent="0.2"/>
    <row r="5268" ht="15" customHeight="1" x14ac:dyDescent="0.2"/>
    <row r="5269" ht="15" customHeight="1" x14ac:dyDescent="0.2"/>
    <row r="5270" ht="15" customHeight="1" x14ac:dyDescent="0.2"/>
    <row r="5271" ht="15" customHeight="1" x14ac:dyDescent="0.2"/>
    <row r="5272" ht="15" customHeight="1" x14ac:dyDescent="0.2"/>
    <row r="5273" ht="15" customHeight="1" x14ac:dyDescent="0.2"/>
    <row r="5274" ht="15" customHeight="1" x14ac:dyDescent="0.2"/>
    <row r="5275" ht="15" customHeight="1" x14ac:dyDescent="0.2"/>
    <row r="5276" ht="15" customHeight="1" x14ac:dyDescent="0.2"/>
    <row r="5277" ht="15" customHeight="1" x14ac:dyDescent="0.2"/>
    <row r="5278" ht="15" customHeight="1" x14ac:dyDescent="0.2"/>
    <row r="5279" ht="15" customHeight="1" x14ac:dyDescent="0.2"/>
    <row r="5280" ht="15" customHeight="1" x14ac:dyDescent="0.2"/>
    <row r="5281" ht="15" customHeight="1" x14ac:dyDescent="0.2"/>
    <row r="5282" ht="15" customHeight="1" x14ac:dyDescent="0.2"/>
    <row r="5283" ht="15" customHeight="1" x14ac:dyDescent="0.2"/>
    <row r="5284" ht="15" customHeight="1" x14ac:dyDescent="0.2"/>
    <row r="5285" ht="15" customHeight="1" x14ac:dyDescent="0.2"/>
    <row r="5286" ht="15" customHeight="1" x14ac:dyDescent="0.2"/>
    <row r="5287" ht="15" customHeight="1" x14ac:dyDescent="0.2"/>
    <row r="5288" ht="15" customHeight="1" x14ac:dyDescent="0.2"/>
    <row r="5289" ht="15" customHeight="1" x14ac:dyDescent="0.2"/>
    <row r="5290" ht="15" customHeight="1" x14ac:dyDescent="0.2"/>
    <row r="5291" ht="15" customHeight="1" x14ac:dyDescent="0.2"/>
    <row r="5292" ht="15" customHeight="1" x14ac:dyDescent="0.2"/>
    <row r="5293" ht="15" customHeight="1" x14ac:dyDescent="0.2"/>
    <row r="5294" ht="15" customHeight="1" x14ac:dyDescent="0.2"/>
    <row r="5295" ht="15" customHeight="1" x14ac:dyDescent="0.2"/>
    <row r="5296" ht="15" customHeight="1" x14ac:dyDescent="0.2"/>
    <row r="5297" ht="15" customHeight="1" x14ac:dyDescent="0.2"/>
    <row r="5298" ht="15" customHeight="1" x14ac:dyDescent="0.2"/>
    <row r="5299" ht="15" customHeight="1" x14ac:dyDescent="0.2"/>
    <row r="5300" ht="15" customHeight="1" x14ac:dyDescent="0.2"/>
    <row r="5301" ht="15" customHeight="1" x14ac:dyDescent="0.2"/>
    <row r="5302" ht="15" customHeight="1" x14ac:dyDescent="0.2"/>
    <row r="5303" ht="15" customHeight="1" x14ac:dyDescent="0.2"/>
    <row r="5304" ht="15" customHeight="1" x14ac:dyDescent="0.2"/>
    <row r="5305" ht="15" customHeight="1" x14ac:dyDescent="0.2"/>
    <row r="5306" ht="15" customHeight="1" x14ac:dyDescent="0.2"/>
    <row r="5307" ht="15" customHeight="1" x14ac:dyDescent="0.2"/>
    <row r="5308" ht="15" customHeight="1" x14ac:dyDescent="0.2"/>
    <row r="5309" ht="15" customHeight="1" x14ac:dyDescent="0.2"/>
    <row r="5310" ht="15" customHeight="1" x14ac:dyDescent="0.2"/>
    <row r="5311" ht="15" customHeight="1" x14ac:dyDescent="0.2"/>
    <row r="5312" ht="15" customHeight="1" x14ac:dyDescent="0.2"/>
    <row r="5313" ht="15" customHeight="1" x14ac:dyDescent="0.2"/>
    <row r="5314" ht="15" customHeight="1" x14ac:dyDescent="0.2"/>
    <row r="5315" ht="15" customHeight="1" x14ac:dyDescent="0.2"/>
    <row r="5316" ht="15" customHeight="1" x14ac:dyDescent="0.2"/>
    <row r="5317" ht="15" customHeight="1" x14ac:dyDescent="0.2"/>
    <row r="5318" ht="15" customHeight="1" x14ac:dyDescent="0.2"/>
    <row r="5319" ht="15" customHeight="1" x14ac:dyDescent="0.2"/>
    <row r="5320" ht="15" customHeight="1" x14ac:dyDescent="0.2"/>
    <row r="5321" ht="15" customHeight="1" x14ac:dyDescent="0.2"/>
    <row r="5322" ht="15" customHeight="1" x14ac:dyDescent="0.2"/>
    <row r="5323" ht="15" customHeight="1" x14ac:dyDescent="0.2"/>
    <row r="5324" ht="15" customHeight="1" x14ac:dyDescent="0.2"/>
    <row r="5325" ht="15" customHeight="1" x14ac:dyDescent="0.2"/>
    <row r="5326" ht="15" customHeight="1" x14ac:dyDescent="0.2"/>
    <row r="5327" ht="15" customHeight="1" x14ac:dyDescent="0.2"/>
    <row r="5328" ht="15" customHeight="1" x14ac:dyDescent="0.2"/>
    <row r="5329" ht="15" customHeight="1" x14ac:dyDescent="0.2"/>
    <row r="5330" ht="15" customHeight="1" x14ac:dyDescent="0.2"/>
    <row r="5331" ht="15" customHeight="1" x14ac:dyDescent="0.2"/>
    <row r="5332" ht="15" customHeight="1" x14ac:dyDescent="0.2"/>
    <row r="5333" ht="15" customHeight="1" x14ac:dyDescent="0.2"/>
    <row r="5334" ht="15" customHeight="1" x14ac:dyDescent="0.2"/>
    <row r="5335" ht="15" customHeight="1" x14ac:dyDescent="0.2"/>
    <row r="5336" ht="15" customHeight="1" x14ac:dyDescent="0.2"/>
    <row r="5337" ht="15" customHeight="1" x14ac:dyDescent="0.2"/>
    <row r="5338" ht="15" customHeight="1" x14ac:dyDescent="0.2"/>
    <row r="5339" ht="15" customHeight="1" x14ac:dyDescent="0.2"/>
    <row r="5340" ht="15" customHeight="1" x14ac:dyDescent="0.2"/>
    <row r="5341" ht="15" customHeight="1" x14ac:dyDescent="0.2"/>
    <row r="5342" ht="15" customHeight="1" x14ac:dyDescent="0.2"/>
    <row r="5343" ht="15" customHeight="1" x14ac:dyDescent="0.2"/>
    <row r="5344" ht="15" customHeight="1" x14ac:dyDescent="0.2"/>
    <row r="5345" ht="15" customHeight="1" x14ac:dyDescent="0.2"/>
    <row r="5346" ht="15" customHeight="1" x14ac:dyDescent="0.2"/>
    <row r="5347" ht="15" customHeight="1" x14ac:dyDescent="0.2"/>
    <row r="5348" ht="15" customHeight="1" x14ac:dyDescent="0.2"/>
    <row r="5349" ht="15" customHeight="1" x14ac:dyDescent="0.2"/>
    <row r="5350" ht="15" customHeight="1" x14ac:dyDescent="0.2"/>
    <row r="5351" ht="15" customHeight="1" x14ac:dyDescent="0.2"/>
    <row r="5352" ht="15" customHeight="1" x14ac:dyDescent="0.2"/>
    <row r="5353" ht="15" customHeight="1" x14ac:dyDescent="0.2"/>
    <row r="5354" ht="15" customHeight="1" x14ac:dyDescent="0.2"/>
    <row r="5355" ht="15" customHeight="1" x14ac:dyDescent="0.2"/>
    <row r="5356" ht="15" customHeight="1" x14ac:dyDescent="0.2"/>
    <row r="5357" ht="15" customHeight="1" x14ac:dyDescent="0.2"/>
    <row r="5358" ht="15" customHeight="1" x14ac:dyDescent="0.2"/>
    <row r="5359" ht="15" customHeight="1" x14ac:dyDescent="0.2"/>
    <row r="5360" ht="15" customHeight="1" x14ac:dyDescent="0.2"/>
    <row r="5361" ht="15" customHeight="1" x14ac:dyDescent="0.2"/>
    <row r="5362" ht="15" customHeight="1" x14ac:dyDescent="0.2"/>
    <row r="5363" ht="15" customHeight="1" x14ac:dyDescent="0.2"/>
    <row r="5364" ht="15" customHeight="1" x14ac:dyDescent="0.2"/>
    <row r="5365" ht="15" customHeight="1" x14ac:dyDescent="0.2"/>
    <row r="5366" ht="15" customHeight="1" x14ac:dyDescent="0.2"/>
    <row r="5367" ht="15" customHeight="1" x14ac:dyDescent="0.2"/>
    <row r="5368" ht="15" customHeight="1" x14ac:dyDescent="0.2"/>
    <row r="5369" ht="15" customHeight="1" x14ac:dyDescent="0.2"/>
    <row r="5370" ht="15" customHeight="1" x14ac:dyDescent="0.2"/>
    <row r="5371" ht="15" customHeight="1" x14ac:dyDescent="0.2"/>
    <row r="5372" ht="15" customHeight="1" x14ac:dyDescent="0.2"/>
    <row r="5373" ht="15" customHeight="1" x14ac:dyDescent="0.2"/>
    <row r="5374" ht="15" customHeight="1" x14ac:dyDescent="0.2"/>
    <row r="5375" ht="15" customHeight="1" x14ac:dyDescent="0.2"/>
    <row r="5376" ht="15" customHeight="1" x14ac:dyDescent="0.2"/>
    <row r="5377" ht="15" customHeight="1" x14ac:dyDescent="0.2"/>
    <row r="5378" ht="15" customHeight="1" x14ac:dyDescent="0.2"/>
    <row r="5379" ht="15" customHeight="1" x14ac:dyDescent="0.2"/>
    <row r="5380" ht="15" customHeight="1" x14ac:dyDescent="0.2"/>
    <row r="5381" ht="15" customHeight="1" x14ac:dyDescent="0.2"/>
    <row r="5382" ht="15" customHeight="1" x14ac:dyDescent="0.2"/>
    <row r="5383" ht="15" customHeight="1" x14ac:dyDescent="0.2"/>
    <row r="5384" ht="15" customHeight="1" x14ac:dyDescent="0.2"/>
    <row r="5385" ht="15" customHeight="1" x14ac:dyDescent="0.2"/>
    <row r="5386" ht="15" customHeight="1" x14ac:dyDescent="0.2"/>
    <row r="5387" ht="15" customHeight="1" x14ac:dyDescent="0.2"/>
    <row r="5388" ht="15" customHeight="1" x14ac:dyDescent="0.2"/>
    <row r="5389" ht="15" customHeight="1" x14ac:dyDescent="0.2"/>
    <row r="5390" ht="15" customHeight="1" x14ac:dyDescent="0.2"/>
    <row r="5391" ht="15" customHeight="1" x14ac:dyDescent="0.2"/>
    <row r="5392" ht="15" customHeight="1" x14ac:dyDescent="0.2"/>
    <row r="5393" ht="15" customHeight="1" x14ac:dyDescent="0.2"/>
    <row r="5394" ht="15" customHeight="1" x14ac:dyDescent="0.2"/>
    <row r="5395" ht="15" customHeight="1" x14ac:dyDescent="0.2"/>
    <row r="5396" ht="15" customHeight="1" x14ac:dyDescent="0.2"/>
    <row r="5397" ht="15" customHeight="1" x14ac:dyDescent="0.2"/>
    <row r="5398" ht="15" customHeight="1" x14ac:dyDescent="0.2"/>
    <row r="5399" ht="15" customHeight="1" x14ac:dyDescent="0.2"/>
    <row r="5400" ht="15" customHeight="1" x14ac:dyDescent="0.2"/>
    <row r="5401" ht="15" customHeight="1" x14ac:dyDescent="0.2"/>
    <row r="5402" ht="15" customHeight="1" x14ac:dyDescent="0.2"/>
    <row r="5403" ht="15" customHeight="1" x14ac:dyDescent="0.2"/>
    <row r="5404" ht="15" customHeight="1" x14ac:dyDescent="0.2"/>
    <row r="5405" ht="15" customHeight="1" x14ac:dyDescent="0.2"/>
    <row r="5406" ht="15" customHeight="1" x14ac:dyDescent="0.2"/>
    <row r="5407" ht="15" customHeight="1" x14ac:dyDescent="0.2"/>
    <row r="5408" ht="15" customHeight="1" x14ac:dyDescent="0.2"/>
    <row r="5409" ht="15" customHeight="1" x14ac:dyDescent="0.2"/>
    <row r="5410" ht="15" customHeight="1" x14ac:dyDescent="0.2"/>
    <row r="5411" ht="15" customHeight="1" x14ac:dyDescent="0.2"/>
    <row r="5412" ht="15" customHeight="1" x14ac:dyDescent="0.2"/>
    <row r="5413" ht="15" customHeight="1" x14ac:dyDescent="0.2"/>
    <row r="5414" ht="15" customHeight="1" x14ac:dyDescent="0.2"/>
    <row r="5415" ht="15" customHeight="1" x14ac:dyDescent="0.2"/>
    <row r="5416" ht="15" customHeight="1" x14ac:dyDescent="0.2"/>
    <row r="5417" ht="15" customHeight="1" x14ac:dyDescent="0.2"/>
    <row r="5418" ht="15" customHeight="1" x14ac:dyDescent="0.2"/>
    <row r="5419" ht="15" customHeight="1" x14ac:dyDescent="0.2"/>
    <row r="5420" ht="15" customHeight="1" x14ac:dyDescent="0.2"/>
    <row r="5421" ht="15" customHeight="1" x14ac:dyDescent="0.2"/>
    <row r="5422" ht="15" customHeight="1" x14ac:dyDescent="0.2"/>
    <row r="5423" ht="15" customHeight="1" x14ac:dyDescent="0.2"/>
    <row r="5424" ht="15" customHeight="1" x14ac:dyDescent="0.2"/>
    <row r="5425" ht="15" customHeight="1" x14ac:dyDescent="0.2"/>
    <row r="5426" ht="15" customHeight="1" x14ac:dyDescent="0.2"/>
    <row r="5427" ht="15" customHeight="1" x14ac:dyDescent="0.2"/>
    <row r="5428" ht="15" customHeight="1" x14ac:dyDescent="0.2"/>
    <row r="5429" ht="15" customHeight="1" x14ac:dyDescent="0.2"/>
    <row r="5430" ht="15" customHeight="1" x14ac:dyDescent="0.2"/>
    <row r="5431" ht="15" customHeight="1" x14ac:dyDescent="0.2"/>
    <row r="5432" ht="15" customHeight="1" x14ac:dyDescent="0.2"/>
    <row r="5433" ht="15" customHeight="1" x14ac:dyDescent="0.2"/>
    <row r="5434" ht="15" customHeight="1" x14ac:dyDescent="0.2"/>
    <row r="5435" ht="15" customHeight="1" x14ac:dyDescent="0.2"/>
    <row r="5436" ht="15" customHeight="1" x14ac:dyDescent="0.2"/>
    <row r="5437" ht="15" customHeight="1" x14ac:dyDescent="0.2"/>
    <row r="5438" ht="15" customHeight="1" x14ac:dyDescent="0.2"/>
    <row r="5439" ht="15" customHeight="1" x14ac:dyDescent="0.2"/>
    <row r="5440" ht="15" customHeight="1" x14ac:dyDescent="0.2"/>
    <row r="5441" ht="15" customHeight="1" x14ac:dyDescent="0.2"/>
    <row r="5442" ht="15" customHeight="1" x14ac:dyDescent="0.2"/>
    <row r="5443" ht="15" customHeight="1" x14ac:dyDescent="0.2"/>
    <row r="5444" ht="15" customHeight="1" x14ac:dyDescent="0.2"/>
    <row r="5445" ht="15" customHeight="1" x14ac:dyDescent="0.2"/>
    <row r="5446" ht="15" customHeight="1" x14ac:dyDescent="0.2"/>
    <row r="5447" ht="15" customHeight="1" x14ac:dyDescent="0.2"/>
    <row r="5448" ht="15" customHeight="1" x14ac:dyDescent="0.2"/>
    <row r="5449" ht="15" customHeight="1" x14ac:dyDescent="0.2"/>
    <row r="5450" ht="15" customHeight="1" x14ac:dyDescent="0.2"/>
    <row r="5451" ht="15" customHeight="1" x14ac:dyDescent="0.2"/>
    <row r="5452" ht="15" customHeight="1" x14ac:dyDescent="0.2"/>
    <row r="5453" ht="15" customHeight="1" x14ac:dyDescent="0.2"/>
    <row r="5454" ht="15" customHeight="1" x14ac:dyDescent="0.2"/>
    <row r="5455" ht="15" customHeight="1" x14ac:dyDescent="0.2"/>
    <row r="5456" ht="15" customHeight="1" x14ac:dyDescent="0.2"/>
    <row r="5457" ht="15" customHeight="1" x14ac:dyDescent="0.2"/>
    <row r="5458" ht="15" customHeight="1" x14ac:dyDescent="0.2"/>
    <row r="5459" ht="15" customHeight="1" x14ac:dyDescent="0.2"/>
    <row r="5460" ht="15" customHeight="1" x14ac:dyDescent="0.2"/>
    <row r="5461" ht="15" customHeight="1" x14ac:dyDescent="0.2"/>
    <row r="5462" ht="15" customHeight="1" x14ac:dyDescent="0.2"/>
    <row r="5463" ht="15" customHeight="1" x14ac:dyDescent="0.2"/>
    <row r="5464" ht="15" customHeight="1" x14ac:dyDescent="0.2"/>
    <row r="5465" ht="15" customHeight="1" x14ac:dyDescent="0.2"/>
    <row r="5466" ht="15" customHeight="1" x14ac:dyDescent="0.2"/>
    <row r="5467" ht="15" customHeight="1" x14ac:dyDescent="0.2"/>
    <row r="5468" ht="15" customHeight="1" x14ac:dyDescent="0.2"/>
    <row r="5469" ht="15" customHeight="1" x14ac:dyDescent="0.2"/>
    <row r="5470" ht="15" customHeight="1" x14ac:dyDescent="0.2"/>
    <row r="5471" ht="15" customHeight="1" x14ac:dyDescent="0.2"/>
    <row r="5472" ht="15" customHeight="1" x14ac:dyDescent="0.2"/>
    <row r="5473" ht="15" customHeight="1" x14ac:dyDescent="0.2"/>
    <row r="5474" ht="15" customHeight="1" x14ac:dyDescent="0.2"/>
    <row r="5475" ht="15" customHeight="1" x14ac:dyDescent="0.2"/>
    <row r="5476" ht="15" customHeight="1" x14ac:dyDescent="0.2"/>
    <row r="5477" ht="15" customHeight="1" x14ac:dyDescent="0.2"/>
    <row r="5478" ht="15" customHeight="1" x14ac:dyDescent="0.2"/>
    <row r="5479" ht="15" customHeight="1" x14ac:dyDescent="0.2"/>
    <row r="5480" ht="15" customHeight="1" x14ac:dyDescent="0.2"/>
    <row r="5481" ht="15" customHeight="1" x14ac:dyDescent="0.2"/>
    <row r="5482" ht="15" customHeight="1" x14ac:dyDescent="0.2"/>
    <row r="5483" ht="15" customHeight="1" x14ac:dyDescent="0.2"/>
    <row r="5484" ht="15" customHeight="1" x14ac:dyDescent="0.2"/>
    <row r="5485" ht="15" customHeight="1" x14ac:dyDescent="0.2"/>
    <row r="5486" ht="15" customHeight="1" x14ac:dyDescent="0.2"/>
    <row r="5487" ht="15" customHeight="1" x14ac:dyDescent="0.2"/>
    <row r="5488" ht="15" customHeight="1" x14ac:dyDescent="0.2"/>
    <row r="5489" ht="15" customHeight="1" x14ac:dyDescent="0.2"/>
    <row r="5490" ht="15" customHeight="1" x14ac:dyDescent="0.2"/>
    <row r="5491" ht="15" customHeight="1" x14ac:dyDescent="0.2"/>
    <row r="5492" ht="15" customHeight="1" x14ac:dyDescent="0.2"/>
    <row r="5493" ht="15" customHeight="1" x14ac:dyDescent="0.2"/>
    <row r="5494" ht="15" customHeight="1" x14ac:dyDescent="0.2"/>
    <row r="5495" ht="15" customHeight="1" x14ac:dyDescent="0.2"/>
    <row r="5496" ht="15" customHeight="1" x14ac:dyDescent="0.2"/>
    <row r="5497" ht="15" customHeight="1" x14ac:dyDescent="0.2"/>
    <row r="5498" ht="15" customHeight="1" x14ac:dyDescent="0.2"/>
    <row r="5499" ht="15" customHeight="1" x14ac:dyDescent="0.2"/>
    <row r="5500" ht="15" customHeight="1" x14ac:dyDescent="0.2"/>
    <row r="5501" ht="15" customHeight="1" x14ac:dyDescent="0.2"/>
    <row r="5502" ht="15" customHeight="1" x14ac:dyDescent="0.2"/>
    <row r="5503" ht="15" customHeight="1" x14ac:dyDescent="0.2"/>
    <row r="5504" ht="15" customHeight="1" x14ac:dyDescent="0.2"/>
    <row r="5505" ht="15" customHeight="1" x14ac:dyDescent="0.2"/>
    <row r="5506" ht="15" customHeight="1" x14ac:dyDescent="0.2"/>
    <row r="5507" ht="15" customHeight="1" x14ac:dyDescent="0.2"/>
    <row r="5508" ht="15" customHeight="1" x14ac:dyDescent="0.2"/>
    <row r="5509" ht="15" customHeight="1" x14ac:dyDescent="0.2"/>
    <row r="5510" ht="15" customHeight="1" x14ac:dyDescent="0.2"/>
    <row r="5511" ht="15" customHeight="1" x14ac:dyDescent="0.2"/>
    <row r="5512" ht="15" customHeight="1" x14ac:dyDescent="0.2"/>
    <row r="5513" ht="15" customHeight="1" x14ac:dyDescent="0.2"/>
    <row r="5514" ht="15" customHeight="1" x14ac:dyDescent="0.2"/>
    <row r="5515" ht="15" customHeight="1" x14ac:dyDescent="0.2"/>
    <row r="5516" ht="15" customHeight="1" x14ac:dyDescent="0.2"/>
    <row r="5517" ht="15" customHeight="1" x14ac:dyDescent="0.2"/>
    <row r="5518" ht="15" customHeight="1" x14ac:dyDescent="0.2"/>
    <row r="5519" ht="15" customHeight="1" x14ac:dyDescent="0.2"/>
    <row r="5520" ht="15" customHeight="1" x14ac:dyDescent="0.2"/>
    <row r="5521" ht="15" customHeight="1" x14ac:dyDescent="0.2"/>
    <row r="5522" ht="15" customHeight="1" x14ac:dyDescent="0.2"/>
    <row r="5523" ht="15" customHeight="1" x14ac:dyDescent="0.2"/>
    <row r="5524" ht="15" customHeight="1" x14ac:dyDescent="0.2"/>
    <row r="5525" ht="15" customHeight="1" x14ac:dyDescent="0.2"/>
    <row r="5526" ht="15" customHeight="1" x14ac:dyDescent="0.2"/>
    <row r="5527" ht="15" customHeight="1" x14ac:dyDescent="0.2"/>
    <row r="5528" ht="15" customHeight="1" x14ac:dyDescent="0.2"/>
    <row r="5529" ht="15" customHeight="1" x14ac:dyDescent="0.2"/>
    <row r="5530" ht="15" customHeight="1" x14ac:dyDescent="0.2"/>
    <row r="5531" ht="15" customHeight="1" x14ac:dyDescent="0.2"/>
    <row r="5532" ht="15" customHeight="1" x14ac:dyDescent="0.2"/>
    <row r="5533" ht="15" customHeight="1" x14ac:dyDescent="0.2"/>
    <row r="5534" ht="15" customHeight="1" x14ac:dyDescent="0.2"/>
    <row r="5535" ht="15" customHeight="1" x14ac:dyDescent="0.2"/>
    <row r="5536" ht="15" customHeight="1" x14ac:dyDescent="0.2"/>
    <row r="5537" ht="15" customHeight="1" x14ac:dyDescent="0.2"/>
    <row r="5538" ht="15" customHeight="1" x14ac:dyDescent="0.2"/>
    <row r="5539" ht="15" customHeight="1" x14ac:dyDescent="0.2"/>
    <row r="5540" ht="15" customHeight="1" x14ac:dyDescent="0.2"/>
    <row r="5541" ht="15" customHeight="1" x14ac:dyDescent="0.2"/>
    <row r="5542" ht="15" customHeight="1" x14ac:dyDescent="0.2"/>
    <row r="5543" ht="15" customHeight="1" x14ac:dyDescent="0.2"/>
    <row r="5544" ht="15" customHeight="1" x14ac:dyDescent="0.2"/>
    <row r="5545" ht="15" customHeight="1" x14ac:dyDescent="0.2"/>
    <row r="5546" ht="15" customHeight="1" x14ac:dyDescent="0.2"/>
    <row r="5547" ht="15" customHeight="1" x14ac:dyDescent="0.2"/>
    <row r="5548" ht="15" customHeight="1" x14ac:dyDescent="0.2"/>
    <row r="5549" ht="15" customHeight="1" x14ac:dyDescent="0.2"/>
    <row r="5550" ht="15" customHeight="1" x14ac:dyDescent="0.2"/>
    <row r="5551" ht="15" customHeight="1" x14ac:dyDescent="0.2"/>
    <row r="5552" ht="15" customHeight="1" x14ac:dyDescent="0.2"/>
    <row r="5553" ht="15" customHeight="1" x14ac:dyDescent="0.2"/>
    <row r="5554" ht="15" customHeight="1" x14ac:dyDescent="0.2"/>
    <row r="5555" ht="15" customHeight="1" x14ac:dyDescent="0.2"/>
    <row r="5556" ht="15" customHeight="1" x14ac:dyDescent="0.2"/>
    <row r="5557" ht="15" customHeight="1" x14ac:dyDescent="0.2"/>
    <row r="5558" ht="15" customHeight="1" x14ac:dyDescent="0.2"/>
    <row r="5559" ht="15" customHeight="1" x14ac:dyDescent="0.2"/>
    <row r="5560" ht="15" customHeight="1" x14ac:dyDescent="0.2"/>
    <row r="5561" ht="15" customHeight="1" x14ac:dyDescent="0.2"/>
    <row r="5562" ht="15" customHeight="1" x14ac:dyDescent="0.2"/>
    <row r="5563" ht="15" customHeight="1" x14ac:dyDescent="0.2"/>
    <row r="5564" ht="15" customHeight="1" x14ac:dyDescent="0.2"/>
    <row r="5565" ht="15" customHeight="1" x14ac:dyDescent="0.2"/>
    <row r="5566" ht="15" customHeight="1" x14ac:dyDescent="0.2"/>
    <row r="5567" ht="15" customHeight="1" x14ac:dyDescent="0.2"/>
    <row r="5568" ht="15" customHeight="1" x14ac:dyDescent="0.2"/>
    <row r="5569" ht="15" customHeight="1" x14ac:dyDescent="0.2"/>
    <row r="5570" ht="15" customHeight="1" x14ac:dyDescent="0.2"/>
    <row r="5571" ht="15" customHeight="1" x14ac:dyDescent="0.2"/>
    <row r="5572" ht="15" customHeight="1" x14ac:dyDescent="0.2"/>
    <row r="5573" ht="15" customHeight="1" x14ac:dyDescent="0.2"/>
    <row r="5574" ht="15" customHeight="1" x14ac:dyDescent="0.2"/>
    <row r="5575" ht="15" customHeight="1" x14ac:dyDescent="0.2"/>
    <row r="5576" ht="15" customHeight="1" x14ac:dyDescent="0.2"/>
    <row r="5577" ht="15" customHeight="1" x14ac:dyDescent="0.2"/>
    <row r="5578" ht="15" customHeight="1" x14ac:dyDescent="0.2"/>
    <row r="5579" ht="15" customHeight="1" x14ac:dyDescent="0.2"/>
    <row r="5580" ht="15" customHeight="1" x14ac:dyDescent="0.2"/>
    <row r="5581" ht="15" customHeight="1" x14ac:dyDescent="0.2"/>
    <row r="5582" ht="15" customHeight="1" x14ac:dyDescent="0.2"/>
    <row r="5583" ht="15" customHeight="1" x14ac:dyDescent="0.2"/>
    <row r="5584" ht="15" customHeight="1" x14ac:dyDescent="0.2"/>
    <row r="5585" ht="15" customHeight="1" x14ac:dyDescent="0.2"/>
    <row r="5586" ht="15" customHeight="1" x14ac:dyDescent="0.2"/>
    <row r="5587" ht="15" customHeight="1" x14ac:dyDescent="0.2"/>
    <row r="5588" ht="15" customHeight="1" x14ac:dyDescent="0.2"/>
    <row r="5589" ht="15" customHeight="1" x14ac:dyDescent="0.2"/>
    <row r="5590" ht="15" customHeight="1" x14ac:dyDescent="0.2"/>
    <row r="5591" ht="15" customHeight="1" x14ac:dyDescent="0.2"/>
    <row r="5592" ht="15" customHeight="1" x14ac:dyDescent="0.2"/>
    <row r="5593" ht="15" customHeight="1" x14ac:dyDescent="0.2"/>
    <row r="5594" ht="15" customHeight="1" x14ac:dyDescent="0.2"/>
    <row r="5595" ht="15" customHeight="1" x14ac:dyDescent="0.2"/>
    <row r="5596" ht="15" customHeight="1" x14ac:dyDescent="0.2"/>
    <row r="5597" ht="15" customHeight="1" x14ac:dyDescent="0.2"/>
    <row r="5598" ht="15" customHeight="1" x14ac:dyDescent="0.2"/>
    <row r="5599" ht="15" customHeight="1" x14ac:dyDescent="0.2"/>
    <row r="5600" ht="15" customHeight="1" x14ac:dyDescent="0.2"/>
    <row r="5601" ht="15" customHeight="1" x14ac:dyDescent="0.2"/>
    <row r="5602" ht="15" customHeight="1" x14ac:dyDescent="0.2"/>
    <row r="5603" ht="15" customHeight="1" x14ac:dyDescent="0.2"/>
    <row r="5604" ht="15" customHeight="1" x14ac:dyDescent="0.2"/>
    <row r="5605" ht="15" customHeight="1" x14ac:dyDescent="0.2"/>
    <row r="5606" ht="15" customHeight="1" x14ac:dyDescent="0.2"/>
    <row r="5607" ht="15" customHeight="1" x14ac:dyDescent="0.2"/>
    <row r="5608" ht="15" customHeight="1" x14ac:dyDescent="0.2"/>
    <row r="5609" ht="15" customHeight="1" x14ac:dyDescent="0.2"/>
    <row r="5610" ht="15" customHeight="1" x14ac:dyDescent="0.2"/>
    <row r="5611" ht="15" customHeight="1" x14ac:dyDescent="0.2"/>
    <row r="5612" ht="15" customHeight="1" x14ac:dyDescent="0.2"/>
    <row r="5613" ht="15" customHeight="1" x14ac:dyDescent="0.2"/>
    <row r="5614" ht="15" customHeight="1" x14ac:dyDescent="0.2"/>
    <row r="5615" ht="15" customHeight="1" x14ac:dyDescent="0.2"/>
    <row r="5616" ht="15" customHeight="1" x14ac:dyDescent="0.2"/>
    <row r="5617" ht="15" customHeight="1" x14ac:dyDescent="0.2"/>
    <row r="5618" ht="15" customHeight="1" x14ac:dyDescent="0.2"/>
    <row r="5619" ht="15" customHeight="1" x14ac:dyDescent="0.2"/>
    <row r="5620" ht="15" customHeight="1" x14ac:dyDescent="0.2"/>
    <row r="5621" ht="15" customHeight="1" x14ac:dyDescent="0.2"/>
    <row r="5622" ht="15" customHeight="1" x14ac:dyDescent="0.2"/>
    <row r="5623" ht="15" customHeight="1" x14ac:dyDescent="0.2"/>
    <row r="5624" ht="15" customHeight="1" x14ac:dyDescent="0.2"/>
    <row r="5625" ht="15" customHeight="1" x14ac:dyDescent="0.2"/>
    <row r="5626" ht="15" customHeight="1" x14ac:dyDescent="0.2"/>
    <row r="5627" ht="15" customHeight="1" x14ac:dyDescent="0.2"/>
    <row r="5628" ht="15" customHeight="1" x14ac:dyDescent="0.2"/>
    <row r="5629" ht="15" customHeight="1" x14ac:dyDescent="0.2"/>
    <row r="5630" ht="15" customHeight="1" x14ac:dyDescent="0.2"/>
    <row r="5631" ht="15" customHeight="1" x14ac:dyDescent="0.2"/>
    <row r="5632" ht="15" customHeight="1" x14ac:dyDescent="0.2"/>
    <row r="5633" ht="15" customHeight="1" x14ac:dyDescent="0.2"/>
    <row r="5634" ht="15" customHeight="1" x14ac:dyDescent="0.2"/>
    <row r="5635" ht="15" customHeight="1" x14ac:dyDescent="0.2"/>
    <row r="5636" ht="15" customHeight="1" x14ac:dyDescent="0.2"/>
    <row r="5637" ht="15" customHeight="1" x14ac:dyDescent="0.2"/>
    <row r="5638" ht="15" customHeight="1" x14ac:dyDescent="0.2"/>
    <row r="5639" ht="15" customHeight="1" x14ac:dyDescent="0.2"/>
    <row r="5640" ht="15" customHeight="1" x14ac:dyDescent="0.2"/>
    <row r="5641" ht="15" customHeight="1" x14ac:dyDescent="0.2"/>
    <row r="5642" ht="15" customHeight="1" x14ac:dyDescent="0.2"/>
    <row r="5643" ht="15" customHeight="1" x14ac:dyDescent="0.2"/>
    <row r="5644" ht="15" customHeight="1" x14ac:dyDescent="0.2"/>
    <row r="5645" ht="15" customHeight="1" x14ac:dyDescent="0.2"/>
    <row r="5646" ht="15" customHeight="1" x14ac:dyDescent="0.2"/>
    <row r="5647" ht="15" customHeight="1" x14ac:dyDescent="0.2"/>
    <row r="5648" ht="15" customHeight="1" x14ac:dyDescent="0.2"/>
    <row r="5649" ht="15" customHeight="1" x14ac:dyDescent="0.2"/>
    <row r="5650" ht="15" customHeight="1" x14ac:dyDescent="0.2"/>
    <row r="5651" ht="15" customHeight="1" x14ac:dyDescent="0.2"/>
    <row r="5652" ht="15" customHeight="1" x14ac:dyDescent="0.2"/>
    <row r="5653" ht="15" customHeight="1" x14ac:dyDescent="0.2"/>
    <row r="5654" ht="15" customHeight="1" x14ac:dyDescent="0.2"/>
    <row r="5655" ht="15" customHeight="1" x14ac:dyDescent="0.2"/>
    <row r="5656" ht="15" customHeight="1" x14ac:dyDescent="0.2"/>
    <row r="5657" ht="15" customHeight="1" x14ac:dyDescent="0.2"/>
    <row r="5658" ht="15" customHeight="1" x14ac:dyDescent="0.2"/>
    <row r="5659" ht="15" customHeight="1" x14ac:dyDescent="0.2"/>
    <row r="5660" ht="15" customHeight="1" x14ac:dyDescent="0.2"/>
    <row r="5661" ht="15" customHeight="1" x14ac:dyDescent="0.2"/>
    <row r="5662" ht="15" customHeight="1" x14ac:dyDescent="0.2"/>
    <row r="5663" ht="15" customHeight="1" x14ac:dyDescent="0.2"/>
    <row r="5664" ht="15" customHeight="1" x14ac:dyDescent="0.2"/>
    <row r="5665" ht="15" customHeight="1" x14ac:dyDescent="0.2"/>
    <row r="5666" ht="15" customHeight="1" x14ac:dyDescent="0.2"/>
    <row r="5667" ht="15" customHeight="1" x14ac:dyDescent="0.2"/>
    <row r="5668" ht="15" customHeight="1" x14ac:dyDescent="0.2"/>
    <row r="5669" ht="15" customHeight="1" x14ac:dyDescent="0.2"/>
    <row r="5670" ht="15" customHeight="1" x14ac:dyDescent="0.2"/>
    <row r="5671" ht="15" customHeight="1" x14ac:dyDescent="0.2"/>
    <row r="5672" ht="15" customHeight="1" x14ac:dyDescent="0.2"/>
    <row r="5673" ht="15" customHeight="1" x14ac:dyDescent="0.2"/>
    <row r="5674" ht="15" customHeight="1" x14ac:dyDescent="0.2"/>
    <row r="5675" ht="15" customHeight="1" x14ac:dyDescent="0.2"/>
    <row r="5676" ht="15" customHeight="1" x14ac:dyDescent="0.2"/>
    <row r="5677" ht="15" customHeight="1" x14ac:dyDescent="0.2"/>
    <row r="5678" ht="15" customHeight="1" x14ac:dyDescent="0.2"/>
    <row r="5679" ht="15" customHeight="1" x14ac:dyDescent="0.2"/>
    <row r="5680" ht="15" customHeight="1" x14ac:dyDescent="0.2"/>
    <row r="5681" ht="15" customHeight="1" x14ac:dyDescent="0.2"/>
    <row r="5682" ht="15" customHeight="1" x14ac:dyDescent="0.2"/>
    <row r="5683" ht="15" customHeight="1" x14ac:dyDescent="0.2"/>
    <row r="5684" ht="15" customHeight="1" x14ac:dyDescent="0.2"/>
    <row r="5685" ht="15" customHeight="1" x14ac:dyDescent="0.2"/>
    <row r="5686" ht="15" customHeight="1" x14ac:dyDescent="0.2"/>
    <row r="5687" ht="15" customHeight="1" x14ac:dyDescent="0.2"/>
    <row r="5688" ht="15" customHeight="1" x14ac:dyDescent="0.2"/>
    <row r="5689" ht="15" customHeight="1" x14ac:dyDescent="0.2"/>
    <row r="5690" ht="15" customHeight="1" x14ac:dyDescent="0.2"/>
    <row r="5691" ht="15" customHeight="1" x14ac:dyDescent="0.2"/>
    <row r="5692" ht="15" customHeight="1" x14ac:dyDescent="0.2"/>
    <row r="5693" ht="15" customHeight="1" x14ac:dyDescent="0.2"/>
    <row r="5694" ht="15" customHeight="1" x14ac:dyDescent="0.2"/>
    <row r="5695" ht="15" customHeight="1" x14ac:dyDescent="0.2"/>
    <row r="5696" ht="15" customHeight="1" x14ac:dyDescent="0.2"/>
    <row r="5697" ht="15" customHeight="1" x14ac:dyDescent="0.2"/>
    <row r="5698" ht="15" customHeight="1" x14ac:dyDescent="0.2"/>
    <row r="5699" ht="15" customHeight="1" x14ac:dyDescent="0.2"/>
    <row r="5700" ht="15" customHeight="1" x14ac:dyDescent="0.2"/>
    <row r="5701" ht="15" customHeight="1" x14ac:dyDescent="0.2"/>
    <row r="5702" ht="15" customHeight="1" x14ac:dyDescent="0.2"/>
    <row r="5703" ht="15" customHeight="1" x14ac:dyDescent="0.2"/>
    <row r="5704" ht="15" customHeight="1" x14ac:dyDescent="0.2"/>
    <row r="5705" ht="15" customHeight="1" x14ac:dyDescent="0.2"/>
    <row r="5706" ht="15" customHeight="1" x14ac:dyDescent="0.2"/>
    <row r="5707" ht="15" customHeight="1" x14ac:dyDescent="0.2"/>
    <row r="5708" ht="15" customHeight="1" x14ac:dyDescent="0.2"/>
    <row r="5709" ht="15" customHeight="1" x14ac:dyDescent="0.2"/>
    <row r="5710" ht="15" customHeight="1" x14ac:dyDescent="0.2"/>
    <row r="5711" ht="15" customHeight="1" x14ac:dyDescent="0.2"/>
    <row r="5712" ht="15" customHeight="1" x14ac:dyDescent="0.2"/>
    <row r="5713" ht="15" customHeight="1" x14ac:dyDescent="0.2"/>
    <row r="5714" ht="15" customHeight="1" x14ac:dyDescent="0.2"/>
    <row r="5715" ht="15" customHeight="1" x14ac:dyDescent="0.2"/>
    <row r="5716" ht="15" customHeight="1" x14ac:dyDescent="0.2"/>
    <row r="5717" ht="15" customHeight="1" x14ac:dyDescent="0.2"/>
    <row r="5718" ht="15" customHeight="1" x14ac:dyDescent="0.2"/>
    <row r="5719" ht="15" customHeight="1" x14ac:dyDescent="0.2"/>
    <row r="5720" ht="15" customHeight="1" x14ac:dyDescent="0.2"/>
    <row r="5721" ht="15" customHeight="1" x14ac:dyDescent="0.2"/>
    <row r="5722" ht="15" customHeight="1" x14ac:dyDescent="0.2"/>
    <row r="5723" ht="15" customHeight="1" x14ac:dyDescent="0.2"/>
    <row r="5724" ht="15" customHeight="1" x14ac:dyDescent="0.2"/>
    <row r="5725" ht="15" customHeight="1" x14ac:dyDescent="0.2"/>
    <row r="5726" ht="15" customHeight="1" x14ac:dyDescent="0.2"/>
    <row r="5727" ht="15" customHeight="1" x14ac:dyDescent="0.2"/>
    <row r="5728" ht="15" customHeight="1" x14ac:dyDescent="0.2"/>
    <row r="5729" ht="15" customHeight="1" x14ac:dyDescent="0.2"/>
    <row r="5730" ht="15" customHeight="1" x14ac:dyDescent="0.2"/>
    <row r="5731" ht="15" customHeight="1" x14ac:dyDescent="0.2"/>
    <row r="5732" ht="15" customHeight="1" x14ac:dyDescent="0.2"/>
    <row r="5733" ht="15" customHeight="1" x14ac:dyDescent="0.2"/>
    <row r="5734" ht="15" customHeight="1" x14ac:dyDescent="0.2"/>
    <row r="5735" ht="15" customHeight="1" x14ac:dyDescent="0.2"/>
    <row r="5736" ht="15" customHeight="1" x14ac:dyDescent="0.2"/>
    <row r="5737" ht="15" customHeight="1" x14ac:dyDescent="0.2"/>
    <row r="5738" ht="15" customHeight="1" x14ac:dyDescent="0.2"/>
    <row r="5739" ht="15" customHeight="1" x14ac:dyDescent="0.2"/>
    <row r="5740" ht="15" customHeight="1" x14ac:dyDescent="0.2"/>
    <row r="5741" ht="15" customHeight="1" x14ac:dyDescent="0.2"/>
    <row r="5742" ht="15" customHeight="1" x14ac:dyDescent="0.2"/>
    <row r="5743" ht="15" customHeight="1" x14ac:dyDescent="0.2"/>
    <row r="5744" ht="15" customHeight="1" x14ac:dyDescent="0.2"/>
    <row r="5745" ht="15" customHeight="1" x14ac:dyDescent="0.2"/>
    <row r="5746" ht="15" customHeight="1" x14ac:dyDescent="0.2"/>
    <row r="5747" ht="15" customHeight="1" x14ac:dyDescent="0.2"/>
    <row r="5748" ht="15" customHeight="1" x14ac:dyDescent="0.2"/>
    <row r="5749" ht="15" customHeight="1" x14ac:dyDescent="0.2"/>
    <row r="5750" ht="15" customHeight="1" x14ac:dyDescent="0.2"/>
    <row r="5751" ht="15" customHeight="1" x14ac:dyDescent="0.2"/>
    <row r="5752" ht="15" customHeight="1" x14ac:dyDescent="0.2"/>
    <row r="5753" ht="15" customHeight="1" x14ac:dyDescent="0.2"/>
    <row r="5754" ht="15" customHeight="1" x14ac:dyDescent="0.2"/>
    <row r="5755" ht="15" customHeight="1" x14ac:dyDescent="0.2"/>
    <row r="5756" ht="15" customHeight="1" x14ac:dyDescent="0.2"/>
    <row r="5757" ht="15" customHeight="1" x14ac:dyDescent="0.2"/>
    <row r="5758" ht="15" customHeight="1" x14ac:dyDescent="0.2"/>
    <row r="5759" ht="15" customHeight="1" x14ac:dyDescent="0.2"/>
    <row r="5760" ht="15" customHeight="1" x14ac:dyDescent="0.2"/>
    <row r="5761" ht="15" customHeight="1" x14ac:dyDescent="0.2"/>
    <row r="5762" ht="15" customHeight="1" x14ac:dyDescent="0.2"/>
    <row r="5763" ht="15" customHeight="1" x14ac:dyDescent="0.2"/>
    <row r="5764" ht="15" customHeight="1" x14ac:dyDescent="0.2"/>
    <row r="5765" ht="15" customHeight="1" x14ac:dyDescent="0.2"/>
    <row r="5766" ht="15" customHeight="1" x14ac:dyDescent="0.2"/>
    <row r="5767" ht="15" customHeight="1" x14ac:dyDescent="0.2"/>
    <row r="5768" ht="15" customHeight="1" x14ac:dyDescent="0.2"/>
    <row r="5769" ht="15" customHeight="1" x14ac:dyDescent="0.2"/>
    <row r="5770" ht="15" customHeight="1" x14ac:dyDescent="0.2"/>
    <row r="5771" ht="15" customHeight="1" x14ac:dyDescent="0.2"/>
    <row r="5772" ht="15" customHeight="1" x14ac:dyDescent="0.2"/>
    <row r="5773" ht="15" customHeight="1" x14ac:dyDescent="0.2"/>
    <row r="5774" ht="15" customHeight="1" x14ac:dyDescent="0.2"/>
    <row r="5775" ht="15" customHeight="1" x14ac:dyDescent="0.2"/>
    <row r="5776" ht="15" customHeight="1" x14ac:dyDescent="0.2"/>
    <row r="5777" ht="15" customHeight="1" x14ac:dyDescent="0.2"/>
    <row r="5778" ht="15" customHeight="1" x14ac:dyDescent="0.2"/>
    <row r="5779" ht="15" customHeight="1" x14ac:dyDescent="0.2"/>
    <row r="5780" ht="15" customHeight="1" x14ac:dyDescent="0.2"/>
    <row r="5781" ht="15" customHeight="1" x14ac:dyDescent="0.2"/>
    <row r="5782" ht="15" customHeight="1" x14ac:dyDescent="0.2"/>
    <row r="5783" ht="15" customHeight="1" x14ac:dyDescent="0.2"/>
    <row r="5784" ht="15" customHeight="1" x14ac:dyDescent="0.2"/>
    <row r="5785" ht="15" customHeight="1" x14ac:dyDescent="0.2"/>
    <row r="5786" ht="15" customHeight="1" x14ac:dyDescent="0.2"/>
    <row r="5787" ht="15" customHeight="1" x14ac:dyDescent="0.2"/>
    <row r="5788" ht="15" customHeight="1" x14ac:dyDescent="0.2"/>
    <row r="5789" ht="15" customHeight="1" x14ac:dyDescent="0.2"/>
    <row r="5790" ht="15" customHeight="1" x14ac:dyDescent="0.2"/>
    <row r="5791" ht="15" customHeight="1" x14ac:dyDescent="0.2"/>
    <row r="5792" ht="15" customHeight="1" x14ac:dyDescent="0.2"/>
    <row r="5793" ht="15" customHeight="1" x14ac:dyDescent="0.2"/>
    <row r="5794" ht="15" customHeight="1" x14ac:dyDescent="0.2"/>
    <row r="5795" ht="15" customHeight="1" x14ac:dyDescent="0.2"/>
    <row r="5796" ht="15" customHeight="1" x14ac:dyDescent="0.2"/>
    <row r="5797" ht="15" customHeight="1" x14ac:dyDescent="0.2"/>
    <row r="5798" ht="15" customHeight="1" x14ac:dyDescent="0.2"/>
    <row r="5799" ht="15" customHeight="1" x14ac:dyDescent="0.2"/>
    <row r="5800" ht="15" customHeight="1" x14ac:dyDescent="0.2"/>
    <row r="5801" ht="15" customHeight="1" x14ac:dyDescent="0.2"/>
    <row r="5802" ht="15" customHeight="1" x14ac:dyDescent="0.2"/>
    <row r="5803" ht="15" customHeight="1" x14ac:dyDescent="0.2"/>
    <row r="5804" ht="15" customHeight="1" x14ac:dyDescent="0.2"/>
    <row r="5805" ht="15" customHeight="1" x14ac:dyDescent="0.2"/>
    <row r="5806" ht="15" customHeight="1" x14ac:dyDescent="0.2"/>
    <row r="5807" ht="15" customHeight="1" x14ac:dyDescent="0.2"/>
    <row r="5808" ht="15" customHeight="1" x14ac:dyDescent="0.2"/>
    <row r="5809" ht="15" customHeight="1" x14ac:dyDescent="0.2"/>
    <row r="5810" ht="15" customHeight="1" x14ac:dyDescent="0.2"/>
    <row r="5811" ht="15" customHeight="1" x14ac:dyDescent="0.2"/>
    <row r="5812" ht="15" customHeight="1" x14ac:dyDescent="0.2"/>
    <row r="5813" ht="15" customHeight="1" x14ac:dyDescent="0.2"/>
    <row r="5814" ht="15" customHeight="1" x14ac:dyDescent="0.2"/>
    <row r="5815" ht="15" customHeight="1" x14ac:dyDescent="0.2"/>
    <row r="5816" ht="15" customHeight="1" x14ac:dyDescent="0.2"/>
    <row r="5817" ht="15" customHeight="1" x14ac:dyDescent="0.2"/>
    <row r="5818" ht="15" customHeight="1" x14ac:dyDescent="0.2"/>
    <row r="5819" ht="15" customHeight="1" x14ac:dyDescent="0.2"/>
    <row r="5820" ht="15" customHeight="1" x14ac:dyDescent="0.2"/>
    <row r="5821" ht="15" customHeight="1" x14ac:dyDescent="0.2"/>
    <row r="5822" ht="15" customHeight="1" x14ac:dyDescent="0.2"/>
    <row r="5823" ht="15" customHeight="1" x14ac:dyDescent="0.2"/>
    <row r="5824" ht="15" customHeight="1" x14ac:dyDescent="0.2"/>
    <row r="5825" ht="15" customHeight="1" x14ac:dyDescent="0.2"/>
    <row r="5826" ht="15" customHeight="1" x14ac:dyDescent="0.2"/>
    <row r="5827" ht="15" customHeight="1" x14ac:dyDescent="0.2"/>
    <row r="5828" ht="15" customHeight="1" x14ac:dyDescent="0.2"/>
    <row r="5829" ht="15" customHeight="1" x14ac:dyDescent="0.2"/>
    <row r="5830" ht="15" customHeight="1" x14ac:dyDescent="0.2"/>
    <row r="5831" ht="15" customHeight="1" x14ac:dyDescent="0.2"/>
    <row r="5832" ht="15" customHeight="1" x14ac:dyDescent="0.2"/>
    <row r="5833" ht="15" customHeight="1" x14ac:dyDescent="0.2"/>
    <row r="5834" ht="15" customHeight="1" x14ac:dyDescent="0.2"/>
    <row r="5835" ht="15" customHeight="1" x14ac:dyDescent="0.2"/>
    <row r="5836" ht="15" customHeight="1" x14ac:dyDescent="0.2"/>
    <row r="5837" ht="15" customHeight="1" x14ac:dyDescent="0.2"/>
    <row r="5838" ht="15" customHeight="1" x14ac:dyDescent="0.2"/>
    <row r="5839" ht="15" customHeight="1" x14ac:dyDescent="0.2"/>
    <row r="5840" ht="15" customHeight="1" x14ac:dyDescent="0.2"/>
    <row r="5841" ht="15" customHeight="1" x14ac:dyDescent="0.2"/>
    <row r="5842" ht="15" customHeight="1" x14ac:dyDescent="0.2"/>
    <row r="5843" ht="15" customHeight="1" x14ac:dyDescent="0.2"/>
    <row r="5844" ht="15" customHeight="1" x14ac:dyDescent="0.2"/>
    <row r="5845" ht="15" customHeight="1" x14ac:dyDescent="0.2"/>
    <row r="5846" ht="15" customHeight="1" x14ac:dyDescent="0.2"/>
    <row r="5847" ht="15" customHeight="1" x14ac:dyDescent="0.2"/>
    <row r="5848" ht="15" customHeight="1" x14ac:dyDescent="0.2"/>
    <row r="5849" ht="15" customHeight="1" x14ac:dyDescent="0.2"/>
    <row r="5850" ht="15" customHeight="1" x14ac:dyDescent="0.2"/>
    <row r="5851" ht="15" customHeight="1" x14ac:dyDescent="0.2"/>
    <row r="5852" ht="15" customHeight="1" x14ac:dyDescent="0.2"/>
    <row r="5853" ht="15" customHeight="1" x14ac:dyDescent="0.2"/>
    <row r="5854" ht="15" customHeight="1" x14ac:dyDescent="0.2"/>
    <row r="5855" ht="15" customHeight="1" x14ac:dyDescent="0.2"/>
    <row r="5856" ht="15" customHeight="1" x14ac:dyDescent="0.2"/>
    <row r="5857" ht="15" customHeight="1" x14ac:dyDescent="0.2"/>
    <row r="5858" ht="15" customHeight="1" x14ac:dyDescent="0.2"/>
    <row r="5859" ht="15" customHeight="1" x14ac:dyDescent="0.2"/>
    <row r="5860" ht="15" customHeight="1" x14ac:dyDescent="0.2"/>
    <row r="5861" ht="15" customHeight="1" x14ac:dyDescent="0.2"/>
    <row r="5862" ht="15" customHeight="1" x14ac:dyDescent="0.2"/>
    <row r="5863" ht="15" customHeight="1" x14ac:dyDescent="0.2"/>
    <row r="5864" ht="15" customHeight="1" x14ac:dyDescent="0.2"/>
    <row r="5865" ht="15" customHeight="1" x14ac:dyDescent="0.2"/>
    <row r="5866" ht="15" customHeight="1" x14ac:dyDescent="0.2"/>
    <row r="5867" ht="15" customHeight="1" x14ac:dyDescent="0.2"/>
    <row r="5868" ht="15" customHeight="1" x14ac:dyDescent="0.2"/>
    <row r="5869" ht="15" customHeight="1" x14ac:dyDescent="0.2"/>
    <row r="5870" ht="15" customHeight="1" x14ac:dyDescent="0.2"/>
    <row r="5871" ht="15" customHeight="1" x14ac:dyDescent="0.2"/>
    <row r="5872" ht="15" customHeight="1" x14ac:dyDescent="0.2"/>
    <row r="5873" ht="15" customHeight="1" x14ac:dyDescent="0.2"/>
    <row r="5874" ht="15" customHeight="1" x14ac:dyDescent="0.2"/>
    <row r="5875" ht="15" customHeight="1" x14ac:dyDescent="0.2"/>
    <row r="5876" ht="15" customHeight="1" x14ac:dyDescent="0.2"/>
    <row r="5877" ht="15" customHeight="1" x14ac:dyDescent="0.2"/>
    <row r="5878" ht="15" customHeight="1" x14ac:dyDescent="0.2"/>
    <row r="5879" ht="15" customHeight="1" x14ac:dyDescent="0.2"/>
    <row r="5880" ht="15" customHeight="1" x14ac:dyDescent="0.2"/>
    <row r="5881" ht="15" customHeight="1" x14ac:dyDescent="0.2"/>
    <row r="5882" ht="15" customHeight="1" x14ac:dyDescent="0.2"/>
    <row r="5883" ht="15" customHeight="1" x14ac:dyDescent="0.2"/>
    <row r="5884" ht="15" customHeight="1" x14ac:dyDescent="0.2"/>
    <row r="5885" ht="15" customHeight="1" x14ac:dyDescent="0.2"/>
    <row r="5886" ht="15" customHeight="1" x14ac:dyDescent="0.2"/>
    <row r="5887" ht="15" customHeight="1" x14ac:dyDescent="0.2"/>
    <row r="5888" ht="15" customHeight="1" x14ac:dyDescent="0.2"/>
    <row r="5889" ht="15" customHeight="1" x14ac:dyDescent="0.2"/>
    <row r="5890" ht="15" customHeight="1" x14ac:dyDescent="0.2"/>
    <row r="5891" ht="15" customHeight="1" x14ac:dyDescent="0.2"/>
    <row r="5892" ht="15" customHeight="1" x14ac:dyDescent="0.2"/>
    <row r="5893" ht="15" customHeight="1" x14ac:dyDescent="0.2"/>
    <row r="5894" ht="15" customHeight="1" x14ac:dyDescent="0.2"/>
    <row r="5895" ht="15" customHeight="1" x14ac:dyDescent="0.2"/>
    <row r="5896" ht="15" customHeight="1" x14ac:dyDescent="0.2"/>
    <row r="5897" ht="15" customHeight="1" x14ac:dyDescent="0.2"/>
    <row r="5898" ht="15" customHeight="1" x14ac:dyDescent="0.2"/>
    <row r="5899" ht="15" customHeight="1" x14ac:dyDescent="0.2"/>
    <row r="5900" ht="15" customHeight="1" x14ac:dyDescent="0.2"/>
    <row r="5901" ht="15" customHeight="1" x14ac:dyDescent="0.2"/>
    <row r="5902" ht="15" customHeight="1" x14ac:dyDescent="0.2"/>
    <row r="5903" ht="15" customHeight="1" x14ac:dyDescent="0.2"/>
    <row r="5904" ht="15" customHeight="1" x14ac:dyDescent="0.2"/>
    <row r="5905" ht="15" customHeight="1" x14ac:dyDescent="0.2"/>
    <row r="5906" ht="15" customHeight="1" x14ac:dyDescent="0.2"/>
    <row r="5907" ht="15" customHeight="1" x14ac:dyDescent="0.2"/>
    <row r="5908" ht="15" customHeight="1" x14ac:dyDescent="0.2"/>
    <row r="5909" ht="15" customHeight="1" x14ac:dyDescent="0.2"/>
    <row r="5910" ht="15" customHeight="1" x14ac:dyDescent="0.2"/>
    <row r="5911" ht="15" customHeight="1" x14ac:dyDescent="0.2"/>
    <row r="5912" ht="15" customHeight="1" x14ac:dyDescent="0.2"/>
    <row r="5913" ht="15" customHeight="1" x14ac:dyDescent="0.2"/>
    <row r="5914" ht="15" customHeight="1" x14ac:dyDescent="0.2"/>
    <row r="5915" ht="15" customHeight="1" x14ac:dyDescent="0.2"/>
    <row r="5916" ht="15" customHeight="1" x14ac:dyDescent="0.2"/>
    <row r="5917" ht="15" customHeight="1" x14ac:dyDescent="0.2"/>
    <row r="5918" ht="15" customHeight="1" x14ac:dyDescent="0.2"/>
    <row r="5919" ht="15" customHeight="1" x14ac:dyDescent="0.2"/>
    <row r="5920" ht="15" customHeight="1" x14ac:dyDescent="0.2"/>
    <row r="5921" ht="15" customHeight="1" x14ac:dyDescent="0.2"/>
    <row r="5922" ht="15" customHeight="1" x14ac:dyDescent="0.2"/>
    <row r="5923" ht="15" customHeight="1" x14ac:dyDescent="0.2"/>
    <row r="5924" ht="15" customHeight="1" x14ac:dyDescent="0.2"/>
    <row r="5925" ht="15" customHeight="1" x14ac:dyDescent="0.2"/>
    <row r="5926" ht="15" customHeight="1" x14ac:dyDescent="0.2"/>
    <row r="5927" ht="15" customHeight="1" x14ac:dyDescent="0.2"/>
    <row r="5928" ht="15" customHeight="1" x14ac:dyDescent="0.2"/>
    <row r="5929" ht="15" customHeight="1" x14ac:dyDescent="0.2"/>
    <row r="5930" ht="15" customHeight="1" x14ac:dyDescent="0.2"/>
    <row r="5931" ht="15" customHeight="1" x14ac:dyDescent="0.2"/>
    <row r="5932" ht="15" customHeight="1" x14ac:dyDescent="0.2"/>
    <row r="5933" ht="15" customHeight="1" x14ac:dyDescent="0.2"/>
    <row r="5934" ht="15" customHeight="1" x14ac:dyDescent="0.2"/>
    <row r="5935" ht="15" customHeight="1" x14ac:dyDescent="0.2"/>
    <row r="5936" ht="15" customHeight="1" x14ac:dyDescent="0.2"/>
    <row r="5937" ht="15" customHeight="1" x14ac:dyDescent="0.2"/>
    <row r="5938" ht="15" customHeight="1" x14ac:dyDescent="0.2"/>
    <row r="5939" ht="15" customHeight="1" x14ac:dyDescent="0.2"/>
    <row r="5940" ht="15" customHeight="1" x14ac:dyDescent="0.2"/>
    <row r="5941" ht="15" customHeight="1" x14ac:dyDescent="0.2"/>
    <row r="5942" ht="15" customHeight="1" x14ac:dyDescent="0.2"/>
    <row r="5943" ht="15" customHeight="1" x14ac:dyDescent="0.2"/>
    <row r="5944" ht="15" customHeight="1" x14ac:dyDescent="0.2"/>
    <row r="5945" ht="15" customHeight="1" x14ac:dyDescent="0.2"/>
    <row r="5946" ht="15" customHeight="1" x14ac:dyDescent="0.2"/>
    <row r="5947" ht="15" customHeight="1" x14ac:dyDescent="0.2"/>
    <row r="5948" ht="15" customHeight="1" x14ac:dyDescent="0.2"/>
    <row r="5949" ht="15" customHeight="1" x14ac:dyDescent="0.2"/>
    <row r="5950" ht="15" customHeight="1" x14ac:dyDescent="0.2"/>
    <row r="5951" ht="15" customHeight="1" x14ac:dyDescent="0.2"/>
    <row r="5952" ht="15" customHeight="1" x14ac:dyDescent="0.2"/>
    <row r="5953" ht="15" customHeight="1" x14ac:dyDescent="0.2"/>
    <row r="5954" ht="15" customHeight="1" x14ac:dyDescent="0.2"/>
    <row r="5955" ht="15" customHeight="1" x14ac:dyDescent="0.2"/>
    <row r="5956" ht="15" customHeight="1" x14ac:dyDescent="0.2"/>
    <row r="5957" ht="15" customHeight="1" x14ac:dyDescent="0.2"/>
    <row r="5958" ht="15" customHeight="1" x14ac:dyDescent="0.2"/>
    <row r="5959" ht="15" customHeight="1" x14ac:dyDescent="0.2"/>
    <row r="5960" ht="15" customHeight="1" x14ac:dyDescent="0.2"/>
    <row r="5961" ht="15" customHeight="1" x14ac:dyDescent="0.2"/>
    <row r="5962" ht="15" customHeight="1" x14ac:dyDescent="0.2"/>
    <row r="5963" ht="15" customHeight="1" x14ac:dyDescent="0.2"/>
    <row r="5964" ht="15" customHeight="1" x14ac:dyDescent="0.2"/>
    <row r="5965" ht="15" customHeight="1" x14ac:dyDescent="0.2"/>
    <row r="5966" ht="15" customHeight="1" x14ac:dyDescent="0.2"/>
    <row r="5967" ht="15" customHeight="1" x14ac:dyDescent="0.2"/>
    <row r="5968" ht="15" customHeight="1" x14ac:dyDescent="0.2"/>
    <row r="5969" ht="15" customHeight="1" x14ac:dyDescent="0.2"/>
    <row r="5970" ht="15" customHeight="1" x14ac:dyDescent="0.2"/>
    <row r="5971" ht="15" customHeight="1" x14ac:dyDescent="0.2"/>
    <row r="5972" ht="15" customHeight="1" x14ac:dyDescent="0.2"/>
    <row r="5973" ht="15" customHeight="1" x14ac:dyDescent="0.2"/>
    <row r="5974" ht="15" customHeight="1" x14ac:dyDescent="0.2"/>
    <row r="5975" ht="15" customHeight="1" x14ac:dyDescent="0.2"/>
    <row r="5976" ht="15" customHeight="1" x14ac:dyDescent="0.2"/>
    <row r="5977" ht="15" customHeight="1" x14ac:dyDescent="0.2"/>
    <row r="5978" ht="15" customHeight="1" x14ac:dyDescent="0.2"/>
    <row r="5979" ht="15" customHeight="1" x14ac:dyDescent="0.2"/>
    <row r="5980" ht="15" customHeight="1" x14ac:dyDescent="0.2"/>
    <row r="5981" ht="15" customHeight="1" x14ac:dyDescent="0.2"/>
    <row r="5982" ht="15" customHeight="1" x14ac:dyDescent="0.2"/>
    <row r="5983" ht="15" customHeight="1" x14ac:dyDescent="0.2"/>
    <row r="5984" ht="15" customHeight="1" x14ac:dyDescent="0.2"/>
    <row r="5985" ht="15" customHeight="1" x14ac:dyDescent="0.2"/>
    <row r="5986" ht="15" customHeight="1" x14ac:dyDescent="0.2"/>
    <row r="5987" ht="15" customHeight="1" x14ac:dyDescent="0.2"/>
    <row r="5988" ht="15" customHeight="1" x14ac:dyDescent="0.2"/>
    <row r="5989" ht="15" customHeight="1" x14ac:dyDescent="0.2"/>
    <row r="5990" ht="15" customHeight="1" x14ac:dyDescent="0.2"/>
    <row r="5991" ht="15" customHeight="1" x14ac:dyDescent="0.2"/>
    <row r="5992" ht="15" customHeight="1" x14ac:dyDescent="0.2"/>
    <row r="5993" ht="15" customHeight="1" x14ac:dyDescent="0.2"/>
    <row r="5994" ht="15" customHeight="1" x14ac:dyDescent="0.2"/>
    <row r="5995" ht="15" customHeight="1" x14ac:dyDescent="0.2"/>
    <row r="5996" ht="15" customHeight="1" x14ac:dyDescent="0.2"/>
    <row r="5997" ht="15" customHeight="1" x14ac:dyDescent="0.2"/>
    <row r="5998" ht="15" customHeight="1" x14ac:dyDescent="0.2"/>
    <row r="5999" ht="15" customHeight="1" x14ac:dyDescent="0.2"/>
    <row r="6000" ht="15" customHeight="1" x14ac:dyDescent="0.2"/>
    <row r="6001" ht="15" customHeight="1" x14ac:dyDescent="0.2"/>
    <row r="6002" ht="15" customHeight="1" x14ac:dyDescent="0.2"/>
    <row r="6003" ht="15" customHeight="1" x14ac:dyDescent="0.2"/>
    <row r="6004" ht="15" customHeight="1" x14ac:dyDescent="0.2"/>
    <row r="6005" ht="15" customHeight="1" x14ac:dyDescent="0.2"/>
    <row r="6006" ht="15" customHeight="1" x14ac:dyDescent="0.2"/>
    <row r="6007" ht="15" customHeight="1" x14ac:dyDescent="0.2"/>
    <row r="6008" ht="15" customHeight="1" x14ac:dyDescent="0.2"/>
    <row r="6009" ht="15" customHeight="1" x14ac:dyDescent="0.2"/>
    <row r="6010" ht="15" customHeight="1" x14ac:dyDescent="0.2"/>
    <row r="6011" ht="15" customHeight="1" x14ac:dyDescent="0.2"/>
    <row r="6012" ht="15" customHeight="1" x14ac:dyDescent="0.2"/>
    <row r="6013" ht="15" customHeight="1" x14ac:dyDescent="0.2"/>
    <row r="6014" ht="15" customHeight="1" x14ac:dyDescent="0.2"/>
    <row r="6015" ht="15" customHeight="1" x14ac:dyDescent="0.2"/>
    <row r="6016" ht="15" customHeight="1" x14ac:dyDescent="0.2"/>
    <row r="6017" ht="15" customHeight="1" x14ac:dyDescent="0.2"/>
    <row r="6018" ht="15" customHeight="1" x14ac:dyDescent="0.2"/>
    <row r="6019" ht="15" customHeight="1" x14ac:dyDescent="0.2"/>
    <row r="6020" ht="15" customHeight="1" x14ac:dyDescent="0.2"/>
    <row r="6021" ht="15" customHeight="1" x14ac:dyDescent="0.2"/>
    <row r="6022" ht="15" customHeight="1" x14ac:dyDescent="0.2"/>
    <row r="6023" ht="15" customHeight="1" x14ac:dyDescent="0.2"/>
    <row r="6024" ht="15" customHeight="1" x14ac:dyDescent="0.2"/>
    <row r="6025" ht="15" customHeight="1" x14ac:dyDescent="0.2"/>
    <row r="6026" ht="15" customHeight="1" x14ac:dyDescent="0.2"/>
    <row r="6027" ht="15" customHeight="1" x14ac:dyDescent="0.2"/>
    <row r="6028" ht="15" customHeight="1" x14ac:dyDescent="0.2"/>
    <row r="6029" ht="15" customHeight="1" x14ac:dyDescent="0.2"/>
    <row r="6030" ht="15" customHeight="1" x14ac:dyDescent="0.2"/>
    <row r="6031" ht="15" customHeight="1" x14ac:dyDescent="0.2"/>
    <row r="6032" ht="15" customHeight="1" x14ac:dyDescent="0.2"/>
    <row r="6033" ht="15" customHeight="1" x14ac:dyDescent="0.2"/>
    <row r="6034" ht="15" customHeight="1" x14ac:dyDescent="0.2"/>
    <row r="6035" ht="15" customHeight="1" x14ac:dyDescent="0.2"/>
    <row r="6036" ht="15" customHeight="1" x14ac:dyDescent="0.2"/>
    <row r="6037" ht="15" customHeight="1" x14ac:dyDescent="0.2"/>
    <row r="6038" ht="15" customHeight="1" x14ac:dyDescent="0.2"/>
    <row r="6039" ht="15" customHeight="1" x14ac:dyDescent="0.2"/>
    <row r="6040" ht="15" customHeight="1" x14ac:dyDescent="0.2"/>
    <row r="6041" ht="15" customHeight="1" x14ac:dyDescent="0.2"/>
    <row r="6042" ht="15" customHeight="1" x14ac:dyDescent="0.2"/>
    <row r="6043" ht="15" customHeight="1" x14ac:dyDescent="0.2"/>
    <row r="6044" ht="15" customHeight="1" x14ac:dyDescent="0.2"/>
    <row r="6045" ht="15" customHeight="1" x14ac:dyDescent="0.2"/>
    <row r="6046" ht="15" customHeight="1" x14ac:dyDescent="0.2"/>
    <row r="6047" ht="15" customHeight="1" x14ac:dyDescent="0.2"/>
    <row r="6048" ht="15" customHeight="1" x14ac:dyDescent="0.2"/>
    <row r="6049" ht="15" customHeight="1" x14ac:dyDescent="0.2"/>
    <row r="6050" ht="15" customHeight="1" x14ac:dyDescent="0.2"/>
    <row r="6051" ht="15" customHeight="1" x14ac:dyDescent="0.2"/>
    <row r="6052" ht="15" customHeight="1" x14ac:dyDescent="0.2"/>
    <row r="6053" ht="15" customHeight="1" x14ac:dyDescent="0.2"/>
    <row r="6054" ht="15" customHeight="1" x14ac:dyDescent="0.2"/>
    <row r="6055" ht="15" customHeight="1" x14ac:dyDescent="0.2"/>
    <row r="6056" ht="15" customHeight="1" x14ac:dyDescent="0.2"/>
    <row r="6057" ht="15" customHeight="1" x14ac:dyDescent="0.2"/>
    <row r="6058" ht="15" customHeight="1" x14ac:dyDescent="0.2"/>
    <row r="6059" ht="15" customHeight="1" x14ac:dyDescent="0.2"/>
    <row r="6060" ht="15" customHeight="1" x14ac:dyDescent="0.2"/>
    <row r="6061" ht="15" customHeight="1" x14ac:dyDescent="0.2"/>
    <row r="6062" ht="15" customHeight="1" x14ac:dyDescent="0.2"/>
    <row r="6063" ht="15" customHeight="1" x14ac:dyDescent="0.2"/>
    <row r="6064" ht="15" customHeight="1" x14ac:dyDescent="0.2"/>
    <row r="6065" ht="15" customHeight="1" x14ac:dyDescent="0.2"/>
    <row r="6066" ht="15" customHeight="1" x14ac:dyDescent="0.2"/>
    <row r="6067" ht="15" customHeight="1" x14ac:dyDescent="0.2"/>
    <row r="6068" ht="15" customHeight="1" x14ac:dyDescent="0.2"/>
    <row r="6069" ht="15" customHeight="1" x14ac:dyDescent="0.2"/>
    <row r="6070" ht="15" customHeight="1" x14ac:dyDescent="0.2"/>
    <row r="6071" ht="15" customHeight="1" x14ac:dyDescent="0.2"/>
    <row r="6072" ht="15" customHeight="1" x14ac:dyDescent="0.2"/>
    <row r="6073" ht="15" customHeight="1" x14ac:dyDescent="0.2"/>
    <row r="6074" ht="15" customHeight="1" x14ac:dyDescent="0.2"/>
    <row r="6075" ht="15" customHeight="1" x14ac:dyDescent="0.2"/>
    <row r="6076" ht="15" customHeight="1" x14ac:dyDescent="0.2"/>
    <row r="6077" ht="15" customHeight="1" x14ac:dyDescent="0.2"/>
    <row r="6078" ht="15" customHeight="1" x14ac:dyDescent="0.2"/>
    <row r="6079" ht="15" customHeight="1" x14ac:dyDescent="0.2"/>
    <row r="6080" ht="15" customHeight="1" x14ac:dyDescent="0.2"/>
    <row r="6081" ht="15" customHeight="1" x14ac:dyDescent="0.2"/>
    <row r="6082" ht="15" customHeight="1" x14ac:dyDescent="0.2"/>
    <row r="6083" ht="15" customHeight="1" x14ac:dyDescent="0.2"/>
    <row r="6084" ht="15" customHeight="1" x14ac:dyDescent="0.2"/>
    <row r="6085" ht="15" customHeight="1" x14ac:dyDescent="0.2"/>
    <row r="6086" ht="15" customHeight="1" x14ac:dyDescent="0.2"/>
    <row r="6087" ht="15" customHeight="1" x14ac:dyDescent="0.2"/>
    <row r="6088" ht="15" customHeight="1" x14ac:dyDescent="0.2"/>
    <row r="6089" ht="15" customHeight="1" x14ac:dyDescent="0.2"/>
    <row r="6090" ht="15" customHeight="1" x14ac:dyDescent="0.2"/>
    <row r="6091" ht="15" customHeight="1" x14ac:dyDescent="0.2"/>
    <row r="6092" ht="15" customHeight="1" x14ac:dyDescent="0.2"/>
    <row r="6093" ht="15" customHeight="1" x14ac:dyDescent="0.2"/>
    <row r="6094" ht="15" customHeight="1" x14ac:dyDescent="0.2"/>
    <row r="6095" ht="15" customHeight="1" x14ac:dyDescent="0.2"/>
    <row r="6096" ht="15" customHeight="1" x14ac:dyDescent="0.2"/>
    <row r="6097" ht="15" customHeight="1" x14ac:dyDescent="0.2"/>
    <row r="6098" ht="15" customHeight="1" x14ac:dyDescent="0.2"/>
    <row r="6099" ht="15" customHeight="1" x14ac:dyDescent="0.2"/>
    <row r="6100" ht="15" customHeight="1" x14ac:dyDescent="0.2"/>
    <row r="6101" ht="15" customHeight="1" x14ac:dyDescent="0.2"/>
    <row r="6102" ht="15" customHeight="1" x14ac:dyDescent="0.2"/>
    <row r="6103" ht="15" customHeight="1" x14ac:dyDescent="0.2"/>
    <row r="6104" ht="15" customHeight="1" x14ac:dyDescent="0.2"/>
    <row r="6105" ht="15" customHeight="1" x14ac:dyDescent="0.2"/>
    <row r="6106" ht="15" customHeight="1" x14ac:dyDescent="0.2"/>
    <row r="6107" ht="15" customHeight="1" x14ac:dyDescent="0.2"/>
    <row r="6108" ht="15" customHeight="1" x14ac:dyDescent="0.2"/>
    <row r="6109" ht="15" customHeight="1" x14ac:dyDescent="0.2"/>
    <row r="6110" ht="15" customHeight="1" x14ac:dyDescent="0.2"/>
    <row r="6111" ht="15" customHeight="1" x14ac:dyDescent="0.2"/>
    <row r="6112" ht="15" customHeight="1" x14ac:dyDescent="0.2"/>
    <row r="6113" ht="15" customHeight="1" x14ac:dyDescent="0.2"/>
    <row r="6114" ht="15" customHeight="1" x14ac:dyDescent="0.2"/>
    <row r="6115" ht="15" customHeight="1" x14ac:dyDescent="0.2"/>
    <row r="6116" ht="15" customHeight="1" x14ac:dyDescent="0.2"/>
    <row r="6117" ht="15" customHeight="1" x14ac:dyDescent="0.2"/>
    <row r="6118" ht="15" customHeight="1" x14ac:dyDescent="0.2"/>
    <row r="6119" ht="15" customHeight="1" x14ac:dyDescent="0.2"/>
    <row r="6120" ht="15" customHeight="1" x14ac:dyDescent="0.2"/>
    <row r="6121" ht="15" customHeight="1" x14ac:dyDescent="0.2"/>
    <row r="6122" ht="15" customHeight="1" x14ac:dyDescent="0.2"/>
    <row r="6123" ht="15" customHeight="1" x14ac:dyDescent="0.2"/>
    <row r="6124" ht="15" customHeight="1" x14ac:dyDescent="0.2"/>
    <row r="6125" ht="15" customHeight="1" x14ac:dyDescent="0.2"/>
    <row r="6126" ht="15" customHeight="1" x14ac:dyDescent="0.2"/>
    <row r="6127" ht="15" customHeight="1" x14ac:dyDescent="0.2"/>
    <row r="6128" ht="15" customHeight="1" x14ac:dyDescent="0.2"/>
    <row r="6129" ht="15" customHeight="1" x14ac:dyDescent="0.2"/>
    <row r="6130" ht="15" customHeight="1" x14ac:dyDescent="0.2"/>
    <row r="6131" ht="15" customHeight="1" x14ac:dyDescent="0.2"/>
    <row r="6132" ht="15" customHeight="1" x14ac:dyDescent="0.2"/>
    <row r="6133" ht="15" customHeight="1" x14ac:dyDescent="0.2"/>
    <row r="6134" ht="15" customHeight="1" x14ac:dyDescent="0.2"/>
    <row r="6135" ht="15" customHeight="1" x14ac:dyDescent="0.2"/>
    <row r="6136" ht="15" customHeight="1" x14ac:dyDescent="0.2"/>
    <row r="6137" ht="15" customHeight="1" x14ac:dyDescent="0.2"/>
    <row r="6138" ht="15" customHeight="1" x14ac:dyDescent="0.2"/>
    <row r="6139" ht="15" customHeight="1" x14ac:dyDescent="0.2"/>
    <row r="6140" ht="15" customHeight="1" x14ac:dyDescent="0.2"/>
    <row r="6141" ht="15" customHeight="1" x14ac:dyDescent="0.2"/>
    <row r="6142" ht="15" customHeight="1" x14ac:dyDescent="0.2"/>
    <row r="6143" ht="15" customHeight="1" x14ac:dyDescent="0.2"/>
    <row r="6144" ht="15" customHeight="1" x14ac:dyDescent="0.2"/>
    <row r="6145" ht="15" customHeight="1" x14ac:dyDescent="0.2"/>
    <row r="6146" ht="15" customHeight="1" x14ac:dyDescent="0.2"/>
    <row r="6147" ht="15" customHeight="1" x14ac:dyDescent="0.2"/>
    <row r="6148" ht="15" customHeight="1" x14ac:dyDescent="0.2"/>
    <row r="6149" ht="15" customHeight="1" x14ac:dyDescent="0.2"/>
    <row r="6150" ht="15" customHeight="1" x14ac:dyDescent="0.2"/>
    <row r="6151" ht="15" customHeight="1" x14ac:dyDescent="0.2"/>
    <row r="6152" ht="15" customHeight="1" x14ac:dyDescent="0.2"/>
    <row r="6153" ht="15" customHeight="1" x14ac:dyDescent="0.2"/>
    <row r="6154" ht="15" customHeight="1" x14ac:dyDescent="0.2"/>
    <row r="6155" ht="15" customHeight="1" x14ac:dyDescent="0.2"/>
    <row r="6156" ht="15" customHeight="1" x14ac:dyDescent="0.2"/>
    <row r="6157" ht="15" customHeight="1" x14ac:dyDescent="0.2"/>
    <row r="6158" ht="15" customHeight="1" x14ac:dyDescent="0.2"/>
    <row r="6159" ht="15" customHeight="1" x14ac:dyDescent="0.2"/>
    <row r="6160" ht="15" customHeight="1" x14ac:dyDescent="0.2"/>
    <row r="6161" ht="15" customHeight="1" x14ac:dyDescent="0.2"/>
    <row r="6162" ht="15" customHeight="1" x14ac:dyDescent="0.2"/>
    <row r="6163" ht="15" customHeight="1" x14ac:dyDescent="0.2"/>
    <row r="6164" ht="15" customHeight="1" x14ac:dyDescent="0.2"/>
    <row r="6165" ht="15" customHeight="1" x14ac:dyDescent="0.2"/>
    <row r="6166" ht="15" customHeight="1" x14ac:dyDescent="0.2"/>
    <row r="6167" ht="15" customHeight="1" x14ac:dyDescent="0.2"/>
    <row r="6168" ht="15" customHeight="1" x14ac:dyDescent="0.2"/>
    <row r="6169" ht="15" customHeight="1" x14ac:dyDescent="0.2"/>
    <row r="6170" ht="15" customHeight="1" x14ac:dyDescent="0.2"/>
    <row r="6171" ht="15" customHeight="1" x14ac:dyDescent="0.2"/>
    <row r="6172" ht="15" customHeight="1" x14ac:dyDescent="0.2"/>
    <row r="6173" ht="15" customHeight="1" x14ac:dyDescent="0.2"/>
    <row r="6174" ht="15" customHeight="1" x14ac:dyDescent="0.2"/>
    <row r="6175" ht="15" customHeight="1" x14ac:dyDescent="0.2"/>
    <row r="6176" ht="15" customHeight="1" x14ac:dyDescent="0.2"/>
    <row r="6177" ht="15" customHeight="1" x14ac:dyDescent="0.2"/>
    <row r="6178" ht="15" customHeight="1" x14ac:dyDescent="0.2"/>
    <row r="6179" ht="15" customHeight="1" x14ac:dyDescent="0.2"/>
    <row r="6180" ht="15" customHeight="1" x14ac:dyDescent="0.2"/>
    <row r="6181" ht="15" customHeight="1" x14ac:dyDescent="0.2"/>
    <row r="6182" ht="15" customHeight="1" x14ac:dyDescent="0.2"/>
    <row r="6183" ht="15" customHeight="1" x14ac:dyDescent="0.2"/>
    <row r="6184" ht="15" customHeight="1" x14ac:dyDescent="0.2"/>
    <row r="6185" ht="15" customHeight="1" x14ac:dyDescent="0.2"/>
    <row r="6186" ht="15" customHeight="1" x14ac:dyDescent="0.2"/>
    <row r="6187" ht="15" customHeight="1" x14ac:dyDescent="0.2"/>
    <row r="6188" ht="15" customHeight="1" x14ac:dyDescent="0.2"/>
    <row r="6189" ht="15" customHeight="1" x14ac:dyDescent="0.2"/>
    <row r="6190" ht="15" customHeight="1" x14ac:dyDescent="0.2"/>
    <row r="6191" ht="15" customHeight="1" x14ac:dyDescent="0.2"/>
    <row r="6192" ht="15" customHeight="1" x14ac:dyDescent="0.2"/>
    <row r="6193" ht="15" customHeight="1" x14ac:dyDescent="0.2"/>
    <row r="6194" ht="15" customHeight="1" x14ac:dyDescent="0.2"/>
    <row r="6195" ht="15" customHeight="1" x14ac:dyDescent="0.2"/>
    <row r="6196" ht="15" customHeight="1" x14ac:dyDescent="0.2"/>
    <row r="6197" ht="15" customHeight="1" x14ac:dyDescent="0.2"/>
    <row r="6198" ht="15" customHeight="1" x14ac:dyDescent="0.2"/>
    <row r="6199" ht="15" customHeight="1" x14ac:dyDescent="0.2"/>
    <row r="6200" ht="15" customHeight="1" x14ac:dyDescent="0.2"/>
    <row r="6201" ht="15" customHeight="1" x14ac:dyDescent="0.2"/>
    <row r="6202" ht="15" customHeight="1" x14ac:dyDescent="0.2"/>
    <row r="6203" ht="15" customHeight="1" x14ac:dyDescent="0.2"/>
    <row r="6204" ht="15" customHeight="1" x14ac:dyDescent="0.2"/>
    <row r="6205" ht="15" customHeight="1" x14ac:dyDescent="0.2"/>
    <row r="6206" ht="15" customHeight="1" x14ac:dyDescent="0.2"/>
    <row r="6207" ht="15" customHeight="1" x14ac:dyDescent="0.2"/>
    <row r="6208" ht="15" customHeight="1" x14ac:dyDescent="0.2"/>
    <row r="6209" ht="15" customHeight="1" x14ac:dyDescent="0.2"/>
    <row r="6210" ht="15" customHeight="1" x14ac:dyDescent="0.2"/>
    <row r="6211" ht="15" customHeight="1" x14ac:dyDescent="0.2"/>
    <row r="6212" ht="15" customHeight="1" x14ac:dyDescent="0.2"/>
    <row r="6213" ht="15" customHeight="1" x14ac:dyDescent="0.2"/>
    <row r="6214" ht="15" customHeight="1" x14ac:dyDescent="0.2"/>
    <row r="6215" ht="15" customHeight="1" x14ac:dyDescent="0.2"/>
    <row r="6216" ht="15" customHeight="1" x14ac:dyDescent="0.2"/>
    <row r="6217" ht="15" customHeight="1" x14ac:dyDescent="0.2"/>
    <row r="6218" ht="15" customHeight="1" x14ac:dyDescent="0.2"/>
    <row r="6219" ht="15" customHeight="1" x14ac:dyDescent="0.2"/>
    <row r="6220" ht="15" customHeight="1" x14ac:dyDescent="0.2"/>
    <row r="6221" ht="15" customHeight="1" x14ac:dyDescent="0.2"/>
    <row r="6222" ht="15" customHeight="1" x14ac:dyDescent="0.2"/>
    <row r="6223" ht="15" customHeight="1" x14ac:dyDescent="0.2"/>
    <row r="6224" ht="15" customHeight="1" x14ac:dyDescent="0.2"/>
    <row r="6225" ht="15" customHeight="1" x14ac:dyDescent="0.2"/>
    <row r="6226" ht="15" customHeight="1" x14ac:dyDescent="0.2"/>
    <row r="6227" ht="15" customHeight="1" x14ac:dyDescent="0.2"/>
    <row r="6228" ht="15" customHeight="1" x14ac:dyDescent="0.2"/>
    <row r="6229" ht="15" customHeight="1" x14ac:dyDescent="0.2"/>
    <row r="6230" ht="15" customHeight="1" x14ac:dyDescent="0.2"/>
    <row r="6231" ht="15" customHeight="1" x14ac:dyDescent="0.2"/>
    <row r="6232" ht="15" customHeight="1" x14ac:dyDescent="0.2"/>
    <row r="6233" ht="15" customHeight="1" x14ac:dyDescent="0.2"/>
    <row r="6234" ht="15" customHeight="1" x14ac:dyDescent="0.2"/>
    <row r="6235" ht="15" customHeight="1" x14ac:dyDescent="0.2"/>
    <row r="6236" ht="15" customHeight="1" x14ac:dyDescent="0.2"/>
    <row r="6237" ht="15" customHeight="1" x14ac:dyDescent="0.2"/>
    <row r="6238" ht="15" customHeight="1" x14ac:dyDescent="0.2"/>
    <row r="6239" ht="15" customHeight="1" x14ac:dyDescent="0.2"/>
    <row r="6240" ht="15" customHeight="1" x14ac:dyDescent="0.2"/>
    <row r="6241" ht="15" customHeight="1" x14ac:dyDescent="0.2"/>
    <row r="6242" ht="15" customHeight="1" x14ac:dyDescent="0.2"/>
    <row r="6243" ht="15" customHeight="1" x14ac:dyDescent="0.2"/>
    <row r="6244" ht="15" customHeight="1" x14ac:dyDescent="0.2"/>
    <row r="6245" ht="15" customHeight="1" x14ac:dyDescent="0.2"/>
    <row r="6246" ht="15" customHeight="1" x14ac:dyDescent="0.2"/>
    <row r="6247" ht="15" customHeight="1" x14ac:dyDescent="0.2"/>
    <row r="6248" ht="15" customHeight="1" x14ac:dyDescent="0.2"/>
    <row r="6249" ht="15" customHeight="1" x14ac:dyDescent="0.2"/>
    <row r="6250" ht="15" customHeight="1" x14ac:dyDescent="0.2"/>
    <row r="6251" ht="15" customHeight="1" x14ac:dyDescent="0.2"/>
    <row r="6252" ht="15" customHeight="1" x14ac:dyDescent="0.2"/>
    <row r="6253" ht="15" customHeight="1" x14ac:dyDescent="0.2"/>
    <row r="6254" ht="15" customHeight="1" x14ac:dyDescent="0.2"/>
    <row r="6255" ht="15" customHeight="1" x14ac:dyDescent="0.2"/>
    <row r="6256" ht="15" customHeight="1" x14ac:dyDescent="0.2"/>
    <row r="6257" ht="15" customHeight="1" x14ac:dyDescent="0.2"/>
    <row r="6258" ht="15" customHeight="1" x14ac:dyDescent="0.2"/>
    <row r="6259" ht="15" customHeight="1" x14ac:dyDescent="0.2"/>
    <row r="6260" ht="15" customHeight="1" x14ac:dyDescent="0.2"/>
    <row r="6261" ht="15" customHeight="1" x14ac:dyDescent="0.2"/>
    <row r="6262" ht="15" customHeight="1" x14ac:dyDescent="0.2"/>
    <row r="6263" ht="15" customHeight="1" x14ac:dyDescent="0.2"/>
    <row r="6264" ht="15" customHeight="1" x14ac:dyDescent="0.2"/>
    <row r="6265" ht="15" customHeight="1" x14ac:dyDescent="0.2"/>
    <row r="6266" ht="15" customHeight="1" x14ac:dyDescent="0.2"/>
    <row r="6267" ht="15" customHeight="1" x14ac:dyDescent="0.2"/>
    <row r="6268" ht="15" customHeight="1" x14ac:dyDescent="0.2"/>
    <row r="6269" ht="15" customHeight="1" x14ac:dyDescent="0.2"/>
    <row r="6270" ht="15" customHeight="1" x14ac:dyDescent="0.2"/>
    <row r="6271" ht="15" customHeight="1" x14ac:dyDescent="0.2"/>
    <row r="6272" ht="15" customHeight="1" x14ac:dyDescent="0.2"/>
    <row r="6273" ht="15" customHeight="1" x14ac:dyDescent="0.2"/>
    <row r="6274" ht="15" customHeight="1" x14ac:dyDescent="0.2"/>
    <row r="6275" ht="15" customHeight="1" x14ac:dyDescent="0.2"/>
    <row r="6276" ht="15" customHeight="1" x14ac:dyDescent="0.2"/>
    <row r="6277" ht="15" customHeight="1" x14ac:dyDescent="0.2"/>
    <row r="6278" ht="15" customHeight="1" x14ac:dyDescent="0.2"/>
    <row r="6279" ht="15" customHeight="1" x14ac:dyDescent="0.2"/>
    <row r="6280" ht="15" customHeight="1" x14ac:dyDescent="0.2"/>
    <row r="6281" ht="15" customHeight="1" x14ac:dyDescent="0.2"/>
    <row r="6282" ht="15" customHeight="1" x14ac:dyDescent="0.2"/>
    <row r="6283" ht="15" customHeight="1" x14ac:dyDescent="0.2"/>
    <row r="6284" ht="15" customHeight="1" x14ac:dyDescent="0.2"/>
    <row r="6285" ht="15" customHeight="1" x14ac:dyDescent="0.2"/>
    <row r="6286" ht="15" customHeight="1" x14ac:dyDescent="0.2"/>
    <row r="6287" ht="15" customHeight="1" x14ac:dyDescent="0.2"/>
    <row r="6288" ht="15" customHeight="1" x14ac:dyDescent="0.2"/>
    <row r="6289" ht="15" customHeight="1" x14ac:dyDescent="0.2"/>
    <row r="6290" ht="15" customHeight="1" x14ac:dyDescent="0.2"/>
    <row r="6291" ht="15" customHeight="1" x14ac:dyDescent="0.2"/>
    <row r="6292" ht="15" customHeight="1" x14ac:dyDescent="0.2"/>
    <row r="6293" ht="15" customHeight="1" x14ac:dyDescent="0.2"/>
    <row r="6294" ht="15" customHeight="1" x14ac:dyDescent="0.2"/>
    <row r="6295" ht="15" customHeight="1" x14ac:dyDescent="0.2"/>
    <row r="6296" ht="15" customHeight="1" x14ac:dyDescent="0.2"/>
    <row r="6297" ht="15" customHeight="1" x14ac:dyDescent="0.2"/>
    <row r="6298" ht="15" customHeight="1" x14ac:dyDescent="0.2"/>
    <row r="6299" ht="15" customHeight="1" x14ac:dyDescent="0.2"/>
    <row r="6300" ht="15" customHeight="1" x14ac:dyDescent="0.2"/>
    <row r="6301" ht="15" customHeight="1" x14ac:dyDescent="0.2"/>
    <row r="6302" ht="15" customHeight="1" x14ac:dyDescent="0.2"/>
    <row r="6303" ht="15" customHeight="1" x14ac:dyDescent="0.2"/>
    <row r="6304" ht="15" customHeight="1" x14ac:dyDescent="0.2"/>
    <row r="6305" ht="15" customHeight="1" x14ac:dyDescent="0.2"/>
    <row r="6306" ht="15" customHeight="1" x14ac:dyDescent="0.2"/>
    <row r="6307" ht="15" customHeight="1" x14ac:dyDescent="0.2"/>
    <row r="6308" ht="15" customHeight="1" x14ac:dyDescent="0.2"/>
    <row r="6309" ht="15" customHeight="1" x14ac:dyDescent="0.2"/>
    <row r="6310" ht="15" customHeight="1" x14ac:dyDescent="0.2"/>
    <row r="6311" ht="15" customHeight="1" x14ac:dyDescent="0.2"/>
    <row r="6312" ht="15" customHeight="1" x14ac:dyDescent="0.2"/>
    <row r="6313" ht="15" customHeight="1" x14ac:dyDescent="0.2"/>
    <row r="6314" ht="15" customHeight="1" x14ac:dyDescent="0.2"/>
    <row r="6315" ht="15" customHeight="1" x14ac:dyDescent="0.2"/>
    <row r="6316" ht="15" customHeight="1" x14ac:dyDescent="0.2"/>
    <row r="6317" ht="15" customHeight="1" x14ac:dyDescent="0.2"/>
    <row r="6318" ht="15" customHeight="1" x14ac:dyDescent="0.2"/>
    <row r="6319" ht="15" customHeight="1" x14ac:dyDescent="0.2"/>
    <row r="6320" ht="15" customHeight="1" x14ac:dyDescent="0.2"/>
    <row r="6321" ht="15" customHeight="1" x14ac:dyDescent="0.2"/>
    <row r="6322" ht="15" customHeight="1" x14ac:dyDescent="0.2"/>
    <row r="6323" ht="15" customHeight="1" x14ac:dyDescent="0.2"/>
    <row r="6324" ht="15" customHeight="1" x14ac:dyDescent="0.2"/>
    <row r="6325" ht="15" customHeight="1" x14ac:dyDescent="0.2"/>
    <row r="6326" ht="15" customHeight="1" x14ac:dyDescent="0.2"/>
    <row r="6327" ht="15" customHeight="1" x14ac:dyDescent="0.2"/>
    <row r="6328" ht="15" customHeight="1" x14ac:dyDescent="0.2"/>
    <row r="6329" ht="15" customHeight="1" x14ac:dyDescent="0.2"/>
    <row r="6330" ht="15" customHeight="1" x14ac:dyDescent="0.2"/>
    <row r="6331" ht="15" customHeight="1" x14ac:dyDescent="0.2"/>
    <row r="6332" ht="15" customHeight="1" x14ac:dyDescent="0.2"/>
    <row r="6333" ht="15" customHeight="1" x14ac:dyDescent="0.2"/>
    <row r="6334" ht="15" customHeight="1" x14ac:dyDescent="0.2"/>
    <row r="6335" ht="15" customHeight="1" x14ac:dyDescent="0.2"/>
    <row r="6336" ht="15" customHeight="1" x14ac:dyDescent="0.2"/>
    <row r="6337" ht="15" customHeight="1" x14ac:dyDescent="0.2"/>
    <row r="6338" ht="15" customHeight="1" x14ac:dyDescent="0.2"/>
    <row r="6339" ht="15" customHeight="1" x14ac:dyDescent="0.2"/>
    <row r="6340" ht="15" customHeight="1" x14ac:dyDescent="0.2"/>
    <row r="6341" ht="15" customHeight="1" x14ac:dyDescent="0.2"/>
    <row r="6342" ht="15" customHeight="1" x14ac:dyDescent="0.2"/>
    <row r="6343" ht="15" customHeight="1" x14ac:dyDescent="0.2"/>
    <row r="6344" ht="15" customHeight="1" x14ac:dyDescent="0.2"/>
    <row r="6345" ht="15" customHeight="1" x14ac:dyDescent="0.2"/>
    <row r="6346" ht="15" customHeight="1" x14ac:dyDescent="0.2"/>
    <row r="6347" ht="15" customHeight="1" x14ac:dyDescent="0.2"/>
    <row r="6348" ht="15" customHeight="1" x14ac:dyDescent="0.2"/>
    <row r="6349" ht="15" customHeight="1" x14ac:dyDescent="0.2"/>
    <row r="6350" ht="15" customHeight="1" x14ac:dyDescent="0.2"/>
    <row r="6351" ht="15" customHeight="1" x14ac:dyDescent="0.2"/>
    <row r="6352" ht="15" customHeight="1" x14ac:dyDescent="0.2"/>
    <row r="6353" ht="15" customHeight="1" x14ac:dyDescent="0.2"/>
    <row r="6354" ht="15" customHeight="1" x14ac:dyDescent="0.2"/>
    <row r="6355" ht="15" customHeight="1" x14ac:dyDescent="0.2"/>
    <row r="6356" ht="15" customHeight="1" x14ac:dyDescent="0.2"/>
    <row r="6357" ht="15" customHeight="1" x14ac:dyDescent="0.2"/>
    <row r="6358" ht="15" customHeight="1" x14ac:dyDescent="0.2"/>
    <row r="6359" ht="15" customHeight="1" x14ac:dyDescent="0.2"/>
    <row r="6360" ht="15" customHeight="1" x14ac:dyDescent="0.2"/>
    <row r="6361" ht="15" customHeight="1" x14ac:dyDescent="0.2"/>
    <row r="6362" ht="15" customHeight="1" x14ac:dyDescent="0.2"/>
    <row r="6363" ht="15" customHeight="1" x14ac:dyDescent="0.2"/>
    <row r="6364" ht="15" customHeight="1" x14ac:dyDescent="0.2"/>
    <row r="6365" ht="15" customHeight="1" x14ac:dyDescent="0.2"/>
    <row r="6366" ht="15" customHeight="1" x14ac:dyDescent="0.2"/>
    <row r="6367" ht="15" customHeight="1" x14ac:dyDescent="0.2"/>
    <row r="6368" ht="15" customHeight="1" x14ac:dyDescent="0.2"/>
    <row r="6369" ht="15" customHeight="1" x14ac:dyDescent="0.2"/>
    <row r="6370" ht="15" customHeight="1" x14ac:dyDescent="0.2"/>
    <row r="6371" ht="15" customHeight="1" x14ac:dyDescent="0.2"/>
    <row r="6372" ht="15" customHeight="1" x14ac:dyDescent="0.2"/>
    <row r="6373" ht="15" customHeight="1" x14ac:dyDescent="0.2"/>
    <row r="6374" ht="15" customHeight="1" x14ac:dyDescent="0.2"/>
    <row r="6375" ht="15" customHeight="1" x14ac:dyDescent="0.2"/>
    <row r="6376" ht="15" customHeight="1" x14ac:dyDescent="0.2"/>
    <row r="6377" ht="15" customHeight="1" x14ac:dyDescent="0.2"/>
    <row r="6378" ht="15" customHeight="1" x14ac:dyDescent="0.2"/>
    <row r="6379" ht="15" customHeight="1" x14ac:dyDescent="0.2"/>
    <row r="6380" ht="15" customHeight="1" x14ac:dyDescent="0.2"/>
    <row r="6381" ht="15" customHeight="1" x14ac:dyDescent="0.2"/>
    <row r="6382" ht="15" customHeight="1" x14ac:dyDescent="0.2"/>
    <row r="6383" ht="15" customHeight="1" x14ac:dyDescent="0.2"/>
    <row r="6384" ht="15" customHeight="1" x14ac:dyDescent="0.2"/>
    <row r="6385" ht="15" customHeight="1" x14ac:dyDescent="0.2"/>
    <row r="6386" ht="15" customHeight="1" x14ac:dyDescent="0.2"/>
    <row r="6387" ht="15" customHeight="1" x14ac:dyDescent="0.2"/>
    <row r="6388" ht="15" customHeight="1" x14ac:dyDescent="0.2"/>
    <row r="6389" ht="15" customHeight="1" x14ac:dyDescent="0.2"/>
    <row r="6390" ht="15" customHeight="1" x14ac:dyDescent="0.2"/>
    <row r="6391" ht="15" customHeight="1" x14ac:dyDescent="0.2"/>
    <row r="6392" ht="15" customHeight="1" x14ac:dyDescent="0.2"/>
    <row r="6393" ht="15" customHeight="1" x14ac:dyDescent="0.2"/>
    <row r="6394" ht="15" customHeight="1" x14ac:dyDescent="0.2"/>
    <row r="6395" ht="15" customHeight="1" x14ac:dyDescent="0.2"/>
    <row r="6396" ht="15" customHeight="1" x14ac:dyDescent="0.2"/>
    <row r="6397" ht="15" customHeight="1" x14ac:dyDescent="0.2"/>
    <row r="6398" ht="15" customHeight="1" x14ac:dyDescent="0.2"/>
    <row r="6399" ht="15" customHeight="1" x14ac:dyDescent="0.2"/>
    <row r="6400" ht="15" customHeight="1" x14ac:dyDescent="0.2"/>
    <row r="6401" ht="15" customHeight="1" x14ac:dyDescent="0.2"/>
    <row r="6402" ht="15" customHeight="1" x14ac:dyDescent="0.2"/>
    <row r="6403" ht="15" customHeight="1" x14ac:dyDescent="0.2"/>
    <row r="6404" ht="15" customHeight="1" x14ac:dyDescent="0.2"/>
    <row r="6405" ht="15" customHeight="1" x14ac:dyDescent="0.2"/>
    <row r="6406" ht="15" customHeight="1" x14ac:dyDescent="0.2"/>
    <row r="6407" ht="15" customHeight="1" x14ac:dyDescent="0.2"/>
    <row r="6408" ht="15" customHeight="1" x14ac:dyDescent="0.2"/>
    <row r="6409" ht="15" customHeight="1" x14ac:dyDescent="0.2"/>
    <row r="6410" ht="15" customHeight="1" x14ac:dyDescent="0.2"/>
    <row r="6411" ht="15" customHeight="1" x14ac:dyDescent="0.2"/>
    <row r="6412" ht="15" customHeight="1" x14ac:dyDescent="0.2"/>
    <row r="6413" ht="15" customHeight="1" x14ac:dyDescent="0.2"/>
    <row r="6414" ht="15" customHeight="1" x14ac:dyDescent="0.2"/>
    <row r="6415" ht="15" customHeight="1" x14ac:dyDescent="0.2"/>
    <row r="6416" ht="15" customHeight="1" x14ac:dyDescent="0.2"/>
    <row r="6417" ht="15" customHeight="1" x14ac:dyDescent="0.2"/>
    <row r="6418" ht="15" customHeight="1" x14ac:dyDescent="0.2"/>
    <row r="6419" ht="15" customHeight="1" x14ac:dyDescent="0.2"/>
    <row r="6420" ht="15" customHeight="1" x14ac:dyDescent="0.2"/>
    <row r="6421" ht="15" customHeight="1" x14ac:dyDescent="0.2"/>
    <row r="6422" ht="15" customHeight="1" x14ac:dyDescent="0.2"/>
    <row r="6423" ht="15" customHeight="1" x14ac:dyDescent="0.2"/>
    <row r="6424" ht="15" customHeight="1" x14ac:dyDescent="0.2"/>
    <row r="6425" ht="15" customHeight="1" x14ac:dyDescent="0.2"/>
    <row r="6426" ht="15" customHeight="1" x14ac:dyDescent="0.2"/>
    <row r="6427" ht="15" customHeight="1" x14ac:dyDescent="0.2"/>
    <row r="6428" ht="15" customHeight="1" x14ac:dyDescent="0.2"/>
    <row r="6429" ht="15" customHeight="1" x14ac:dyDescent="0.2"/>
    <row r="6430" ht="15" customHeight="1" x14ac:dyDescent="0.2"/>
    <row r="6431" ht="15" customHeight="1" x14ac:dyDescent="0.2"/>
    <row r="6432" ht="15" customHeight="1" x14ac:dyDescent="0.2"/>
    <row r="6433" ht="15" customHeight="1" x14ac:dyDescent="0.2"/>
    <row r="6434" ht="15" customHeight="1" x14ac:dyDescent="0.2"/>
    <row r="6435" ht="15" customHeight="1" x14ac:dyDescent="0.2"/>
    <row r="6436" ht="15" customHeight="1" x14ac:dyDescent="0.2"/>
    <row r="6437" ht="15" customHeight="1" x14ac:dyDescent="0.2"/>
    <row r="6438" ht="15" customHeight="1" x14ac:dyDescent="0.2"/>
    <row r="6439" ht="15" customHeight="1" x14ac:dyDescent="0.2"/>
    <row r="6440" ht="15" customHeight="1" x14ac:dyDescent="0.2"/>
    <row r="6441" ht="15" customHeight="1" x14ac:dyDescent="0.2"/>
    <row r="6442" ht="15" customHeight="1" x14ac:dyDescent="0.2"/>
    <row r="6443" ht="15" customHeight="1" x14ac:dyDescent="0.2"/>
    <row r="6444" ht="15" customHeight="1" x14ac:dyDescent="0.2"/>
    <row r="6445" ht="15" customHeight="1" x14ac:dyDescent="0.2"/>
    <row r="6446" ht="15" customHeight="1" x14ac:dyDescent="0.2"/>
    <row r="6447" ht="15" customHeight="1" x14ac:dyDescent="0.2"/>
    <row r="6448" ht="15" customHeight="1" x14ac:dyDescent="0.2"/>
    <row r="6449" ht="15" customHeight="1" x14ac:dyDescent="0.2"/>
    <row r="6450" ht="15" customHeight="1" x14ac:dyDescent="0.2"/>
    <row r="6451" ht="15" customHeight="1" x14ac:dyDescent="0.2"/>
    <row r="6452" ht="15" customHeight="1" x14ac:dyDescent="0.2"/>
    <row r="6453" ht="15" customHeight="1" x14ac:dyDescent="0.2"/>
    <row r="6454" ht="15" customHeight="1" x14ac:dyDescent="0.2"/>
    <row r="6455" ht="15" customHeight="1" x14ac:dyDescent="0.2"/>
    <row r="6456" ht="15" customHeight="1" x14ac:dyDescent="0.2"/>
    <row r="6457" ht="15" customHeight="1" x14ac:dyDescent="0.2"/>
    <row r="6458" ht="15" customHeight="1" x14ac:dyDescent="0.2"/>
    <row r="6459" ht="15" customHeight="1" x14ac:dyDescent="0.2"/>
    <row r="6460" ht="15" customHeight="1" x14ac:dyDescent="0.2"/>
    <row r="6461" ht="15" customHeight="1" x14ac:dyDescent="0.2"/>
    <row r="6462" ht="15" customHeight="1" x14ac:dyDescent="0.2"/>
    <row r="6463" ht="15" customHeight="1" x14ac:dyDescent="0.2"/>
    <row r="6464" ht="15" customHeight="1" x14ac:dyDescent="0.2"/>
    <row r="6465" ht="15" customHeight="1" x14ac:dyDescent="0.2"/>
    <row r="6466" ht="15" customHeight="1" x14ac:dyDescent="0.2"/>
    <row r="6467" ht="15" customHeight="1" x14ac:dyDescent="0.2"/>
    <row r="6468" ht="15" customHeight="1" x14ac:dyDescent="0.2"/>
    <row r="6469" ht="15" customHeight="1" x14ac:dyDescent="0.2"/>
    <row r="6470" ht="15" customHeight="1" x14ac:dyDescent="0.2"/>
    <row r="6471" ht="15" customHeight="1" x14ac:dyDescent="0.2"/>
    <row r="6472" ht="15" customHeight="1" x14ac:dyDescent="0.2"/>
    <row r="6473" ht="15" customHeight="1" x14ac:dyDescent="0.2"/>
    <row r="6474" ht="15" customHeight="1" x14ac:dyDescent="0.2"/>
    <row r="6475" ht="15" customHeight="1" x14ac:dyDescent="0.2"/>
    <row r="6476" ht="15" customHeight="1" x14ac:dyDescent="0.2"/>
    <row r="6477" ht="15" customHeight="1" x14ac:dyDescent="0.2"/>
    <row r="6478" ht="15" customHeight="1" x14ac:dyDescent="0.2"/>
    <row r="6479" ht="15" customHeight="1" x14ac:dyDescent="0.2"/>
    <row r="6480" ht="15" customHeight="1" x14ac:dyDescent="0.2"/>
    <row r="6481" ht="15" customHeight="1" x14ac:dyDescent="0.2"/>
    <row r="6482" ht="15" customHeight="1" x14ac:dyDescent="0.2"/>
    <row r="6483" ht="15" customHeight="1" x14ac:dyDescent="0.2"/>
    <row r="6484" ht="15" customHeight="1" x14ac:dyDescent="0.2"/>
    <row r="6485" ht="15" customHeight="1" x14ac:dyDescent="0.2"/>
    <row r="6486" ht="15" customHeight="1" x14ac:dyDescent="0.2"/>
    <row r="6487" ht="15" customHeight="1" x14ac:dyDescent="0.2"/>
    <row r="6488" ht="15" customHeight="1" x14ac:dyDescent="0.2"/>
    <row r="6489" ht="15" customHeight="1" x14ac:dyDescent="0.2"/>
    <row r="6490" ht="15" customHeight="1" x14ac:dyDescent="0.2"/>
    <row r="6491" ht="15" customHeight="1" x14ac:dyDescent="0.2"/>
    <row r="6492" ht="15" customHeight="1" x14ac:dyDescent="0.2"/>
    <row r="6493" ht="15" customHeight="1" x14ac:dyDescent="0.2"/>
    <row r="6494" ht="15" customHeight="1" x14ac:dyDescent="0.2"/>
    <row r="6495" ht="15" customHeight="1" x14ac:dyDescent="0.2"/>
    <row r="6496" ht="15" customHeight="1" x14ac:dyDescent="0.2"/>
    <row r="6497" ht="15" customHeight="1" x14ac:dyDescent="0.2"/>
    <row r="6498" ht="15" customHeight="1" x14ac:dyDescent="0.2"/>
    <row r="6499" ht="15" customHeight="1" x14ac:dyDescent="0.2"/>
    <row r="6500" ht="15" customHeight="1" x14ac:dyDescent="0.2"/>
    <row r="6501" ht="15" customHeight="1" x14ac:dyDescent="0.2"/>
    <row r="6502" ht="15" customHeight="1" x14ac:dyDescent="0.2"/>
    <row r="6503" ht="15" customHeight="1" x14ac:dyDescent="0.2"/>
    <row r="6504" ht="15" customHeight="1" x14ac:dyDescent="0.2"/>
    <row r="6505" ht="15" customHeight="1" x14ac:dyDescent="0.2"/>
    <row r="6506" ht="15" customHeight="1" x14ac:dyDescent="0.2"/>
    <row r="6507" ht="15" customHeight="1" x14ac:dyDescent="0.2"/>
    <row r="6508" ht="15" customHeight="1" x14ac:dyDescent="0.2"/>
    <row r="6509" ht="15" customHeight="1" x14ac:dyDescent="0.2"/>
    <row r="6510" ht="15" customHeight="1" x14ac:dyDescent="0.2"/>
    <row r="6511" ht="15" customHeight="1" x14ac:dyDescent="0.2"/>
    <row r="6512" ht="15" customHeight="1" x14ac:dyDescent="0.2"/>
    <row r="6513" ht="15" customHeight="1" x14ac:dyDescent="0.2"/>
    <row r="6514" ht="15" customHeight="1" x14ac:dyDescent="0.2"/>
    <row r="6515" ht="15" customHeight="1" x14ac:dyDescent="0.2"/>
    <row r="6516" ht="15" customHeight="1" x14ac:dyDescent="0.2"/>
    <row r="6517" ht="15" customHeight="1" x14ac:dyDescent="0.2"/>
    <row r="6518" ht="15" customHeight="1" x14ac:dyDescent="0.2"/>
    <row r="6519" ht="15" customHeight="1" x14ac:dyDescent="0.2"/>
    <row r="6520" ht="15" customHeight="1" x14ac:dyDescent="0.2"/>
    <row r="6521" ht="15" customHeight="1" x14ac:dyDescent="0.2"/>
    <row r="6522" ht="15" customHeight="1" x14ac:dyDescent="0.2"/>
    <row r="6523" ht="15" customHeight="1" x14ac:dyDescent="0.2"/>
    <row r="6524" ht="15" customHeight="1" x14ac:dyDescent="0.2"/>
    <row r="6525" ht="15" customHeight="1" x14ac:dyDescent="0.2"/>
    <row r="6526" ht="15" customHeight="1" x14ac:dyDescent="0.2"/>
    <row r="6527" ht="15" customHeight="1" x14ac:dyDescent="0.2"/>
    <row r="6528" ht="15" customHeight="1" x14ac:dyDescent="0.2"/>
    <row r="6529" ht="15" customHeight="1" x14ac:dyDescent="0.2"/>
    <row r="6530" ht="15" customHeight="1" x14ac:dyDescent="0.2"/>
    <row r="6531" ht="15" customHeight="1" x14ac:dyDescent="0.2"/>
    <row r="6532" ht="15" customHeight="1" x14ac:dyDescent="0.2"/>
    <row r="6533" ht="15" customHeight="1" x14ac:dyDescent="0.2"/>
    <row r="6534" ht="15" customHeight="1" x14ac:dyDescent="0.2"/>
    <row r="6535" ht="15" customHeight="1" x14ac:dyDescent="0.2"/>
    <row r="6536" ht="15" customHeight="1" x14ac:dyDescent="0.2"/>
    <row r="6537" ht="15" customHeight="1" x14ac:dyDescent="0.2"/>
    <row r="6538" ht="15" customHeight="1" x14ac:dyDescent="0.2"/>
    <row r="6539" ht="15" customHeight="1" x14ac:dyDescent="0.2"/>
    <row r="6540" ht="15" customHeight="1" x14ac:dyDescent="0.2"/>
    <row r="6541" ht="15" customHeight="1" x14ac:dyDescent="0.2"/>
    <row r="6542" ht="15" customHeight="1" x14ac:dyDescent="0.2"/>
    <row r="6543" ht="15" customHeight="1" x14ac:dyDescent="0.2"/>
    <row r="6544" ht="15" customHeight="1" x14ac:dyDescent="0.2"/>
    <row r="6545" ht="15" customHeight="1" x14ac:dyDescent="0.2"/>
    <row r="6546" ht="15" customHeight="1" x14ac:dyDescent="0.2"/>
    <row r="6547" ht="15" customHeight="1" x14ac:dyDescent="0.2"/>
    <row r="6548" ht="15" customHeight="1" x14ac:dyDescent="0.2"/>
    <row r="6549" ht="15" customHeight="1" x14ac:dyDescent="0.2"/>
    <row r="6550" ht="15" customHeight="1" x14ac:dyDescent="0.2"/>
    <row r="6551" ht="15" customHeight="1" x14ac:dyDescent="0.2"/>
    <row r="6552" ht="15" customHeight="1" x14ac:dyDescent="0.2"/>
    <row r="6553" ht="15" customHeight="1" x14ac:dyDescent="0.2"/>
    <row r="6554" ht="15" customHeight="1" x14ac:dyDescent="0.2"/>
    <row r="6555" ht="15" customHeight="1" x14ac:dyDescent="0.2"/>
    <row r="6556" ht="15" customHeight="1" x14ac:dyDescent="0.2"/>
    <row r="6557" ht="15" customHeight="1" x14ac:dyDescent="0.2"/>
    <row r="6558" ht="15" customHeight="1" x14ac:dyDescent="0.2"/>
    <row r="6559" ht="15" customHeight="1" x14ac:dyDescent="0.2"/>
    <row r="6560" ht="15" customHeight="1" x14ac:dyDescent="0.2"/>
    <row r="6561" ht="15" customHeight="1" x14ac:dyDescent="0.2"/>
    <row r="6562" ht="15" customHeight="1" x14ac:dyDescent="0.2"/>
    <row r="6563" ht="15" customHeight="1" x14ac:dyDescent="0.2"/>
    <row r="6564" ht="15" customHeight="1" x14ac:dyDescent="0.2"/>
    <row r="6565" ht="15" customHeight="1" x14ac:dyDescent="0.2"/>
    <row r="6566" ht="15" customHeight="1" x14ac:dyDescent="0.2"/>
    <row r="6567" ht="15" customHeight="1" x14ac:dyDescent="0.2"/>
    <row r="6568" ht="15" customHeight="1" x14ac:dyDescent="0.2"/>
    <row r="6569" ht="15" customHeight="1" x14ac:dyDescent="0.2"/>
    <row r="6570" ht="15" customHeight="1" x14ac:dyDescent="0.2"/>
    <row r="6571" ht="15" customHeight="1" x14ac:dyDescent="0.2"/>
    <row r="6572" ht="15" customHeight="1" x14ac:dyDescent="0.2"/>
    <row r="6573" ht="15" customHeight="1" x14ac:dyDescent="0.2"/>
    <row r="6574" ht="15" customHeight="1" x14ac:dyDescent="0.2"/>
    <row r="6575" ht="15" customHeight="1" x14ac:dyDescent="0.2"/>
    <row r="6576" ht="15" customHeight="1" x14ac:dyDescent="0.2"/>
    <row r="6577" ht="15" customHeight="1" x14ac:dyDescent="0.2"/>
    <row r="6578" ht="15" customHeight="1" x14ac:dyDescent="0.2"/>
    <row r="6579" ht="15" customHeight="1" x14ac:dyDescent="0.2"/>
    <row r="6580" ht="15" customHeight="1" x14ac:dyDescent="0.2"/>
    <row r="6581" ht="15" customHeight="1" x14ac:dyDescent="0.2"/>
    <row r="6582" ht="15" customHeight="1" x14ac:dyDescent="0.2"/>
    <row r="6583" ht="15" customHeight="1" x14ac:dyDescent="0.2"/>
    <row r="6584" ht="15" customHeight="1" x14ac:dyDescent="0.2"/>
    <row r="6585" ht="15" customHeight="1" x14ac:dyDescent="0.2"/>
    <row r="6586" ht="15" customHeight="1" x14ac:dyDescent="0.2"/>
    <row r="6587" ht="15" customHeight="1" x14ac:dyDescent="0.2"/>
    <row r="6588" ht="15" customHeight="1" x14ac:dyDescent="0.2"/>
    <row r="6589" ht="15" customHeight="1" x14ac:dyDescent="0.2"/>
    <row r="6590" ht="15" customHeight="1" x14ac:dyDescent="0.2"/>
    <row r="6591" ht="15" customHeight="1" x14ac:dyDescent="0.2"/>
    <row r="6592" ht="15" customHeight="1" x14ac:dyDescent="0.2"/>
    <row r="6593" ht="15" customHeight="1" x14ac:dyDescent="0.2"/>
    <row r="6594" ht="15" customHeight="1" x14ac:dyDescent="0.2"/>
    <row r="6595" ht="15" customHeight="1" x14ac:dyDescent="0.2"/>
    <row r="6596" ht="15" customHeight="1" x14ac:dyDescent="0.2"/>
    <row r="6597" ht="15" customHeight="1" x14ac:dyDescent="0.2"/>
    <row r="6598" ht="15" customHeight="1" x14ac:dyDescent="0.2"/>
    <row r="6599" ht="15" customHeight="1" x14ac:dyDescent="0.2"/>
    <row r="6600" ht="15" customHeight="1" x14ac:dyDescent="0.2"/>
    <row r="6601" ht="15" customHeight="1" x14ac:dyDescent="0.2"/>
    <row r="6602" ht="15" customHeight="1" x14ac:dyDescent="0.2"/>
    <row r="6603" ht="15" customHeight="1" x14ac:dyDescent="0.2"/>
    <row r="6604" ht="15" customHeight="1" x14ac:dyDescent="0.2"/>
    <row r="6605" ht="15" customHeight="1" x14ac:dyDescent="0.2"/>
    <row r="6606" ht="15" customHeight="1" x14ac:dyDescent="0.2"/>
    <row r="6607" ht="15" customHeight="1" x14ac:dyDescent="0.2"/>
    <row r="6608" ht="15" customHeight="1" x14ac:dyDescent="0.2"/>
    <row r="6609" ht="15" customHeight="1" x14ac:dyDescent="0.2"/>
    <row r="6610" ht="15" customHeight="1" x14ac:dyDescent="0.2"/>
    <row r="6611" ht="15" customHeight="1" x14ac:dyDescent="0.2"/>
    <row r="6612" ht="15" customHeight="1" x14ac:dyDescent="0.2"/>
    <row r="6613" ht="15" customHeight="1" x14ac:dyDescent="0.2"/>
    <row r="6614" ht="15" customHeight="1" x14ac:dyDescent="0.2"/>
    <row r="6615" ht="15" customHeight="1" x14ac:dyDescent="0.2"/>
    <row r="6616" ht="15" customHeight="1" x14ac:dyDescent="0.2"/>
    <row r="6617" ht="15" customHeight="1" x14ac:dyDescent="0.2"/>
    <row r="6618" ht="15" customHeight="1" x14ac:dyDescent="0.2"/>
    <row r="6619" ht="15" customHeight="1" x14ac:dyDescent="0.2"/>
    <row r="6620" ht="15" customHeight="1" x14ac:dyDescent="0.2"/>
    <row r="6621" ht="15" customHeight="1" x14ac:dyDescent="0.2"/>
    <row r="6622" ht="15" customHeight="1" x14ac:dyDescent="0.2"/>
    <row r="6623" ht="15" customHeight="1" x14ac:dyDescent="0.2"/>
    <row r="6624" ht="15" customHeight="1" x14ac:dyDescent="0.2"/>
    <row r="6625" ht="15" customHeight="1" x14ac:dyDescent="0.2"/>
    <row r="6626" ht="15" customHeight="1" x14ac:dyDescent="0.2"/>
    <row r="6627" ht="15" customHeight="1" x14ac:dyDescent="0.2"/>
    <row r="6628" ht="15" customHeight="1" x14ac:dyDescent="0.2"/>
    <row r="6629" ht="15" customHeight="1" x14ac:dyDescent="0.2"/>
    <row r="6630" ht="15" customHeight="1" x14ac:dyDescent="0.2"/>
    <row r="6631" ht="15" customHeight="1" x14ac:dyDescent="0.2"/>
    <row r="6632" ht="15" customHeight="1" x14ac:dyDescent="0.2"/>
    <row r="6633" ht="15" customHeight="1" x14ac:dyDescent="0.2"/>
    <row r="6634" ht="15" customHeight="1" x14ac:dyDescent="0.2"/>
    <row r="6635" ht="15" customHeight="1" x14ac:dyDescent="0.2"/>
    <row r="6636" ht="15" customHeight="1" x14ac:dyDescent="0.2"/>
    <row r="6637" ht="15" customHeight="1" x14ac:dyDescent="0.2"/>
    <row r="6638" ht="15" customHeight="1" x14ac:dyDescent="0.2"/>
    <row r="6639" ht="15" customHeight="1" x14ac:dyDescent="0.2"/>
    <row r="6640" ht="15" customHeight="1" x14ac:dyDescent="0.2"/>
    <row r="6641" ht="15" customHeight="1" x14ac:dyDescent="0.2"/>
    <row r="6642" ht="15" customHeight="1" x14ac:dyDescent="0.2"/>
    <row r="6643" ht="15" customHeight="1" x14ac:dyDescent="0.2"/>
    <row r="6644" ht="15" customHeight="1" x14ac:dyDescent="0.2"/>
    <row r="6645" ht="15" customHeight="1" x14ac:dyDescent="0.2"/>
    <row r="6646" ht="15" customHeight="1" x14ac:dyDescent="0.2"/>
    <row r="6647" ht="15" customHeight="1" x14ac:dyDescent="0.2"/>
    <row r="6648" ht="15" customHeight="1" x14ac:dyDescent="0.2"/>
    <row r="6649" ht="15" customHeight="1" x14ac:dyDescent="0.2"/>
    <row r="6650" ht="15" customHeight="1" x14ac:dyDescent="0.2"/>
    <row r="6651" ht="15" customHeight="1" x14ac:dyDescent="0.2"/>
    <row r="6652" ht="15" customHeight="1" x14ac:dyDescent="0.2"/>
    <row r="6653" ht="15" customHeight="1" x14ac:dyDescent="0.2"/>
    <row r="6654" ht="15" customHeight="1" x14ac:dyDescent="0.2"/>
    <row r="6655" ht="15" customHeight="1" x14ac:dyDescent="0.2"/>
    <row r="6656" ht="15" customHeight="1" x14ac:dyDescent="0.2"/>
    <row r="6657" ht="15" customHeight="1" x14ac:dyDescent="0.2"/>
    <row r="6658" ht="15" customHeight="1" x14ac:dyDescent="0.2"/>
    <row r="6659" ht="15" customHeight="1" x14ac:dyDescent="0.2"/>
    <row r="6660" ht="15" customHeight="1" x14ac:dyDescent="0.2"/>
    <row r="6661" ht="15" customHeight="1" x14ac:dyDescent="0.2"/>
    <row r="6662" ht="15" customHeight="1" x14ac:dyDescent="0.2"/>
    <row r="6663" ht="15" customHeight="1" x14ac:dyDescent="0.2"/>
    <row r="6664" ht="15" customHeight="1" x14ac:dyDescent="0.2"/>
    <row r="6665" ht="15" customHeight="1" x14ac:dyDescent="0.2"/>
    <row r="6666" ht="15" customHeight="1" x14ac:dyDescent="0.2"/>
    <row r="6667" ht="15" customHeight="1" x14ac:dyDescent="0.2"/>
    <row r="6668" ht="15" customHeight="1" x14ac:dyDescent="0.2"/>
    <row r="6669" ht="15" customHeight="1" x14ac:dyDescent="0.2"/>
    <row r="6670" ht="15" customHeight="1" x14ac:dyDescent="0.2"/>
    <row r="6671" ht="15" customHeight="1" x14ac:dyDescent="0.2"/>
    <row r="6672" ht="15" customHeight="1" x14ac:dyDescent="0.2"/>
    <row r="6673" ht="15" customHeight="1" x14ac:dyDescent="0.2"/>
    <row r="6674" ht="15" customHeight="1" x14ac:dyDescent="0.2"/>
    <row r="6675" ht="15" customHeight="1" x14ac:dyDescent="0.2"/>
    <row r="6676" ht="15" customHeight="1" x14ac:dyDescent="0.2"/>
    <row r="6677" ht="15" customHeight="1" x14ac:dyDescent="0.2"/>
    <row r="6678" ht="15" customHeight="1" x14ac:dyDescent="0.2"/>
    <row r="6679" ht="15" customHeight="1" x14ac:dyDescent="0.2"/>
    <row r="6680" ht="15" customHeight="1" x14ac:dyDescent="0.2"/>
    <row r="6681" ht="15" customHeight="1" x14ac:dyDescent="0.2"/>
    <row r="6682" ht="15" customHeight="1" x14ac:dyDescent="0.2"/>
    <row r="6683" ht="15" customHeight="1" x14ac:dyDescent="0.2"/>
    <row r="6684" ht="15" customHeight="1" x14ac:dyDescent="0.2"/>
    <row r="6685" ht="15" customHeight="1" x14ac:dyDescent="0.2"/>
    <row r="6686" ht="15" customHeight="1" x14ac:dyDescent="0.2"/>
    <row r="6687" ht="15" customHeight="1" x14ac:dyDescent="0.2"/>
    <row r="6688" ht="15" customHeight="1" x14ac:dyDescent="0.2"/>
    <row r="6689" ht="15" customHeight="1" x14ac:dyDescent="0.2"/>
    <row r="6690" ht="15" customHeight="1" x14ac:dyDescent="0.2"/>
    <row r="6691" ht="15" customHeight="1" x14ac:dyDescent="0.2"/>
    <row r="6692" ht="15" customHeight="1" x14ac:dyDescent="0.2"/>
    <row r="6693" ht="15" customHeight="1" x14ac:dyDescent="0.2"/>
    <row r="6694" ht="15" customHeight="1" x14ac:dyDescent="0.2"/>
    <row r="6695" ht="15" customHeight="1" x14ac:dyDescent="0.2"/>
    <row r="6696" ht="15" customHeight="1" x14ac:dyDescent="0.2"/>
    <row r="6697" ht="15" customHeight="1" x14ac:dyDescent="0.2"/>
    <row r="6698" ht="15" customHeight="1" x14ac:dyDescent="0.2"/>
    <row r="6699" ht="15" customHeight="1" x14ac:dyDescent="0.2"/>
    <row r="6700" ht="15" customHeight="1" x14ac:dyDescent="0.2"/>
    <row r="6701" ht="15" customHeight="1" x14ac:dyDescent="0.2"/>
    <row r="6702" ht="15" customHeight="1" x14ac:dyDescent="0.2"/>
    <row r="6703" ht="15" customHeight="1" x14ac:dyDescent="0.2"/>
    <row r="6704" ht="15" customHeight="1" x14ac:dyDescent="0.2"/>
    <row r="6705" ht="15" customHeight="1" x14ac:dyDescent="0.2"/>
    <row r="6706" ht="15" customHeight="1" x14ac:dyDescent="0.2"/>
    <row r="6707" ht="15" customHeight="1" x14ac:dyDescent="0.2"/>
    <row r="6708" ht="15" customHeight="1" x14ac:dyDescent="0.2"/>
    <row r="6709" ht="15" customHeight="1" x14ac:dyDescent="0.2"/>
    <row r="6710" ht="15" customHeight="1" x14ac:dyDescent="0.2"/>
    <row r="6711" ht="15" customHeight="1" x14ac:dyDescent="0.2"/>
    <row r="6712" ht="15" customHeight="1" x14ac:dyDescent="0.2"/>
    <row r="6713" ht="15" customHeight="1" x14ac:dyDescent="0.2"/>
    <row r="6714" ht="15" customHeight="1" x14ac:dyDescent="0.2"/>
    <row r="6715" ht="15" customHeight="1" x14ac:dyDescent="0.2"/>
    <row r="6716" ht="15" customHeight="1" x14ac:dyDescent="0.2"/>
    <row r="6717" ht="15" customHeight="1" x14ac:dyDescent="0.2"/>
    <row r="6718" ht="15" customHeight="1" x14ac:dyDescent="0.2"/>
    <row r="6719" ht="15" customHeight="1" x14ac:dyDescent="0.2"/>
    <row r="6720" ht="15" customHeight="1" x14ac:dyDescent="0.2"/>
    <row r="6721" ht="15" customHeight="1" x14ac:dyDescent="0.2"/>
    <row r="6722" ht="15" customHeight="1" x14ac:dyDescent="0.2"/>
    <row r="6723" ht="15" customHeight="1" x14ac:dyDescent="0.2"/>
    <row r="6724" ht="15" customHeight="1" x14ac:dyDescent="0.2"/>
    <row r="6725" ht="15" customHeight="1" x14ac:dyDescent="0.2"/>
    <row r="6726" ht="15" customHeight="1" x14ac:dyDescent="0.2"/>
    <row r="6727" ht="15" customHeight="1" x14ac:dyDescent="0.2"/>
    <row r="6728" ht="15" customHeight="1" x14ac:dyDescent="0.2"/>
    <row r="6729" ht="15" customHeight="1" x14ac:dyDescent="0.2"/>
    <row r="6730" ht="15" customHeight="1" x14ac:dyDescent="0.2"/>
    <row r="6731" ht="15" customHeight="1" x14ac:dyDescent="0.2"/>
    <row r="6732" ht="15" customHeight="1" x14ac:dyDescent="0.2"/>
    <row r="6733" ht="15" customHeight="1" x14ac:dyDescent="0.2"/>
    <row r="6734" ht="15" customHeight="1" x14ac:dyDescent="0.2"/>
    <row r="6735" ht="15" customHeight="1" x14ac:dyDescent="0.2"/>
    <row r="6736" ht="15" customHeight="1" x14ac:dyDescent="0.2"/>
    <row r="6737" ht="15" customHeight="1" x14ac:dyDescent="0.2"/>
    <row r="6738" ht="15" customHeight="1" x14ac:dyDescent="0.2"/>
    <row r="6739" ht="15" customHeight="1" x14ac:dyDescent="0.2"/>
    <row r="6740" ht="15" customHeight="1" x14ac:dyDescent="0.2"/>
    <row r="6741" ht="15" customHeight="1" x14ac:dyDescent="0.2"/>
    <row r="6742" ht="15" customHeight="1" x14ac:dyDescent="0.2"/>
    <row r="6743" ht="15" customHeight="1" x14ac:dyDescent="0.2"/>
    <row r="6744" ht="15" customHeight="1" x14ac:dyDescent="0.2"/>
    <row r="6745" ht="15" customHeight="1" x14ac:dyDescent="0.2"/>
    <row r="6746" ht="15" customHeight="1" x14ac:dyDescent="0.2"/>
    <row r="6747" ht="15" customHeight="1" x14ac:dyDescent="0.2"/>
    <row r="6748" ht="15" customHeight="1" x14ac:dyDescent="0.2"/>
    <row r="6749" ht="15" customHeight="1" x14ac:dyDescent="0.2"/>
    <row r="6750" ht="15" customHeight="1" x14ac:dyDescent="0.2"/>
    <row r="6751" ht="15" customHeight="1" x14ac:dyDescent="0.2"/>
    <row r="6752" ht="15" customHeight="1" x14ac:dyDescent="0.2"/>
    <row r="6753" ht="15" customHeight="1" x14ac:dyDescent="0.2"/>
    <row r="6754" ht="15" customHeight="1" x14ac:dyDescent="0.2"/>
    <row r="6755" ht="15" customHeight="1" x14ac:dyDescent="0.2"/>
    <row r="6756" ht="15" customHeight="1" x14ac:dyDescent="0.2"/>
    <row r="6757" ht="15" customHeight="1" x14ac:dyDescent="0.2"/>
    <row r="6758" ht="15" customHeight="1" x14ac:dyDescent="0.2"/>
    <row r="6759" ht="15" customHeight="1" x14ac:dyDescent="0.2"/>
    <row r="6760" ht="15" customHeight="1" x14ac:dyDescent="0.2"/>
    <row r="6761" ht="15" customHeight="1" x14ac:dyDescent="0.2"/>
    <row r="6762" ht="15" customHeight="1" x14ac:dyDescent="0.2"/>
    <row r="6763" ht="15" customHeight="1" x14ac:dyDescent="0.2"/>
    <row r="6764" ht="15" customHeight="1" x14ac:dyDescent="0.2"/>
    <row r="6765" ht="15" customHeight="1" x14ac:dyDescent="0.2"/>
    <row r="6766" ht="15" customHeight="1" x14ac:dyDescent="0.2"/>
    <row r="6767" ht="15" customHeight="1" x14ac:dyDescent="0.2"/>
    <row r="6768" ht="15" customHeight="1" x14ac:dyDescent="0.2"/>
    <row r="6769" ht="15" customHeight="1" x14ac:dyDescent="0.2"/>
    <row r="6770" ht="15" customHeight="1" x14ac:dyDescent="0.2"/>
    <row r="6771" ht="15" customHeight="1" x14ac:dyDescent="0.2"/>
    <row r="6772" ht="15" customHeight="1" x14ac:dyDescent="0.2"/>
    <row r="6773" ht="15" customHeight="1" x14ac:dyDescent="0.2"/>
    <row r="6774" ht="15" customHeight="1" x14ac:dyDescent="0.2"/>
    <row r="6775" ht="15" customHeight="1" x14ac:dyDescent="0.2"/>
    <row r="6776" ht="15" customHeight="1" x14ac:dyDescent="0.2"/>
    <row r="6777" ht="15" customHeight="1" x14ac:dyDescent="0.2"/>
    <row r="6778" ht="15" customHeight="1" x14ac:dyDescent="0.2"/>
    <row r="6779" ht="15" customHeight="1" x14ac:dyDescent="0.2"/>
    <row r="6780" ht="15" customHeight="1" x14ac:dyDescent="0.2"/>
    <row r="6781" ht="15" customHeight="1" x14ac:dyDescent="0.2"/>
    <row r="6782" ht="15" customHeight="1" x14ac:dyDescent="0.2"/>
    <row r="6783" ht="15" customHeight="1" x14ac:dyDescent="0.2"/>
    <row r="6784" ht="15" customHeight="1" x14ac:dyDescent="0.2"/>
    <row r="6785" ht="15" customHeight="1" x14ac:dyDescent="0.2"/>
    <row r="6786" ht="15" customHeight="1" x14ac:dyDescent="0.2"/>
    <row r="6787" ht="15" customHeight="1" x14ac:dyDescent="0.2"/>
    <row r="6788" ht="15" customHeight="1" x14ac:dyDescent="0.2"/>
    <row r="6789" ht="15" customHeight="1" x14ac:dyDescent="0.2"/>
    <row r="6790" ht="15" customHeight="1" x14ac:dyDescent="0.2"/>
    <row r="6791" ht="15" customHeight="1" x14ac:dyDescent="0.2"/>
    <row r="6792" ht="15" customHeight="1" x14ac:dyDescent="0.2"/>
    <row r="6793" ht="15" customHeight="1" x14ac:dyDescent="0.2"/>
    <row r="6794" ht="15" customHeight="1" x14ac:dyDescent="0.2"/>
    <row r="6795" ht="15" customHeight="1" x14ac:dyDescent="0.2"/>
    <row r="6796" ht="15" customHeight="1" x14ac:dyDescent="0.2"/>
    <row r="6797" ht="15" customHeight="1" x14ac:dyDescent="0.2"/>
    <row r="6798" ht="15" customHeight="1" x14ac:dyDescent="0.2"/>
    <row r="6799" ht="15" customHeight="1" x14ac:dyDescent="0.2"/>
    <row r="6800" ht="15" customHeight="1" x14ac:dyDescent="0.2"/>
    <row r="6801" ht="15" customHeight="1" x14ac:dyDescent="0.2"/>
    <row r="6802" ht="15" customHeight="1" x14ac:dyDescent="0.2"/>
    <row r="6803" ht="15" customHeight="1" x14ac:dyDescent="0.2"/>
    <row r="6804" ht="15" customHeight="1" x14ac:dyDescent="0.2"/>
    <row r="6805" ht="15" customHeight="1" x14ac:dyDescent="0.2"/>
    <row r="6806" ht="15" customHeight="1" x14ac:dyDescent="0.2"/>
    <row r="6807" ht="15" customHeight="1" x14ac:dyDescent="0.2"/>
    <row r="6808" ht="15" customHeight="1" x14ac:dyDescent="0.2"/>
    <row r="6809" ht="15" customHeight="1" x14ac:dyDescent="0.2"/>
    <row r="6810" ht="15" customHeight="1" x14ac:dyDescent="0.2"/>
    <row r="6811" ht="15" customHeight="1" x14ac:dyDescent="0.2"/>
    <row r="6812" ht="15" customHeight="1" x14ac:dyDescent="0.2"/>
    <row r="6813" ht="15" customHeight="1" x14ac:dyDescent="0.2"/>
    <row r="6814" ht="15" customHeight="1" x14ac:dyDescent="0.2"/>
    <row r="6815" ht="15" customHeight="1" x14ac:dyDescent="0.2"/>
    <row r="6816" ht="15" customHeight="1" x14ac:dyDescent="0.2"/>
    <row r="6817" ht="15" customHeight="1" x14ac:dyDescent="0.2"/>
    <row r="6818" ht="15" customHeight="1" x14ac:dyDescent="0.2"/>
    <row r="6819" ht="15" customHeight="1" x14ac:dyDescent="0.2"/>
    <row r="6820" ht="15" customHeight="1" x14ac:dyDescent="0.2"/>
    <row r="6821" ht="15" customHeight="1" x14ac:dyDescent="0.2"/>
    <row r="6822" ht="15" customHeight="1" x14ac:dyDescent="0.2"/>
    <row r="6823" ht="15" customHeight="1" x14ac:dyDescent="0.2"/>
    <row r="6824" ht="15" customHeight="1" x14ac:dyDescent="0.2"/>
    <row r="6825" ht="15" customHeight="1" x14ac:dyDescent="0.2"/>
    <row r="6826" ht="15" customHeight="1" x14ac:dyDescent="0.2"/>
    <row r="6827" ht="15" customHeight="1" x14ac:dyDescent="0.2"/>
    <row r="6828" ht="15" customHeight="1" x14ac:dyDescent="0.2"/>
    <row r="6829" ht="15" customHeight="1" x14ac:dyDescent="0.2"/>
    <row r="6830" ht="15" customHeight="1" x14ac:dyDescent="0.2"/>
    <row r="6831" ht="15" customHeight="1" x14ac:dyDescent="0.2"/>
    <row r="6832" ht="15" customHeight="1" x14ac:dyDescent="0.2"/>
    <row r="6833" ht="15" customHeight="1" x14ac:dyDescent="0.2"/>
    <row r="6834" ht="15" customHeight="1" x14ac:dyDescent="0.2"/>
    <row r="6835" ht="15" customHeight="1" x14ac:dyDescent="0.2"/>
    <row r="6836" ht="15" customHeight="1" x14ac:dyDescent="0.2"/>
    <row r="6837" ht="15" customHeight="1" x14ac:dyDescent="0.2"/>
    <row r="6838" ht="15" customHeight="1" x14ac:dyDescent="0.2"/>
    <row r="6839" ht="15" customHeight="1" x14ac:dyDescent="0.2"/>
    <row r="6840" ht="15" customHeight="1" x14ac:dyDescent="0.2"/>
    <row r="6841" ht="15" customHeight="1" x14ac:dyDescent="0.2"/>
    <row r="6842" ht="15" customHeight="1" x14ac:dyDescent="0.2"/>
    <row r="6843" ht="15" customHeight="1" x14ac:dyDescent="0.2"/>
    <row r="6844" ht="15" customHeight="1" x14ac:dyDescent="0.2"/>
    <row r="6845" ht="15" customHeight="1" x14ac:dyDescent="0.2"/>
    <row r="6846" ht="15" customHeight="1" x14ac:dyDescent="0.2"/>
    <row r="6847" ht="15" customHeight="1" x14ac:dyDescent="0.2"/>
    <row r="6848" ht="15" customHeight="1" x14ac:dyDescent="0.2"/>
    <row r="6849" ht="15" customHeight="1" x14ac:dyDescent="0.2"/>
    <row r="6850" ht="15" customHeight="1" x14ac:dyDescent="0.2"/>
    <row r="6851" ht="15" customHeight="1" x14ac:dyDescent="0.2"/>
    <row r="6852" ht="15" customHeight="1" x14ac:dyDescent="0.2"/>
    <row r="6853" ht="15" customHeight="1" x14ac:dyDescent="0.2"/>
    <row r="6854" ht="15" customHeight="1" x14ac:dyDescent="0.2"/>
    <row r="6855" ht="15" customHeight="1" x14ac:dyDescent="0.2"/>
    <row r="6856" ht="15" customHeight="1" x14ac:dyDescent="0.2"/>
    <row r="6857" ht="15" customHeight="1" x14ac:dyDescent="0.2"/>
    <row r="6858" ht="15" customHeight="1" x14ac:dyDescent="0.2"/>
    <row r="6859" ht="15" customHeight="1" x14ac:dyDescent="0.2"/>
    <row r="6860" ht="15" customHeight="1" x14ac:dyDescent="0.2"/>
    <row r="6861" ht="15" customHeight="1" x14ac:dyDescent="0.2"/>
    <row r="6862" ht="15" customHeight="1" x14ac:dyDescent="0.2"/>
    <row r="6863" ht="15" customHeight="1" x14ac:dyDescent="0.2"/>
    <row r="6864" ht="15" customHeight="1" x14ac:dyDescent="0.2"/>
    <row r="6865" ht="15" customHeight="1" x14ac:dyDescent="0.2"/>
    <row r="6866" ht="15" customHeight="1" x14ac:dyDescent="0.2"/>
    <row r="6867" ht="15" customHeight="1" x14ac:dyDescent="0.2"/>
    <row r="6868" ht="15" customHeight="1" x14ac:dyDescent="0.2"/>
    <row r="6869" ht="15" customHeight="1" x14ac:dyDescent="0.2"/>
    <row r="6870" ht="15" customHeight="1" x14ac:dyDescent="0.2"/>
    <row r="6871" ht="15" customHeight="1" x14ac:dyDescent="0.2"/>
    <row r="6872" ht="15" customHeight="1" x14ac:dyDescent="0.2"/>
    <row r="6873" ht="15" customHeight="1" x14ac:dyDescent="0.2"/>
    <row r="6874" ht="15" customHeight="1" x14ac:dyDescent="0.2"/>
    <row r="6875" ht="15" customHeight="1" x14ac:dyDescent="0.2"/>
    <row r="6876" ht="15" customHeight="1" x14ac:dyDescent="0.2"/>
    <row r="6877" ht="15" customHeight="1" x14ac:dyDescent="0.2"/>
    <row r="6878" ht="15" customHeight="1" x14ac:dyDescent="0.2"/>
    <row r="6879" ht="15" customHeight="1" x14ac:dyDescent="0.2"/>
    <row r="6880" ht="15" customHeight="1" x14ac:dyDescent="0.2"/>
    <row r="6881" ht="15" customHeight="1" x14ac:dyDescent="0.2"/>
    <row r="6882" ht="15" customHeight="1" x14ac:dyDescent="0.2"/>
    <row r="6883" ht="15" customHeight="1" x14ac:dyDescent="0.2"/>
    <row r="6884" ht="15" customHeight="1" x14ac:dyDescent="0.2"/>
    <row r="6885" ht="15" customHeight="1" x14ac:dyDescent="0.2"/>
    <row r="6886" ht="15" customHeight="1" x14ac:dyDescent="0.2"/>
    <row r="6887" ht="15" customHeight="1" x14ac:dyDescent="0.2"/>
    <row r="6888" ht="15" customHeight="1" x14ac:dyDescent="0.2"/>
    <row r="6889" ht="15" customHeight="1" x14ac:dyDescent="0.2"/>
    <row r="6890" ht="15" customHeight="1" x14ac:dyDescent="0.2"/>
    <row r="6891" ht="15" customHeight="1" x14ac:dyDescent="0.2"/>
    <row r="6892" ht="15" customHeight="1" x14ac:dyDescent="0.2"/>
    <row r="6893" ht="15" customHeight="1" x14ac:dyDescent="0.2"/>
    <row r="6894" ht="15" customHeight="1" x14ac:dyDescent="0.2"/>
    <row r="6895" ht="15" customHeight="1" x14ac:dyDescent="0.2"/>
    <row r="6896" ht="15" customHeight="1" x14ac:dyDescent="0.2"/>
    <row r="6897" ht="15" customHeight="1" x14ac:dyDescent="0.2"/>
    <row r="6898" ht="15" customHeight="1" x14ac:dyDescent="0.2"/>
    <row r="6899" ht="15" customHeight="1" x14ac:dyDescent="0.2"/>
    <row r="6900" ht="15" customHeight="1" x14ac:dyDescent="0.2"/>
    <row r="6901" ht="15" customHeight="1" x14ac:dyDescent="0.2"/>
    <row r="6902" ht="15" customHeight="1" x14ac:dyDescent="0.2"/>
    <row r="6903" ht="15" customHeight="1" x14ac:dyDescent="0.2"/>
    <row r="6904" ht="15" customHeight="1" x14ac:dyDescent="0.2"/>
    <row r="6905" ht="15" customHeight="1" x14ac:dyDescent="0.2"/>
    <row r="6906" ht="15" customHeight="1" x14ac:dyDescent="0.2"/>
    <row r="6907" ht="15" customHeight="1" x14ac:dyDescent="0.2"/>
    <row r="6908" ht="15" customHeight="1" x14ac:dyDescent="0.2"/>
    <row r="6909" ht="15" customHeight="1" x14ac:dyDescent="0.2"/>
    <row r="6910" ht="15" customHeight="1" x14ac:dyDescent="0.2"/>
    <row r="6911" ht="15" customHeight="1" x14ac:dyDescent="0.2"/>
    <row r="6912" ht="15" customHeight="1" x14ac:dyDescent="0.2"/>
    <row r="6913" ht="15" customHeight="1" x14ac:dyDescent="0.2"/>
    <row r="6914" ht="15" customHeight="1" x14ac:dyDescent="0.2"/>
    <row r="6915" ht="15" customHeight="1" x14ac:dyDescent="0.2"/>
    <row r="6916" ht="15" customHeight="1" x14ac:dyDescent="0.2"/>
    <row r="6917" ht="15" customHeight="1" x14ac:dyDescent="0.2"/>
    <row r="6918" ht="15" customHeight="1" x14ac:dyDescent="0.2"/>
    <row r="6919" ht="15" customHeight="1" x14ac:dyDescent="0.2"/>
    <row r="6920" ht="15" customHeight="1" x14ac:dyDescent="0.2"/>
    <row r="6921" ht="15" customHeight="1" x14ac:dyDescent="0.2"/>
    <row r="6922" ht="15" customHeight="1" x14ac:dyDescent="0.2"/>
    <row r="6923" ht="15" customHeight="1" x14ac:dyDescent="0.2"/>
    <row r="6924" ht="15" customHeight="1" x14ac:dyDescent="0.2"/>
    <row r="6925" ht="15" customHeight="1" x14ac:dyDescent="0.2"/>
    <row r="6926" ht="15" customHeight="1" x14ac:dyDescent="0.2"/>
    <row r="6927" ht="15" customHeight="1" x14ac:dyDescent="0.2"/>
    <row r="6928" ht="15" customHeight="1" x14ac:dyDescent="0.2"/>
    <row r="6929" ht="15" customHeight="1" x14ac:dyDescent="0.2"/>
    <row r="6930" ht="15" customHeight="1" x14ac:dyDescent="0.2"/>
    <row r="6931" ht="15" customHeight="1" x14ac:dyDescent="0.2"/>
    <row r="6932" ht="15" customHeight="1" x14ac:dyDescent="0.2"/>
    <row r="6933" ht="15" customHeight="1" x14ac:dyDescent="0.2"/>
    <row r="6934" ht="15" customHeight="1" x14ac:dyDescent="0.2"/>
    <row r="6935" ht="15" customHeight="1" x14ac:dyDescent="0.2"/>
    <row r="6936" ht="15" customHeight="1" x14ac:dyDescent="0.2"/>
    <row r="6937" ht="15" customHeight="1" x14ac:dyDescent="0.2"/>
    <row r="6938" ht="15" customHeight="1" x14ac:dyDescent="0.2"/>
    <row r="6939" ht="15" customHeight="1" x14ac:dyDescent="0.2"/>
    <row r="6940" ht="15" customHeight="1" x14ac:dyDescent="0.2"/>
    <row r="6941" ht="15" customHeight="1" x14ac:dyDescent="0.2"/>
    <row r="6942" ht="15" customHeight="1" x14ac:dyDescent="0.2"/>
    <row r="6943" ht="15" customHeight="1" x14ac:dyDescent="0.2"/>
    <row r="6944" ht="15" customHeight="1" x14ac:dyDescent="0.2"/>
    <row r="6945" ht="15" customHeight="1" x14ac:dyDescent="0.2"/>
    <row r="6946" ht="15" customHeight="1" x14ac:dyDescent="0.2"/>
    <row r="6947" ht="15" customHeight="1" x14ac:dyDescent="0.2"/>
    <row r="6948" ht="15" customHeight="1" x14ac:dyDescent="0.2"/>
    <row r="6949" ht="15" customHeight="1" x14ac:dyDescent="0.2"/>
    <row r="6950" ht="15" customHeight="1" x14ac:dyDescent="0.2"/>
    <row r="6951" ht="15" customHeight="1" x14ac:dyDescent="0.2"/>
    <row r="6952" ht="15" customHeight="1" x14ac:dyDescent="0.2"/>
    <row r="6953" ht="15" customHeight="1" x14ac:dyDescent="0.2"/>
    <row r="6954" ht="15" customHeight="1" x14ac:dyDescent="0.2"/>
    <row r="6955" ht="15" customHeight="1" x14ac:dyDescent="0.2"/>
    <row r="6956" ht="15" customHeight="1" x14ac:dyDescent="0.2"/>
    <row r="6957" ht="15" customHeight="1" x14ac:dyDescent="0.2"/>
    <row r="6958" ht="15" customHeight="1" x14ac:dyDescent="0.2"/>
    <row r="6959" ht="15" customHeight="1" x14ac:dyDescent="0.2"/>
    <row r="6960" ht="15" customHeight="1" x14ac:dyDescent="0.2"/>
    <row r="6961" ht="15" customHeight="1" x14ac:dyDescent="0.2"/>
    <row r="6962" ht="15" customHeight="1" x14ac:dyDescent="0.2"/>
    <row r="6963" ht="15" customHeight="1" x14ac:dyDescent="0.2"/>
    <row r="6964" ht="15" customHeight="1" x14ac:dyDescent="0.2"/>
    <row r="6965" ht="15" customHeight="1" x14ac:dyDescent="0.2"/>
    <row r="6966" ht="15" customHeight="1" x14ac:dyDescent="0.2"/>
    <row r="6967" ht="15" customHeight="1" x14ac:dyDescent="0.2"/>
    <row r="6968" ht="15" customHeight="1" x14ac:dyDescent="0.2"/>
    <row r="6969" ht="15" customHeight="1" x14ac:dyDescent="0.2"/>
    <row r="6970" ht="15" customHeight="1" x14ac:dyDescent="0.2"/>
    <row r="6971" ht="15" customHeight="1" x14ac:dyDescent="0.2"/>
    <row r="6972" ht="15" customHeight="1" x14ac:dyDescent="0.2"/>
    <row r="6973" ht="15" customHeight="1" x14ac:dyDescent="0.2"/>
    <row r="6974" ht="15" customHeight="1" x14ac:dyDescent="0.2"/>
    <row r="6975" ht="15" customHeight="1" x14ac:dyDescent="0.2"/>
    <row r="6976" ht="15" customHeight="1" x14ac:dyDescent="0.2"/>
    <row r="6977" ht="15" customHeight="1" x14ac:dyDescent="0.2"/>
    <row r="6978" ht="15" customHeight="1" x14ac:dyDescent="0.2"/>
    <row r="6979" ht="15" customHeight="1" x14ac:dyDescent="0.2"/>
    <row r="6980" ht="15" customHeight="1" x14ac:dyDescent="0.2"/>
    <row r="6981" ht="15" customHeight="1" x14ac:dyDescent="0.2"/>
    <row r="6982" ht="15" customHeight="1" x14ac:dyDescent="0.2"/>
    <row r="6983" ht="15" customHeight="1" x14ac:dyDescent="0.2"/>
    <row r="6984" ht="15" customHeight="1" x14ac:dyDescent="0.2"/>
    <row r="6985" ht="15" customHeight="1" x14ac:dyDescent="0.2"/>
    <row r="6986" ht="15" customHeight="1" x14ac:dyDescent="0.2"/>
    <row r="6987" ht="15" customHeight="1" x14ac:dyDescent="0.2"/>
    <row r="6988" ht="15" customHeight="1" x14ac:dyDescent="0.2"/>
    <row r="6989" ht="15" customHeight="1" x14ac:dyDescent="0.2"/>
    <row r="6990" ht="15" customHeight="1" x14ac:dyDescent="0.2"/>
    <row r="6991" ht="15" customHeight="1" x14ac:dyDescent="0.2"/>
    <row r="6992" ht="15" customHeight="1" x14ac:dyDescent="0.2"/>
    <row r="6993" ht="15" customHeight="1" x14ac:dyDescent="0.2"/>
    <row r="6994" ht="15" customHeight="1" x14ac:dyDescent="0.2"/>
    <row r="6995" ht="15" customHeight="1" x14ac:dyDescent="0.2"/>
    <row r="6996" ht="15" customHeight="1" x14ac:dyDescent="0.2"/>
    <row r="6997" ht="15" customHeight="1" x14ac:dyDescent="0.2"/>
    <row r="6998" ht="15" customHeight="1" x14ac:dyDescent="0.2"/>
    <row r="6999" ht="15" customHeight="1" x14ac:dyDescent="0.2"/>
    <row r="7000" ht="15" customHeight="1" x14ac:dyDescent="0.2"/>
    <row r="7001" ht="15" customHeight="1" x14ac:dyDescent="0.2"/>
    <row r="7002" ht="15" customHeight="1" x14ac:dyDescent="0.2"/>
    <row r="7003" ht="15" customHeight="1" x14ac:dyDescent="0.2"/>
    <row r="7004" ht="15" customHeight="1" x14ac:dyDescent="0.2"/>
    <row r="7005" ht="15" customHeight="1" x14ac:dyDescent="0.2"/>
    <row r="7006" ht="15" customHeight="1" x14ac:dyDescent="0.2"/>
    <row r="7007" ht="15" customHeight="1" x14ac:dyDescent="0.2"/>
    <row r="7008" ht="15" customHeight="1" x14ac:dyDescent="0.2"/>
    <row r="7009" ht="15" customHeight="1" x14ac:dyDescent="0.2"/>
    <row r="7010" ht="15" customHeight="1" x14ac:dyDescent="0.2"/>
    <row r="7011" ht="15" customHeight="1" x14ac:dyDescent="0.2"/>
    <row r="7012" ht="15" customHeight="1" x14ac:dyDescent="0.2"/>
    <row r="7013" ht="15" customHeight="1" x14ac:dyDescent="0.2"/>
    <row r="7014" ht="15" customHeight="1" x14ac:dyDescent="0.2"/>
    <row r="7015" ht="15" customHeight="1" x14ac:dyDescent="0.2"/>
    <row r="7016" ht="15" customHeight="1" x14ac:dyDescent="0.2"/>
    <row r="7017" ht="15" customHeight="1" x14ac:dyDescent="0.2"/>
    <row r="7018" ht="15" customHeight="1" x14ac:dyDescent="0.2"/>
    <row r="7019" ht="15" customHeight="1" x14ac:dyDescent="0.2"/>
    <row r="7020" ht="15" customHeight="1" x14ac:dyDescent="0.2"/>
    <row r="7021" ht="15" customHeight="1" x14ac:dyDescent="0.2"/>
    <row r="7022" ht="15" customHeight="1" x14ac:dyDescent="0.2"/>
    <row r="7023" ht="15" customHeight="1" x14ac:dyDescent="0.2"/>
    <row r="7024" ht="15" customHeight="1" x14ac:dyDescent="0.2"/>
    <row r="7025" ht="15" customHeight="1" x14ac:dyDescent="0.2"/>
    <row r="7026" ht="15" customHeight="1" x14ac:dyDescent="0.2"/>
    <row r="7027" ht="15" customHeight="1" x14ac:dyDescent="0.2"/>
    <row r="7028" ht="15" customHeight="1" x14ac:dyDescent="0.2"/>
    <row r="7029" ht="15" customHeight="1" x14ac:dyDescent="0.2"/>
    <row r="7030" ht="15" customHeight="1" x14ac:dyDescent="0.2"/>
    <row r="7031" ht="15" customHeight="1" x14ac:dyDescent="0.2"/>
    <row r="7032" ht="15" customHeight="1" x14ac:dyDescent="0.2"/>
    <row r="7033" ht="15" customHeight="1" x14ac:dyDescent="0.2"/>
    <row r="7034" ht="15" customHeight="1" x14ac:dyDescent="0.2"/>
    <row r="7035" ht="15" customHeight="1" x14ac:dyDescent="0.2"/>
    <row r="7036" ht="15" customHeight="1" x14ac:dyDescent="0.2"/>
    <row r="7037" ht="15" customHeight="1" x14ac:dyDescent="0.2"/>
    <row r="7038" ht="15" customHeight="1" x14ac:dyDescent="0.2"/>
    <row r="7039" ht="15" customHeight="1" x14ac:dyDescent="0.2"/>
    <row r="7040" ht="15" customHeight="1" x14ac:dyDescent="0.2"/>
    <row r="7041" ht="15" customHeight="1" x14ac:dyDescent="0.2"/>
    <row r="7042" ht="15" customHeight="1" x14ac:dyDescent="0.2"/>
    <row r="7043" ht="15" customHeight="1" x14ac:dyDescent="0.2"/>
    <row r="7044" ht="15" customHeight="1" x14ac:dyDescent="0.2"/>
    <row r="7045" ht="15" customHeight="1" x14ac:dyDescent="0.2"/>
    <row r="7046" ht="15" customHeight="1" x14ac:dyDescent="0.2"/>
    <row r="7047" ht="15" customHeight="1" x14ac:dyDescent="0.2"/>
    <row r="7048" ht="15" customHeight="1" x14ac:dyDescent="0.2"/>
    <row r="7049" ht="15" customHeight="1" x14ac:dyDescent="0.2"/>
    <row r="7050" ht="15" customHeight="1" x14ac:dyDescent="0.2"/>
    <row r="7051" ht="15" customHeight="1" x14ac:dyDescent="0.2"/>
    <row r="7052" ht="15" customHeight="1" x14ac:dyDescent="0.2"/>
    <row r="7053" ht="15" customHeight="1" x14ac:dyDescent="0.2"/>
    <row r="7054" ht="15" customHeight="1" x14ac:dyDescent="0.2"/>
    <row r="7055" ht="15" customHeight="1" x14ac:dyDescent="0.2"/>
    <row r="7056" ht="15" customHeight="1" x14ac:dyDescent="0.2"/>
    <row r="7057" ht="15" customHeight="1" x14ac:dyDescent="0.2"/>
    <row r="7058" ht="15" customHeight="1" x14ac:dyDescent="0.2"/>
    <row r="7059" ht="15" customHeight="1" x14ac:dyDescent="0.2"/>
    <row r="7060" ht="15" customHeight="1" x14ac:dyDescent="0.2"/>
    <row r="7061" ht="15" customHeight="1" x14ac:dyDescent="0.2"/>
    <row r="7062" ht="15" customHeight="1" x14ac:dyDescent="0.2"/>
    <row r="7063" ht="15" customHeight="1" x14ac:dyDescent="0.2"/>
    <row r="7064" ht="15" customHeight="1" x14ac:dyDescent="0.2"/>
    <row r="7065" ht="15" customHeight="1" x14ac:dyDescent="0.2"/>
    <row r="7066" ht="15" customHeight="1" x14ac:dyDescent="0.2"/>
    <row r="7067" ht="15" customHeight="1" x14ac:dyDescent="0.2"/>
    <row r="7068" ht="15" customHeight="1" x14ac:dyDescent="0.2"/>
    <row r="7069" ht="15" customHeight="1" x14ac:dyDescent="0.2"/>
    <row r="7070" ht="15" customHeight="1" x14ac:dyDescent="0.2"/>
    <row r="7071" ht="15" customHeight="1" x14ac:dyDescent="0.2"/>
    <row r="7072" ht="15" customHeight="1" x14ac:dyDescent="0.2"/>
    <row r="7073" ht="15" customHeight="1" x14ac:dyDescent="0.2"/>
    <row r="7074" ht="15" customHeight="1" x14ac:dyDescent="0.2"/>
    <row r="7075" ht="15" customHeight="1" x14ac:dyDescent="0.2"/>
    <row r="7076" ht="15" customHeight="1" x14ac:dyDescent="0.2"/>
    <row r="7077" ht="15" customHeight="1" x14ac:dyDescent="0.2"/>
    <row r="7078" ht="15" customHeight="1" x14ac:dyDescent="0.2"/>
    <row r="7079" ht="15" customHeight="1" x14ac:dyDescent="0.2"/>
    <row r="7080" ht="15" customHeight="1" x14ac:dyDescent="0.2"/>
    <row r="7081" ht="15" customHeight="1" x14ac:dyDescent="0.2"/>
    <row r="7082" ht="15" customHeight="1" x14ac:dyDescent="0.2"/>
    <row r="7083" ht="15" customHeight="1" x14ac:dyDescent="0.2"/>
    <row r="7084" ht="15" customHeight="1" x14ac:dyDescent="0.2"/>
    <row r="7085" ht="15" customHeight="1" x14ac:dyDescent="0.2"/>
    <row r="7086" ht="15" customHeight="1" x14ac:dyDescent="0.2"/>
    <row r="7087" ht="15" customHeight="1" x14ac:dyDescent="0.2"/>
    <row r="7088" ht="15" customHeight="1" x14ac:dyDescent="0.2"/>
    <row r="7089" ht="15" customHeight="1" x14ac:dyDescent="0.2"/>
    <row r="7090" ht="15" customHeight="1" x14ac:dyDescent="0.2"/>
    <row r="7091" ht="15" customHeight="1" x14ac:dyDescent="0.2"/>
    <row r="7092" ht="15" customHeight="1" x14ac:dyDescent="0.2"/>
    <row r="7093" ht="15" customHeight="1" x14ac:dyDescent="0.2"/>
    <row r="7094" ht="15" customHeight="1" x14ac:dyDescent="0.2"/>
    <row r="7095" ht="15" customHeight="1" x14ac:dyDescent="0.2"/>
    <row r="7096" ht="15" customHeight="1" x14ac:dyDescent="0.2"/>
    <row r="7097" ht="15" customHeight="1" x14ac:dyDescent="0.2"/>
    <row r="7098" ht="15" customHeight="1" x14ac:dyDescent="0.2"/>
    <row r="7099" ht="15" customHeight="1" x14ac:dyDescent="0.2"/>
    <row r="7100" ht="15" customHeight="1" x14ac:dyDescent="0.2"/>
    <row r="7101" ht="15" customHeight="1" x14ac:dyDescent="0.2"/>
    <row r="7102" ht="15" customHeight="1" x14ac:dyDescent="0.2"/>
    <row r="7103" ht="15" customHeight="1" x14ac:dyDescent="0.2"/>
    <row r="7104" ht="15" customHeight="1" x14ac:dyDescent="0.2"/>
    <row r="7105" ht="15" customHeight="1" x14ac:dyDescent="0.2"/>
    <row r="7106" ht="15" customHeight="1" x14ac:dyDescent="0.2"/>
    <row r="7107" ht="15" customHeight="1" x14ac:dyDescent="0.2"/>
    <row r="7108" ht="15" customHeight="1" x14ac:dyDescent="0.2"/>
    <row r="7109" ht="15" customHeight="1" x14ac:dyDescent="0.2"/>
    <row r="7110" ht="15" customHeight="1" x14ac:dyDescent="0.2"/>
    <row r="7111" ht="15" customHeight="1" x14ac:dyDescent="0.2"/>
    <row r="7112" ht="15" customHeight="1" x14ac:dyDescent="0.2"/>
    <row r="7113" ht="15" customHeight="1" x14ac:dyDescent="0.2"/>
    <row r="7114" ht="15" customHeight="1" x14ac:dyDescent="0.2"/>
    <row r="7115" ht="15" customHeight="1" x14ac:dyDescent="0.2"/>
    <row r="7116" ht="15" customHeight="1" x14ac:dyDescent="0.2"/>
    <row r="7117" ht="15" customHeight="1" x14ac:dyDescent="0.2"/>
    <row r="7118" ht="15" customHeight="1" x14ac:dyDescent="0.2"/>
    <row r="7119" ht="15" customHeight="1" x14ac:dyDescent="0.2"/>
    <row r="7120" ht="15" customHeight="1" x14ac:dyDescent="0.2"/>
    <row r="7121" ht="15" customHeight="1" x14ac:dyDescent="0.2"/>
    <row r="7122" ht="15" customHeight="1" x14ac:dyDescent="0.2"/>
    <row r="7123" ht="15" customHeight="1" x14ac:dyDescent="0.2"/>
    <row r="7124" ht="15" customHeight="1" x14ac:dyDescent="0.2"/>
    <row r="7125" ht="15" customHeight="1" x14ac:dyDescent="0.2"/>
    <row r="7126" ht="15" customHeight="1" x14ac:dyDescent="0.2"/>
    <row r="7127" ht="15" customHeight="1" x14ac:dyDescent="0.2"/>
    <row r="7128" ht="15" customHeight="1" x14ac:dyDescent="0.2"/>
    <row r="7129" ht="15" customHeight="1" x14ac:dyDescent="0.2"/>
    <row r="7130" ht="15" customHeight="1" x14ac:dyDescent="0.2"/>
    <row r="7131" ht="15" customHeight="1" x14ac:dyDescent="0.2"/>
    <row r="7132" ht="15" customHeight="1" x14ac:dyDescent="0.2"/>
    <row r="7133" ht="15" customHeight="1" x14ac:dyDescent="0.2"/>
    <row r="7134" ht="15" customHeight="1" x14ac:dyDescent="0.2"/>
    <row r="7135" ht="15" customHeight="1" x14ac:dyDescent="0.2"/>
    <row r="7136" ht="15" customHeight="1" x14ac:dyDescent="0.2"/>
    <row r="7137" ht="15" customHeight="1" x14ac:dyDescent="0.2"/>
    <row r="7138" ht="15" customHeight="1" x14ac:dyDescent="0.2"/>
    <row r="7139" ht="15" customHeight="1" x14ac:dyDescent="0.2"/>
    <row r="7140" ht="15" customHeight="1" x14ac:dyDescent="0.2"/>
    <row r="7141" ht="15" customHeight="1" x14ac:dyDescent="0.2"/>
    <row r="7142" ht="15" customHeight="1" x14ac:dyDescent="0.2"/>
    <row r="7143" ht="15" customHeight="1" x14ac:dyDescent="0.2"/>
    <row r="7144" ht="15" customHeight="1" x14ac:dyDescent="0.2"/>
    <row r="7145" ht="15" customHeight="1" x14ac:dyDescent="0.2"/>
    <row r="7146" ht="15" customHeight="1" x14ac:dyDescent="0.2"/>
    <row r="7147" ht="15" customHeight="1" x14ac:dyDescent="0.2"/>
    <row r="7148" ht="15" customHeight="1" x14ac:dyDescent="0.2"/>
    <row r="7149" ht="15" customHeight="1" x14ac:dyDescent="0.2"/>
    <row r="7150" ht="15" customHeight="1" x14ac:dyDescent="0.2"/>
    <row r="7151" ht="15" customHeight="1" x14ac:dyDescent="0.2"/>
    <row r="7152" ht="15" customHeight="1" x14ac:dyDescent="0.2"/>
    <row r="7153" ht="15" customHeight="1" x14ac:dyDescent="0.2"/>
    <row r="7154" ht="15" customHeight="1" x14ac:dyDescent="0.2"/>
    <row r="7155" ht="15" customHeight="1" x14ac:dyDescent="0.2"/>
    <row r="7156" ht="15" customHeight="1" x14ac:dyDescent="0.2"/>
    <row r="7157" ht="15" customHeight="1" x14ac:dyDescent="0.2"/>
    <row r="7158" ht="15" customHeight="1" x14ac:dyDescent="0.2"/>
    <row r="7159" ht="15" customHeight="1" x14ac:dyDescent="0.2"/>
    <row r="7160" ht="15" customHeight="1" x14ac:dyDescent="0.2"/>
    <row r="7161" ht="15" customHeight="1" x14ac:dyDescent="0.2"/>
    <row r="7162" ht="15" customHeight="1" x14ac:dyDescent="0.2"/>
    <row r="7163" ht="15" customHeight="1" x14ac:dyDescent="0.2"/>
    <row r="7164" ht="15" customHeight="1" x14ac:dyDescent="0.2"/>
    <row r="7165" ht="15" customHeight="1" x14ac:dyDescent="0.2"/>
    <row r="7166" ht="15" customHeight="1" x14ac:dyDescent="0.2"/>
    <row r="7167" ht="15" customHeight="1" x14ac:dyDescent="0.2"/>
    <row r="7168" ht="15" customHeight="1" x14ac:dyDescent="0.2"/>
    <row r="7169" ht="15" customHeight="1" x14ac:dyDescent="0.2"/>
    <row r="7170" ht="15" customHeight="1" x14ac:dyDescent="0.2"/>
    <row r="7171" ht="15" customHeight="1" x14ac:dyDescent="0.2"/>
    <row r="7172" ht="15" customHeight="1" x14ac:dyDescent="0.2"/>
    <row r="7173" ht="15" customHeight="1" x14ac:dyDescent="0.2"/>
    <row r="7174" ht="15" customHeight="1" x14ac:dyDescent="0.2"/>
    <row r="7175" ht="15" customHeight="1" x14ac:dyDescent="0.2"/>
    <row r="7176" ht="15" customHeight="1" x14ac:dyDescent="0.2"/>
    <row r="7177" ht="15" customHeight="1" x14ac:dyDescent="0.2"/>
    <row r="7178" ht="15" customHeight="1" x14ac:dyDescent="0.2"/>
    <row r="7179" ht="15" customHeight="1" x14ac:dyDescent="0.2"/>
    <row r="7180" ht="15" customHeight="1" x14ac:dyDescent="0.2"/>
    <row r="7181" ht="15" customHeight="1" x14ac:dyDescent="0.2"/>
    <row r="7182" ht="15" customHeight="1" x14ac:dyDescent="0.2"/>
    <row r="7183" ht="15" customHeight="1" x14ac:dyDescent="0.2"/>
    <row r="7184" ht="15" customHeight="1" x14ac:dyDescent="0.2"/>
    <row r="7185" ht="15" customHeight="1" x14ac:dyDescent="0.2"/>
    <row r="7186" ht="15" customHeight="1" x14ac:dyDescent="0.2"/>
    <row r="7187" ht="15" customHeight="1" x14ac:dyDescent="0.2"/>
    <row r="7188" ht="15" customHeight="1" x14ac:dyDescent="0.2"/>
    <row r="7189" ht="15" customHeight="1" x14ac:dyDescent="0.2"/>
    <row r="7190" ht="15" customHeight="1" x14ac:dyDescent="0.2"/>
    <row r="7191" ht="15" customHeight="1" x14ac:dyDescent="0.2"/>
    <row r="7192" ht="15" customHeight="1" x14ac:dyDescent="0.2"/>
    <row r="7193" ht="15" customHeight="1" x14ac:dyDescent="0.2"/>
    <row r="7194" ht="15" customHeight="1" x14ac:dyDescent="0.2"/>
    <row r="7195" ht="15" customHeight="1" x14ac:dyDescent="0.2"/>
    <row r="7196" ht="15" customHeight="1" x14ac:dyDescent="0.2"/>
    <row r="7197" ht="15" customHeight="1" x14ac:dyDescent="0.2"/>
    <row r="7198" ht="15" customHeight="1" x14ac:dyDescent="0.2"/>
    <row r="7199" ht="15" customHeight="1" x14ac:dyDescent="0.2"/>
    <row r="7200" ht="15" customHeight="1" x14ac:dyDescent="0.2"/>
    <row r="7201" ht="15" customHeight="1" x14ac:dyDescent="0.2"/>
    <row r="7202" ht="15" customHeight="1" x14ac:dyDescent="0.2"/>
    <row r="7203" ht="15" customHeight="1" x14ac:dyDescent="0.2"/>
    <row r="7204" ht="15" customHeight="1" x14ac:dyDescent="0.2"/>
    <row r="7205" ht="15" customHeight="1" x14ac:dyDescent="0.2"/>
    <row r="7206" ht="15" customHeight="1" x14ac:dyDescent="0.2"/>
    <row r="7207" ht="15" customHeight="1" x14ac:dyDescent="0.2"/>
    <row r="7208" ht="15" customHeight="1" x14ac:dyDescent="0.2"/>
    <row r="7209" ht="15" customHeight="1" x14ac:dyDescent="0.2"/>
    <row r="7210" ht="15" customHeight="1" x14ac:dyDescent="0.2"/>
    <row r="7211" ht="15" customHeight="1" x14ac:dyDescent="0.2"/>
    <row r="7212" ht="15" customHeight="1" x14ac:dyDescent="0.2"/>
    <row r="7213" ht="15" customHeight="1" x14ac:dyDescent="0.2"/>
    <row r="7214" ht="15" customHeight="1" x14ac:dyDescent="0.2"/>
    <row r="7215" ht="15" customHeight="1" x14ac:dyDescent="0.2"/>
    <row r="7216" ht="15" customHeight="1" x14ac:dyDescent="0.2"/>
    <row r="7217" ht="15" customHeight="1" x14ac:dyDescent="0.2"/>
    <row r="7218" ht="15" customHeight="1" x14ac:dyDescent="0.2"/>
    <row r="7219" ht="15" customHeight="1" x14ac:dyDescent="0.2"/>
    <row r="7220" ht="15" customHeight="1" x14ac:dyDescent="0.2"/>
    <row r="7221" ht="15" customHeight="1" x14ac:dyDescent="0.2"/>
    <row r="7222" ht="15" customHeight="1" x14ac:dyDescent="0.2"/>
    <row r="7223" ht="15" customHeight="1" x14ac:dyDescent="0.2"/>
    <row r="7224" ht="15" customHeight="1" x14ac:dyDescent="0.2"/>
    <row r="7225" ht="15" customHeight="1" x14ac:dyDescent="0.2"/>
    <row r="7226" ht="15" customHeight="1" x14ac:dyDescent="0.2"/>
    <row r="7227" ht="15" customHeight="1" x14ac:dyDescent="0.2"/>
    <row r="7228" ht="15" customHeight="1" x14ac:dyDescent="0.2"/>
    <row r="7229" ht="15" customHeight="1" x14ac:dyDescent="0.2"/>
    <row r="7230" ht="15" customHeight="1" x14ac:dyDescent="0.2"/>
    <row r="7231" ht="15" customHeight="1" x14ac:dyDescent="0.2"/>
    <row r="7232" ht="15" customHeight="1" x14ac:dyDescent="0.2"/>
    <row r="7233" ht="15" customHeight="1" x14ac:dyDescent="0.2"/>
    <row r="7234" ht="15" customHeight="1" x14ac:dyDescent="0.2"/>
    <row r="7235" ht="15" customHeight="1" x14ac:dyDescent="0.2"/>
    <row r="7236" ht="15" customHeight="1" x14ac:dyDescent="0.2"/>
    <row r="7237" ht="15" customHeight="1" x14ac:dyDescent="0.2"/>
    <row r="7238" ht="15" customHeight="1" x14ac:dyDescent="0.2"/>
    <row r="7239" ht="15" customHeight="1" x14ac:dyDescent="0.2"/>
    <row r="7240" ht="15" customHeight="1" x14ac:dyDescent="0.2"/>
    <row r="7241" ht="15" customHeight="1" x14ac:dyDescent="0.2"/>
    <row r="7242" ht="15" customHeight="1" x14ac:dyDescent="0.2"/>
    <row r="7243" ht="15" customHeight="1" x14ac:dyDescent="0.2"/>
    <row r="7244" ht="15" customHeight="1" x14ac:dyDescent="0.2"/>
    <row r="7245" ht="15" customHeight="1" x14ac:dyDescent="0.2"/>
    <row r="7246" ht="15" customHeight="1" x14ac:dyDescent="0.2"/>
    <row r="7247" ht="15" customHeight="1" x14ac:dyDescent="0.2"/>
    <row r="7248" ht="15" customHeight="1" x14ac:dyDescent="0.2"/>
    <row r="7249" ht="15" customHeight="1" x14ac:dyDescent="0.2"/>
    <row r="7250" ht="15" customHeight="1" x14ac:dyDescent="0.2"/>
    <row r="7251" ht="15" customHeight="1" x14ac:dyDescent="0.2"/>
    <row r="7252" ht="15" customHeight="1" x14ac:dyDescent="0.2"/>
    <row r="7253" ht="15" customHeight="1" x14ac:dyDescent="0.2"/>
    <row r="7254" ht="15" customHeight="1" x14ac:dyDescent="0.2"/>
    <row r="7255" ht="15" customHeight="1" x14ac:dyDescent="0.2"/>
    <row r="7256" ht="15" customHeight="1" x14ac:dyDescent="0.2"/>
    <row r="7257" ht="15" customHeight="1" x14ac:dyDescent="0.2"/>
    <row r="7258" ht="15" customHeight="1" x14ac:dyDescent="0.2"/>
    <row r="7259" ht="15" customHeight="1" x14ac:dyDescent="0.2"/>
    <row r="7260" ht="15" customHeight="1" x14ac:dyDescent="0.2"/>
    <row r="7261" ht="15" customHeight="1" x14ac:dyDescent="0.2"/>
    <row r="7262" ht="15" customHeight="1" x14ac:dyDescent="0.2"/>
    <row r="7263" ht="15" customHeight="1" x14ac:dyDescent="0.2"/>
    <row r="7264" ht="15" customHeight="1" x14ac:dyDescent="0.2"/>
    <row r="7265" ht="15" customHeight="1" x14ac:dyDescent="0.2"/>
    <row r="7266" ht="15" customHeight="1" x14ac:dyDescent="0.2"/>
    <row r="7267" ht="15" customHeight="1" x14ac:dyDescent="0.2"/>
    <row r="7268" ht="15" customHeight="1" x14ac:dyDescent="0.2"/>
    <row r="7269" ht="15" customHeight="1" x14ac:dyDescent="0.2"/>
    <row r="7270" ht="15" customHeight="1" x14ac:dyDescent="0.2"/>
    <row r="7271" ht="15" customHeight="1" x14ac:dyDescent="0.2"/>
    <row r="7272" ht="15" customHeight="1" x14ac:dyDescent="0.2"/>
    <row r="7273" ht="15" customHeight="1" x14ac:dyDescent="0.2"/>
    <row r="7274" ht="15" customHeight="1" x14ac:dyDescent="0.2"/>
    <row r="7275" ht="15" customHeight="1" x14ac:dyDescent="0.2"/>
    <row r="7276" ht="15" customHeight="1" x14ac:dyDescent="0.2"/>
    <row r="7277" ht="15" customHeight="1" x14ac:dyDescent="0.2"/>
    <row r="7278" ht="15" customHeight="1" x14ac:dyDescent="0.2"/>
    <row r="7279" ht="15" customHeight="1" x14ac:dyDescent="0.2"/>
    <row r="7280" ht="15" customHeight="1" x14ac:dyDescent="0.2"/>
    <row r="7281" ht="15" customHeight="1" x14ac:dyDescent="0.2"/>
    <row r="7282" ht="15" customHeight="1" x14ac:dyDescent="0.2"/>
    <row r="7283" ht="15" customHeight="1" x14ac:dyDescent="0.2"/>
    <row r="7284" ht="15" customHeight="1" x14ac:dyDescent="0.2"/>
    <row r="7285" ht="15" customHeight="1" x14ac:dyDescent="0.2"/>
    <row r="7286" ht="15" customHeight="1" x14ac:dyDescent="0.2"/>
    <row r="7287" ht="15" customHeight="1" x14ac:dyDescent="0.2"/>
    <row r="7288" ht="15" customHeight="1" x14ac:dyDescent="0.2"/>
    <row r="7289" ht="15" customHeight="1" x14ac:dyDescent="0.2"/>
    <row r="7290" ht="15" customHeight="1" x14ac:dyDescent="0.2"/>
    <row r="7291" ht="15" customHeight="1" x14ac:dyDescent="0.2"/>
    <row r="7292" ht="15" customHeight="1" x14ac:dyDescent="0.2"/>
    <row r="7293" ht="15" customHeight="1" x14ac:dyDescent="0.2"/>
    <row r="7294" ht="15" customHeight="1" x14ac:dyDescent="0.2"/>
    <row r="7295" ht="15" customHeight="1" x14ac:dyDescent="0.2"/>
    <row r="7296" ht="15" customHeight="1" x14ac:dyDescent="0.2"/>
    <row r="7297" ht="15" customHeight="1" x14ac:dyDescent="0.2"/>
    <row r="7298" ht="15" customHeight="1" x14ac:dyDescent="0.2"/>
    <row r="7299" ht="15" customHeight="1" x14ac:dyDescent="0.2"/>
    <row r="7300" ht="15" customHeight="1" x14ac:dyDescent="0.2"/>
    <row r="7301" ht="15" customHeight="1" x14ac:dyDescent="0.2"/>
    <row r="7302" ht="15" customHeight="1" x14ac:dyDescent="0.2"/>
    <row r="7303" ht="15" customHeight="1" x14ac:dyDescent="0.2"/>
    <row r="7304" ht="15" customHeight="1" x14ac:dyDescent="0.2"/>
    <row r="7305" ht="15" customHeight="1" x14ac:dyDescent="0.2"/>
    <row r="7306" ht="15" customHeight="1" x14ac:dyDescent="0.2"/>
    <row r="7307" ht="15" customHeight="1" x14ac:dyDescent="0.2"/>
    <row r="7308" ht="15" customHeight="1" x14ac:dyDescent="0.2"/>
    <row r="7309" ht="15" customHeight="1" x14ac:dyDescent="0.2"/>
    <row r="7310" ht="15" customHeight="1" x14ac:dyDescent="0.2"/>
    <row r="7311" ht="15" customHeight="1" x14ac:dyDescent="0.2"/>
    <row r="7312" ht="15" customHeight="1" x14ac:dyDescent="0.2"/>
    <row r="7313" ht="15" customHeight="1" x14ac:dyDescent="0.2"/>
    <row r="7314" ht="15" customHeight="1" x14ac:dyDescent="0.2"/>
    <row r="7315" ht="15" customHeight="1" x14ac:dyDescent="0.2"/>
    <row r="7316" ht="15" customHeight="1" x14ac:dyDescent="0.2"/>
    <row r="7317" ht="15" customHeight="1" x14ac:dyDescent="0.2"/>
    <row r="7318" ht="15" customHeight="1" x14ac:dyDescent="0.2"/>
    <row r="7319" ht="15" customHeight="1" x14ac:dyDescent="0.2"/>
    <row r="7320" ht="15" customHeight="1" x14ac:dyDescent="0.2"/>
    <row r="7321" ht="15" customHeight="1" x14ac:dyDescent="0.2"/>
    <row r="7322" ht="15" customHeight="1" x14ac:dyDescent="0.2"/>
    <row r="7323" ht="15" customHeight="1" x14ac:dyDescent="0.2"/>
    <row r="7324" ht="15" customHeight="1" x14ac:dyDescent="0.2"/>
    <row r="7325" ht="15" customHeight="1" x14ac:dyDescent="0.2"/>
    <row r="7326" ht="15" customHeight="1" x14ac:dyDescent="0.2"/>
    <row r="7327" ht="15" customHeight="1" x14ac:dyDescent="0.2"/>
    <row r="7328" ht="15" customHeight="1" x14ac:dyDescent="0.2"/>
    <row r="7329" ht="15" customHeight="1" x14ac:dyDescent="0.2"/>
    <row r="7330" ht="15" customHeight="1" x14ac:dyDescent="0.2"/>
    <row r="7331" ht="15" customHeight="1" x14ac:dyDescent="0.2"/>
    <row r="7332" ht="15" customHeight="1" x14ac:dyDescent="0.2"/>
    <row r="7333" ht="15" customHeight="1" x14ac:dyDescent="0.2"/>
    <row r="7334" ht="15" customHeight="1" x14ac:dyDescent="0.2"/>
    <row r="7335" ht="15" customHeight="1" x14ac:dyDescent="0.2"/>
    <row r="7336" ht="15" customHeight="1" x14ac:dyDescent="0.2"/>
    <row r="7337" ht="15" customHeight="1" x14ac:dyDescent="0.2"/>
    <row r="7338" ht="15" customHeight="1" x14ac:dyDescent="0.2"/>
    <row r="7339" ht="15" customHeight="1" x14ac:dyDescent="0.2"/>
    <row r="7340" ht="15" customHeight="1" x14ac:dyDescent="0.2"/>
    <row r="7341" ht="15" customHeight="1" x14ac:dyDescent="0.2"/>
    <row r="7342" ht="15" customHeight="1" x14ac:dyDescent="0.2"/>
    <row r="7343" ht="15" customHeight="1" x14ac:dyDescent="0.2"/>
    <row r="7344" ht="15" customHeight="1" x14ac:dyDescent="0.2"/>
    <row r="7345" ht="15" customHeight="1" x14ac:dyDescent="0.2"/>
    <row r="7346" ht="15" customHeight="1" x14ac:dyDescent="0.2"/>
    <row r="7347" ht="15" customHeight="1" x14ac:dyDescent="0.2"/>
    <row r="7348" ht="15" customHeight="1" x14ac:dyDescent="0.2"/>
    <row r="7349" ht="15" customHeight="1" x14ac:dyDescent="0.2"/>
    <row r="7350" ht="15" customHeight="1" x14ac:dyDescent="0.2"/>
    <row r="7351" ht="15" customHeight="1" x14ac:dyDescent="0.2"/>
    <row r="7352" ht="15" customHeight="1" x14ac:dyDescent="0.2"/>
    <row r="7353" ht="15" customHeight="1" x14ac:dyDescent="0.2"/>
    <row r="7354" ht="15" customHeight="1" x14ac:dyDescent="0.2"/>
    <row r="7355" ht="15" customHeight="1" x14ac:dyDescent="0.2"/>
    <row r="7356" ht="15" customHeight="1" x14ac:dyDescent="0.2"/>
    <row r="7357" ht="15" customHeight="1" x14ac:dyDescent="0.2"/>
    <row r="7358" ht="15" customHeight="1" x14ac:dyDescent="0.2"/>
    <row r="7359" ht="15" customHeight="1" x14ac:dyDescent="0.2"/>
    <row r="7360" ht="15" customHeight="1" x14ac:dyDescent="0.2"/>
    <row r="7361" ht="15" customHeight="1" x14ac:dyDescent="0.2"/>
    <row r="7362" ht="15" customHeight="1" x14ac:dyDescent="0.2"/>
    <row r="7363" ht="15" customHeight="1" x14ac:dyDescent="0.2"/>
    <row r="7364" ht="15" customHeight="1" x14ac:dyDescent="0.2"/>
    <row r="7365" ht="15" customHeight="1" x14ac:dyDescent="0.2"/>
    <row r="7366" ht="15" customHeight="1" x14ac:dyDescent="0.2"/>
    <row r="7367" ht="15" customHeight="1" x14ac:dyDescent="0.2"/>
    <row r="7368" ht="15" customHeight="1" x14ac:dyDescent="0.2"/>
    <row r="7369" ht="15" customHeight="1" x14ac:dyDescent="0.2"/>
    <row r="7370" ht="15" customHeight="1" x14ac:dyDescent="0.2"/>
    <row r="7371" ht="15" customHeight="1" x14ac:dyDescent="0.2"/>
    <row r="7372" ht="15" customHeight="1" x14ac:dyDescent="0.2"/>
    <row r="7373" ht="15" customHeight="1" x14ac:dyDescent="0.2"/>
    <row r="7374" ht="15" customHeight="1" x14ac:dyDescent="0.2"/>
    <row r="7375" ht="15" customHeight="1" x14ac:dyDescent="0.2"/>
    <row r="7376" ht="15" customHeight="1" x14ac:dyDescent="0.2"/>
    <row r="7377" ht="15" customHeight="1" x14ac:dyDescent="0.2"/>
    <row r="7378" ht="15" customHeight="1" x14ac:dyDescent="0.2"/>
    <row r="7379" ht="15" customHeight="1" x14ac:dyDescent="0.2"/>
    <row r="7380" ht="15" customHeight="1" x14ac:dyDescent="0.2"/>
    <row r="7381" ht="15" customHeight="1" x14ac:dyDescent="0.2"/>
    <row r="7382" ht="15" customHeight="1" x14ac:dyDescent="0.2"/>
    <row r="7383" ht="15" customHeight="1" x14ac:dyDescent="0.2"/>
    <row r="7384" ht="15" customHeight="1" x14ac:dyDescent="0.2"/>
    <row r="7385" ht="15" customHeight="1" x14ac:dyDescent="0.2"/>
    <row r="7386" ht="15" customHeight="1" x14ac:dyDescent="0.2"/>
    <row r="7387" ht="15" customHeight="1" x14ac:dyDescent="0.2"/>
    <row r="7388" ht="15" customHeight="1" x14ac:dyDescent="0.2"/>
    <row r="7389" ht="15" customHeight="1" x14ac:dyDescent="0.2"/>
    <row r="7390" ht="15" customHeight="1" x14ac:dyDescent="0.2"/>
    <row r="7391" ht="15" customHeight="1" x14ac:dyDescent="0.2"/>
    <row r="7392" ht="15" customHeight="1" x14ac:dyDescent="0.2"/>
    <row r="7393" ht="15" customHeight="1" x14ac:dyDescent="0.2"/>
    <row r="7394" ht="15" customHeight="1" x14ac:dyDescent="0.2"/>
    <row r="7395" ht="15" customHeight="1" x14ac:dyDescent="0.2"/>
    <row r="7396" ht="15" customHeight="1" x14ac:dyDescent="0.2"/>
    <row r="7397" ht="15" customHeight="1" x14ac:dyDescent="0.2"/>
    <row r="7398" ht="15" customHeight="1" x14ac:dyDescent="0.2"/>
    <row r="7399" ht="15" customHeight="1" x14ac:dyDescent="0.2"/>
    <row r="7400" ht="15" customHeight="1" x14ac:dyDescent="0.2"/>
    <row r="7401" ht="15" customHeight="1" x14ac:dyDescent="0.2"/>
    <row r="7402" ht="15" customHeight="1" x14ac:dyDescent="0.2"/>
    <row r="7403" ht="15" customHeight="1" x14ac:dyDescent="0.2"/>
    <row r="7404" ht="15" customHeight="1" x14ac:dyDescent="0.2"/>
    <row r="7405" ht="15" customHeight="1" x14ac:dyDescent="0.2"/>
    <row r="7406" ht="15" customHeight="1" x14ac:dyDescent="0.2"/>
    <row r="7407" ht="15" customHeight="1" x14ac:dyDescent="0.2"/>
    <row r="7408" ht="15" customHeight="1" x14ac:dyDescent="0.2"/>
    <row r="7409" ht="15" customHeight="1" x14ac:dyDescent="0.2"/>
    <row r="7410" ht="15" customHeight="1" x14ac:dyDescent="0.2"/>
    <row r="7411" ht="15" customHeight="1" x14ac:dyDescent="0.2"/>
    <row r="7412" ht="15" customHeight="1" x14ac:dyDescent="0.2"/>
    <row r="7413" ht="15" customHeight="1" x14ac:dyDescent="0.2"/>
    <row r="7414" ht="15" customHeight="1" x14ac:dyDescent="0.2"/>
    <row r="7415" ht="15" customHeight="1" x14ac:dyDescent="0.2"/>
    <row r="7416" ht="15" customHeight="1" x14ac:dyDescent="0.2"/>
    <row r="7417" ht="15" customHeight="1" x14ac:dyDescent="0.2"/>
    <row r="7418" ht="15" customHeight="1" x14ac:dyDescent="0.2"/>
    <row r="7419" ht="15" customHeight="1" x14ac:dyDescent="0.2"/>
    <row r="7420" ht="15" customHeight="1" x14ac:dyDescent="0.2"/>
    <row r="7421" ht="15" customHeight="1" x14ac:dyDescent="0.2"/>
    <row r="7422" ht="15" customHeight="1" x14ac:dyDescent="0.2"/>
    <row r="7423" ht="15" customHeight="1" x14ac:dyDescent="0.2"/>
    <row r="7424" ht="15" customHeight="1" x14ac:dyDescent="0.2"/>
    <row r="7425" ht="15" customHeight="1" x14ac:dyDescent="0.2"/>
    <row r="7426" ht="15" customHeight="1" x14ac:dyDescent="0.2"/>
    <row r="7427" ht="15" customHeight="1" x14ac:dyDescent="0.2"/>
    <row r="7428" ht="15" customHeight="1" x14ac:dyDescent="0.2"/>
    <row r="7429" ht="15" customHeight="1" x14ac:dyDescent="0.2"/>
    <row r="7430" ht="15" customHeight="1" x14ac:dyDescent="0.2"/>
    <row r="7431" ht="15" customHeight="1" x14ac:dyDescent="0.2"/>
    <row r="7432" ht="15" customHeight="1" x14ac:dyDescent="0.2"/>
    <row r="7433" ht="15" customHeight="1" x14ac:dyDescent="0.2"/>
    <row r="7434" ht="15" customHeight="1" x14ac:dyDescent="0.2"/>
    <row r="7435" ht="15" customHeight="1" x14ac:dyDescent="0.2"/>
    <row r="7436" ht="15" customHeight="1" x14ac:dyDescent="0.2"/>
    <row r="7437" ht="15" customHeight="1" x14ac:dyDescent="0.2"/>
    <row r="7438" ht="15" customHeight="1" x14ac:dyDescent="0.2"/>
    <row r="7439" ht="15" customHeight="1" x14ac:dyDescent="0.2"/>
    <row r="7440" ht="15" customHeight="1" x14ac:dyDescent="0.2"/>
    <row r="7441" ht="15" customHeight="1" x14ac:dyDescent="0.2"/>
    <row r="7442" ht="15" customHeight="1" x14ac:dyDescent="0.2"/>
    <row r="7443" ht="15" customHeight="1" x14ac:dyDescent="0.2"/>
    <row r="7444" ht="15" customHeight="1" x14ac:dyDescent="0.2"/>
    <row r="7445" ht="15" customHeight="1" x14ac:dyDescent="0.2"/>
    <row r="7446" ht="15" customHeight="1" x14ac:dyDescent="0.2"/>
    <row r="7447" ht="15" customHeight="1" x14ac:dyDescent="0.2"/>
    <row r="7448" ht="15" customHeight="1" x14ac:dyDescent="0.2"/>
    <row r="7449" ht="15" customHeight="1" x14ac:dyDescent="0.2"/>
    <row r="7450" ht="15" customHeight="1" x14ac:dyDescent="0.2"/>
    <row r="7451" ht="15" customHeight="1" x14ac:dyDescent="0.2"/>
    <row r="7452" ht="15" customHeight="1" x14ac:dyDescent="0.2"/>
    <row r="7453" ht="15" customHeight="1" x14ac:dyDescent="0.2"/>
    <row r="7454" ht="15" customHeight="1" x14ac:dyDescent="0.2"/>
    <row r="7455" ht="15" customHeight="1" x14ac:dyDescent="0.2"/>
    <row r="7456" ht="15" customHeight="1" x14ac:dyDescent="0.2"/>
    <row r="7457" ht="15" customHeight="1" x14ac:dyDescent="0.2"/>
    <row r="7458" ht="15" customHeight="1" x14ac:dyDescent="0.2"/>
    <row r="7459" ht="15" customHeight="1" x14ac:dyDescent="0.2"/>
    <row r="7460" ht="15" customHeight="1" x14ac:dyDescent="0.2"/>
    <row r="7461" ht="15" customHeight="1" x14ac:dyDescent="0.2"/>
    <row r="7462" ht="15" customHeight="1" x14ac:dyDescent="0.2"/>
    <row r="7463" ht="15" customHeight="1" x14ac:dyDescent="0.2"/>
    <row r="7464" ht="15" customHeight="1" x14ac:dyDescent="0.2"/>
    <row r="7465" ht="15" customHeight="1" x14ac:dyDescent="0.2"/>
    <row r="7466" ht="15" customHeight="1" x14ac:dyDescent="0.2"/>
    <row r="7467" ht="15" customHeight="1" x14ac:dyDescent="0.2"/>
    <row r="7468" ht="15" customHeight="1" x14ac:dyDescent="0.2"/>
    <row r="7469" ht="15" customHeight="1" x14ac:dyDescent="0.2"/>
    <row r="7470" ht="15" customHeight="1" x14ac:dyDescent="0.2"/>
    <row r="7471" ht="15" customHeight="1" x14ac:dyDescent="0.2"/>
    <row r="7472" ht="15" customHeight="1" x14ac:dyDescent="0.2"/>
    <row r="7473" ht="15" customHeight="1" x14ac:dyDescent="0.2"/>
    <row r="7474" ht="15" customHeight="1" x14ac:dyDescent="0.2"/>
    <row r="7475" ht="15" customHeight="1" x14ac:dyDescent="0.2"/>
    <row r="7476" ht="15" customHeight="1" x14ac:dyDescent="0.2"/>
    <row r="7477" ht="15" customHeight="1" x14ac:dyDescent="0.2"/>
    <row r="7478" ht="15" customHeight="1" x14ac:dyDescent="0.2"/>
    <row r="7479" ht="15" customHeight="1" x14ac:dyDescent="0.2"/>
    <row r="7480" ht="15" customHeight="1" x14ac:dyDescent="0.2"/>
    <row r="7481" ht="15" customHeight="1" x14ac:dyDescent="0.2"/>
    <row r="7482" ht="15" customHeight="1" x14ac:dyDescent="0.2"/>
    <row r="7483" ht="15" customHeight="1" x14ac:dyDescent="0.2"/>
    <row r="7484" ht="15" customHeight="1" x14ac:dyDescent="0.2"/>
    <row r="7485" ht="15" customHeight="1" x14ac:dyDescent="0.2"/>
    <row r="7486" ht="15" customHeight="1" x14ac:dyDescent="0.2"/>
    <row r="7487" ht="15" customHeight="1" x14ac:dyDescent="0.2"/>
    <row r="7488" ht="15" customHeight="1" x14ac:dyDescent="0.2"/>
    <row r="7489" ht="15" customHeight="1" x14ac:dyDescent="0.2"/>
    <row r="7490" ht="15" customHeight="1" x14ac:dyDescent="0.2"/>
    <row r="7491" ht="15" customHeight="1" x14ac:dyDescent="0.2"/>
    <row r="7492" ht="15" customHeight="1" x14ac:dyDescent="0.2"/>
    <row r="7493" ht="15" customHeight="1" x14ac:dyDescent="0.2"/>
    <row r="7494" ht="15" customHeight="1" x14ac:dyDescent="0.2"/>
    <row r="7495" ht="15" customHeight="1" x14ac:dyDescent="0.2"/>
    <row r="7496" ht="15" customHeight="1" x14ac:dyDescent="0.2"/>
    <row r="7497" ht="15" customHeight="1" x14ac:dyDescent="0.2"/>
    <row r="7498" ht="15" customHeight="1" x14ac:dyDescent="0.2"/>
    <row r="7499" ht="15" customHeight="1" x14ac:dyDescent="0.2"/>
    <row r="7500" ht="15" customHeight="1" x14ac:dyDescent="0.2"/>
    <row r="7501" ht="15" customHeight="1" x14ac:dyDescent="0.2"/>
    <row r="7502" ht="15" customHeight="1" x14ac:dyDescent="0.2"/>
    <row r="7503" ht="15" customHeight="1" x14ac:dyDescent="0.2"/>
    <row r="7504" ht="15" customHeight="1" x14ac:dyDescent="0.2"/>
    <row r="7505" ht="15" customHeight="1" x14ac:dyDescent="0.2"/>
    <row r="7506" ht="15" customHeight="1" x14ac:dyDescent="0.2"/>
    <row r="7507" ht="15" customHeight="1" x14ac:dyDescent="0.2"/>
    <row r="7508" ht="15" customHeight="1" x14ac:dyDescent="0.2"/>
    <row r="7509" ht="15" customHeight="1" x14ac:dyDescent="0.2"/>
    <row r="7510" ht="15" customHeight="1" x14ac:dyDescent="0.2"/>
    <row r="7511" ht="15" customHeight="1" x14ac:dyDescent="0.2"/>
    <row r="7512" ht="15" customHeight="1" x14ac:dyDescent="0.2"/>
    <row r="7513" ht="15" customHeight="1" x14ac:dyDescent="0.2"/>
    <row r="7514" ht="15" customHeight="1" x14ac:dyDescent="0.2"/>
    <row r="7515" ht="15" customHeight="1" x14ac:dyDescent="0.2"/>
    <row r="7516" ht="15" customHeight="1" x14ac:dyDescent="0.2"/>
    <row r="7517" ht="15" customHeight="1" x14ac:dyDescent="0.2"/>
    <row r="7518" ht="15" customHeight="1" x14ac:dyDescent="0.2"/>
    <row r="7519" ht="15" customHeight="1" x14ac:dyDescent="0.2"/>
    <row r="7520" ht="15" customHeight="1" x14ac:dyDescent="0.2"/>
    <row r="7521" ht="15" customHeight="1" x14ac:dyDescent="0.2"/>
    <row r="7522" ht="15" customHeight="1" x14ac:dyDescent="0.2"/>
    <row r="7523" ht="15" customHeight="1" x14ac:dyDescent="0.2"/>
    <row r="7524" ht="15" customHeight="1" x14ac:dyDescent="0.2"/>
    <row r="7525" ht="15" customHeight="1" x14ac:dyDescent="0.2"/>
    <row r="7526" ht="15" customHeight="1" x14ac:dyDescent="0.2"/>
    <row r="7527" ht="15" customHeight="1" x14ac:dyDescent="0.2"/>
    <row r="7528" ht="15" customHeight="1" x14ac:dyDescent="0.2"/>
    <row r="7529" ht="15" customHeight="1" x14ac:dyDescent="0.2"/>
    <row r="7530" ht="15" customHeight="1" x14ac:dyDescent="0.2"/>
    <row r="7531" ht="15" customHeight="1" x14ac:dyDescent="0.2"/>
    <row r="7532" ht="15" customHeight="1" x14ac:dyDescent="0.2"/>
    <row r="7533" ht="15" customHeight="1" x14ac:dyDescent="0.2"/>
    <row r="7534" ht="15" customHeight="1" x14ac:dyDescent="0.2"/>
    <row r="7535" ht="15" customHeight="1" x14ac:dyDescent="0.2"/>
    <row r="7536" ht="15" customHeight="1" x14ac:dyDescent="0.2"/>
    <row r="7537" ht="15" customHeight="1" x14ac:dyDescent="0.2"/>
    <row r="7538" ht="15" customHeight="1" x14ac:dyDescent="0.2"/>
    <row r="7539" ht="15" customHeight="1" x14ac:dyDescent="0.2"/>
    <row r="7540" ht="15" customHeight="1" x14ac:dyDescent="0.2"/>
    <row r="7541" ht="15" customHeight="1" x14ac:dyDescent="0.2"/>
    <row r="7542" ht="15" customHeight="1" x14ac:dyDescent="0.2"/>
    <row r="7543" ht="15" customHeight="1" x14ac:dyDescent="0.2"/>
    <row r="7544" ht="15" customHeight="1" x14ac:dyDescent="0.2"/>
    <row r="7545" ht="15" customHeight="1" x14ac:dyDescent="0.2"/>
    <row r="7546" ht="15" customHeight="1" x14ac:dyDescent="0.2"/>
    <row r="7547" ht="15" customHeight="1" x14ac:dyDescent="0.2"/>
    <row r="7548" ht="15" customHeight="1" x14ac:dyDescent="0.2"/>
    <row r="7549" ht="15" customHeight="1" x14ac:dyDescent="0.2"/>
    <row r="7550" ht="15" customHeight="1" x14ac:dyDescent="0.2"/>
    <row r="7551" ht="15" customHeight="1" x14ac:dyDescent="0.2"/>
    <row r="7552" ht="15" customHeight="1" x14ac:dyDescent="0.2"/>
    <row r="7553" ht="15" customHeight="1" x14ac:dyDescent="0.2"/>
    <row r="7554" ht="15" customHeight="1" x14ac:dyDescent="0.2"/>
    <row r="7555" ht="15" customHeight="1" x14ac:dyDescent="0.2"/>
    <row r="7556" ht="15" customHeight="1" x14ac:dyDescent="0.2"/>
    <row r="7557" ht="15" customHeight="1" x14ac:dyDescent="0.2"/>
    <row r="7558" ht="15" customHeight="1" x14ac:dyDescent="0.2"/>
    <row r="7559" ht="15" customHeight="1" x14ac:dyDescent="0.2"/>
    <row r="7560" ht="15" customHeight="1" x14ac:dyDescent="0.2"/>
    <row r="7561" ht="15" customHeight="1" x14ac:dyDescent="0.2"/>
    <row r="7562" ht="15" customHeight="1" x14ac:dyDescent="0.2"/>
    <row r="7563" ht="15" customHeight="1" x14ac:dyDescent="0.2"/>
    <row r="7564" ht="15" customHeight="1" x14ac:dyDescent="0.2"/>
    <row r="7565" ht="15" customHeight="1" x14ac:dyDescent="0.2"/>
    <row r="7566" ht="15" customHeight="1" x14ac:dyDescent="0.2"/>
    <row r="7567" ht="15" customHeight="1" x14ac:dyDescent="0.2"/>
    <row r="7568" ht="15" customHeight="1" x14ac:dyDescent="0.2"/>
    <row r="7569" ht="15" customHeight="1" x14ac:dyDescent="0.2"/>
    <row r="7570" ht="15" customHeight="1" x14ac:dyDescent="0.2"/>
    <row r="7571" ht="15" customHeight="1" x14ac:dyDescent="0.2"/>
    <row r="7572" ht="15" customHeight="1" x14ac:dyDescent="0.2"/>
    <row r="7573" ht="15" customHeight="1" x14ac:dyDescent="0.2"/>
    <row r="7574" ht="15" customHeight="1" x14ac:dyDescent="0.2"/>
    <row r="7575" ht="15" customHeight="1" x14ac:dyDescent="0.2"/>
    <row r="7576" ht="15" customHeight="1" x14ac:dyDescent="0.2"/>
    <row r="7577" ht="15" customHeight="1" x14ac:dyDescent="0.2"/>
    <row r="7578" ht="15" customHeight="1" x14ac:dyDescent="0.2"/>
    <row r="7579" ht="15" customHeight="1" x14ac:dyDescent="0.2"/>
    <row r="7580" ht="15" customHeight="1" x14ac:dyDescent="0.2"/>
    <row r="7581" ht="15" customHeight="1" x14ac:dyDescent="0.2"/>
    <row r="7582" ht="15" customHeight="1" x14ac:dyDescent="0.2"/>
    <row r="7583" ht="15" customHeight="1" x14ac:dyDescent="0.2"/>
    <row r="7584" ht="15" customHeight="1" x14ac:dyDescent="0.2"/>
    <row r="7585" ht="15" customHeight="1" x14ac:dyDescent="0.2"/>
    <row r="7586" ht="15" customHeight="1" x14ac:dyDescent="0.2"/>
    <row r="7587" ht="15" customHeight="1" x14ac:dyDescent="0.2"/>
    <row r="7588" ht="15" customHeight="1" x14ac:dyDescent="0.2"/>
    <row r="7589" ht="15" customHeight="1" x14ac:dyDescent="0.2"/>
    <row r="7590" ht="15" customHeight="1" x14ac:dyDescent="0.2"/>
    <row r="7591" ht="15" customHeight="1" x14ac:dyDescent="0.2"/>
    <row r="7592" ht="15" customHeight="1" x14ac:dyDescent="0.2"/>
    <row r="7593" ht="15" customHeight="1" x14ac:dyDescent="0.2"/>
    <row r="7594" ht="15" customHeight="1" x14ac:dyDescent="0.2"/>
    <row r="7595" ht="15" customHeight="1" x14ac:dyDescent="0.2"/>
    <row r="7596" ht="15" customHeight="1" x14ac:dyDescent="0.2"/>
    <row r="7597" ht="15" customHeight="1" x14ac:dyDescent="0.2"/>
    <row r="7598" ht="15" customHeight="1" x14ac:dyDescent="0.2"/>
    <row r="7599" ht="15" customHeight="1" x14ac:dyDescent="0.2"/>
    <row r="7600" ht="15" customHeight="1" x14ac:dyDescent="0.2"/>
    <row r="7601" ht="15" customHeight="1" x14ac:dyDescent="0.2"/>
    <row r="7602" ht="15" customHeight="1" x14ac:dyDescent="0.2"/>
    <row r="7603" ht="15" customHeight="1" x14ac:dyDescent="0.2"/>
    <row r="7604" ht="15" customHeight="1" x14ac:dyDescent="0.2"/>
    <row r="7605" ht="15" customHeight="1" x14ac:dyDescent="0.2"/>
    <row r="7606" ht="15" customHeight="1" x14ac:dyDescent="0.2"/>
    <row r="7607" ht="15" customHeight="1" x14ac:dyDescent="0.2"/>
    <row r="7608" ht="15" customHeight="1" x14ac:dyDescent="0.2"/>
    <row r="7609" ht="15" customHeight="1" x14ac:dyDescent="0.2"/>
    <row r="7610" ht="15" customHeight="1" x14ac:dyDescent="0.2"/>
    <row r="7611" ht="15" customHeight="1" x14ac:dyDescent="0.2"/>
    <row r="7612" ht="15" customHeight="1" x14ac:dyDescent="0.2"/>
    <row r="7613" ht="15" customHeight="1" x14ac:dyDescent="0.2"/>
    <row r="7614" ht="15" customHeight="1" x14ac:dyDescent="0.2"/>
    <row r="7615" ht="15" customHeight="1" x14ac:dyDescent="0.2"/>
    <row r="7616" ht="15" customHeight="1" x14ac:dyDescent="0.2"/>
    <row r="7617" ht="15" customHeight="1" x14ac:dyDescent="0.2"/>
    <row r="7618" ht="15" customHeight="1" x14ac:dyDescent="0.2"/>
    <row r="7619" ht="15" customHeight="1" x14ac:dyDescent="0.2"/>
    <row r="7620" ht="15" customHeight="1" x14ac:dyDescent="0.2"/>
    <row r="7621" ht="15" customHeight="1" x14ac:dyDescent="0.2"/>
    <row r="7622" ht="15" customHeight="1" x14ac:dyDescent="0.2"/>
    <row r="7623" ht="15" customHeight="1" x14ac:dyDescent="0.2"/>
    <row r="7624" ht="15" customHeight="1" x14ac:dyDescent="0.2"/>
    <row r="7625" ht="15" customHeight="1" x14ac:dyDescent="0.2"/>
    <row r="7626" ht="15" customHeight="1" x14ac:dyDescent="0.2"/>
    <row r="7627" ht="15" customHeight="1" x14ac:dyDescent="0.2"/>
    <row r="7628" ht="15" customHeight="1" x14ac:dyDescent="0.2"/>
    <row r="7629" ht="15" customHeight="1" x14ac:dyDescent="0.2"/>
    <row r="7630" ht="15" customHeight="1" x14ac:dyDescent="0.2"/>
    <row r="7631" ht="15" customHeight="1" x14ac:dyDescent="0.2"/>
    <row r="7632" ht="15" customHeight="1" x14ac:dyDescent="0.2"/>
    <row r="7633" ht="15" customHeight="1" x14ac:dyDescent="0.2"/>
    <row r="7634" ht="15" customHeight="1" x14ac:dyDescent="0.2"/>
    <row r="7635" ht="15" customHeight="1" x14ac:dyDescent="0.2"/>
    <row r="7636" ht="15" customHeight="1" x14ac:dyDescent="0.2"/>
    <row r="7637" ht="15" customHeight="1" x14ac:dyDescent="0.2"/>
    <row r="7638" ht="15" customHeight="1" x14ac:dyDescent="0.2"/>
    <row r="7639" ht="15" customHeight="1" x14ac:dyDescent="0.2"/>
    <row r="7640" ht="15" customHeight="1" x14ac:dyDescent="0.2"/>
    <row r="7641" ht="15" customHeight="1" x14ac:dyDescent="0.2"/>
    <row r="7642" ht="15" customHeight="1" x14ac:dyDescent="0.2"/>
    <row r="7643" ht="15" customHeight="1" x14ac:dyDescent="0.2"/>
    <row r="7644" ht="15" customHeight="1" x14ac:dyDescent="0.2"/>
    <row r="7645" ht="15" customHeight="1" x14ac:dyDescent="0.2"/>
    <row r="7646" ht="15" customHeight="1" x14ac:dyDescent="0.2"/>
    <row r="7647" ht="15" customHeight="1" x14ac:dyDescent="0.2"/>
    <row r="7648" ht="15" customHeight="1" x14ac:dyDescent="0.2"/>
    <row r="7649" ht="15" customHeight="1" x14ac:dyDescent="0.2"/>
    <row r="7650" ht="15" customHeight="1" x14ac:dyDescent="0.2"/>
    <row r="7651" ht="15" customHeight="1" x14ac:dyDescent="0.2"/>
    <row r="7652" ht="15" customHeight="1" x14ac:dyDescent="0.2"/>
    <row r="7653" ht="15" customHeight="1" x14ac:dyDescent="0.2"/>
    <row r="7654" ht="15" customHeight="1" x14ac:dyDescent="0.2"/>
    <row r="7655" ht="15" customHeight="1" x14ac:dyDescent="0.2"/>
    <row r="7656" ht="15" customHeight="1" x14ac:dyDescent="0.2"/>
    <row r="7657" ht="15" customHeight="1" x14ac:dyDescent="0.2"/>
    <row r="7658" ht="15" customHeight="1" x14ac:dyDescent="0.2"/>
    <row r="7659" ht="15" customHeight="1" x14ac:dyDescent="0.2"/>
    <row r="7660" ht="15" customHeight="1" x14ac:dyDescent="0.2"/>
    <row r="7661" ht="15" customHeight="1" x14ac:dyDescent="0.2"/>
    <row r="7662" ht="15" customHeight="1" x14ac:dyDescent="0.2"/>
    <row r="7663" ht="15" customHeight="1" x14ac:dyDescent="0.2"/>
    <row r="7664" ht="15" customHeight="1" x14ac:dyDescent="0.2"/>
    <row r="7665" ht="15" customHeight="1" x14ac:dyDescent="0.2"/>
    <row r="7666" ht="15" customHeight="1" x14ac:dyDescent="0.2"/>
    <row r="7667" ht="15" customHeight="1" x14ac:dyDescent="0.2"/>
    <row r="7668" ht="15" customHeight="1" x14ac:dyDescent="0.2"/>
    <row r="7669" ht="15" customHeight="1" x14ac:dyDescent="0.2"/>
    <row r="7670" ht="15" customHeight="1" x14ac:dyDescent="0.2"/>
    <row r="7671" ht="15" customHeight="1" x14ac:dyDescent="0.2"/>
    <row r="7672" ht="15" customHeight="1" x14ac:dyDescent="0.2"/>
    <row r="7673" ht="15" customHeight="1" x14ac:dyDescent="0.2"/>
    <row r="7674" ht="15" customHeight="1" x14ac:dyDescent="0.2"/>
    <row r="7675" ht="15" customHeight="1" x14ac:dyDescent="0.2"/>
    <row r="7676" ht="15" customHeight="1" x14ac:dyDescent="0.2"/>
    <row r="7677" ht="15" customHeight="1" x14ac:dyDescent="0.2"/>
    <row r="7678" ht="15" customHeight="1" x14ac:dyDescent="0.2"/>
    <row r="7679" ht="15" customHeight="1" x14ac:dyDescent="0.2"/>
    <row r="7680" ht="15" customHeight="1" x14ac:dyDescent="0.2"/>
    <row r="7681" ht="15" customHeight="1" x14ac:dyDescent="0.2"/>
    <row r="7682" ht="15" customHeight="1" x14ac:dyDescent="0.2"/>
    <row r="7683" ht="15" customHeight="1" x14ac:dyDescent="0.2"/>
    <row r="7684" ht="15" customHeight="1" x14ac:dyDescent="0.2"/>
    <row r="7685" ht="15" customHeight="1" x14ac:dyDescent="0.2"/>
    <row r="7686" ht="15" customHeight="1" x14ac:dyDescent="0.2"/>
    <row r="7687" ht="15" customHeight="1" x14ac:dyDescent="0.2"/>
    <row r="7688" ht="15" customHeight="1" x14ac:dyDescent="0.2"/>
    <row r="7689" ht="15" customHeight="1" x14ac:dyDescent="0.2"/>
    <row r="7690" ht="15" customHeight="1" x14ac:dyDescent="0.2"/>
    <row r="7691" ht="15" customHeight="1" x14ac:dyDescent="0.2"/>
    <row r="7692" ht="15" customHeight="1" x14ac:dyDescent="0.2"/>
    <row r="7693" ht="15" customHeight="1" x14ac:dyDescent="0.2"/>
    <row r="7694" ht="15" customHeight="1" x14ac:dyDescent="0.2"/>
    <row r="7695" ht="15" customHeight="1" x14ac:dyDescent="0.2"/>
    <row r="7696" ht="15" customHeight="1" x14ac:dyDescent="0.2"/>
    <row r="7697" ht="15" customHeight="1" x14ac:dyDescent="0.2"/>
    <row r="7698" ht="15" customHeight="1" x14ac:dyDescent="0.2"/>
    <row r="7699" ht="15" customHeight="1" x14ac:dyDescent="0.2"/>
    <row r="7700" ht="15" customHeight="1" x14ac:dyDescent="0.2"/>
    <row r="7701" ht="15" customHeight="1" x14ac:dyDescent="0.2"/>
    <row r="7702" ht="15" customHeight="1" x14ac:dyDescent="0.2"/>
    <row r="7703" ht="15" customHeight="1" x14ac:dyDescent="0.2"/>
    <row r="7704" ht="15" customHeight="1" x14ac:dyDescent="0.2"/>
    <row r="7705" ht="15" customHeight="1" x14ac:dyDescent="0.2"/>
    <row r="7706" ht="15" customHeight="1" x14ac:dyDescent="0.2"/>
    <row r="7707" ht="15" customHeight="1" x14ac:dyDescent="0.2"/>
    <row r="7708" ht="15" customHeight="1" x14ac:dyDescent="0.2"/>
    <row r="7709" ht="15" customHeight="1" x14ac:dyDescent="0.2"/>
    <row r="7710" ht="15" customHeight="1" x14ac:dyDescent="0.2"/>
    <row r="7711" ht="15" customHeight="1" x14ac:dyDescent="0.2"/>
    <row r="7712" ht="15" customHeight="1" x14ac:dyDescent="0.2"/>
    <row r="7713" ht="15" customHeight="1" x14ac:dyDescent="0.2"/>
    <row r="7714" ht="15" customHeight="1" x14ac:dyDescent="0.2"/>
    <row r="7715" ht="15" customHeight="1" x14ac:dyDescent="0.2"/>
    <row r="7716" ht="15" customHeight="1" x14ac:dyDescent="0.2"/>
    <row r="7717" ht="15" customHeight="1" x14ac:dyDescent="0.2"/>
    <row r="7718" ht="15" customHeight="1" x14ac:dyDescent="0.2"/>
    <row r="7719" ht="15" customHeight="1" x14ac:dyDescent="0.2"/>
    <row r="7720" ht="15" customHeight="1" x14ac:dyDescent="0.2"/>
    <row r="7721" ht="15" customHeight="1" x14ac:dyDescent="0.2"/>
    <row r="7722" ht="15" customHeight="1" x14ac:dyDescent="0.2"/>
    <row r="7723" ht="15" customHeight="1" x14ac:dyDescent="0.2"/>
    <row r="7724" ht="15" customHeight="1" x14ac:dyDescent="0.2"/>
    <row r="7725" ht="15" customHeight="1" x14ac:dyDescent="0.2"/>
    <row r="7726" ht="15" customHeight="1" x14ac:dyDescent="0.2"/>
    <row r="7727" ht="15" customHeight="1" x14ac:dyDescent="0.2"/>
    <row r="7728" ht="15" customHeight="1" x14ac:dyDescent="0.2"/>
    <row r="7729" ht="15" customHeight="1" x14ac:dyDescent="0.2"/>
    <row r="7730" ht="15" customHeight="1" x14ac:dyDescent="0.2"/>
    <row r="7731" ht="15" customHeight="1" x14ac:dyDescent="0.2"/>
    <row r="7732" ht="15" customHeight="1" x14ac:dyDescent="0.2"/>
    <row r="7733" ht="15" customHeight="1" x14ac:dyDescent="0.2"/>
    <row r="7734" ht="15" customHeight="1" x14ac:dyDescent="0.2"/>
    <row r="7735" ht="15" customHeight="1" x14ac:dyDescent="0.2"/>
    <row r="7736" ht="15" customHeight="1" x14ac:dyDescent="0.2"/>
    <row r="7737" ht="15" customHeight="1" x14ac:dyDescent="0.2"/>
    <row r="7738" ht="15" customHeight="1" x14ac:dyDescent="0.2"/>
    <row r="7739" ht="15" customHeight="1" x14ac:dyDescent="0.2"/>
    <row r="7740" ht="15" customHeight="1" x14ac:dyDescent="0.2"/>
    <row r="7741" ht="15" customHeight="1" x14ac:dyDescent="0.2"/>
    <row r="7742" ht="15" customHeight="1" x14ac:dyDescent="0.2"/>
    <row r="7743" ht="15" customHeight="1" x14ac:dyDescent="0.2"/>
    <row r="7744" ht="15" customHeight="1" x14ac:dyDescent="0.2"/>
    <row r="7745" ht="15" customHeight="1" x14ac:dyDescent="0.2"/>
    <row r="7746" ht="15" customHeight="1" x14ac:dyDescent="0.2"/>
    <row r="7747" ht="15" customHeight="1" x14ac:dyDescent="0.2"/>
    <row r="7748" ht="15" customHeight="1" x14ac:dyDescent="0.2"/>
    <row r="7749" ht="15" customHeight="1" x14ac:dyDescent="0.2"/>
    <row r="7750" ht="15" customHeight="1" x14ac:dyDescent="0.2"/>
    <row r="7751" ht="15" customHeight="1" x14ac:dyDescent="0.2"/>
    <row r="7752" ht="15" customHeight="1" x14ac:dyDescent="0.2"/>
    <row r="7753" ht="15" customHeight="1" x14ac:dyDescent="0.2"/>
    <row r="7754" ht="15" customHeight="1" x14ac:dyDescent="0.2"/>
    <row r="7755" ht="15" customHeight="1" x14ac:dyDescent="0.2"/>
    <row r="7756" ht="15" customHeight="1" x14ac:dyDescent="0.2"/>
    <row r="7757" ht="15" customHeight="1" x14ac:dyDescent="0.2"/>
    <row r="7758" ht="15" customHeight="1" x14ac:dyDescent="0.2"/>
    <row r="7759" ht="15" customHeight="1" x14ac:dyDescent="0.2"/>
    <row r="7760" ht="15" customHeight="1" x14ac:dyDescent="0.2"/>
    <row r="7761" ht="15" customHeight="1" x14ac:dyDescent="0.2"/>
    <row r="7762" ht="15" customHeight="1" x14ac:dyDescent="0.2"/>
    <row r="7763" ht="15" customHeight="1" x14ac:dyDescent="0.2"/>
    <row r="7764" ht="15" customHeight="1" x14ac:dyDescent="0.2"/>
    <row r="7765" ht="15" customHeight="1" x14ac:dyDescent="0.2"/>
    <row r="7766" ht="15" customHeight="1" x14ac:dyDescent="0.2"/>
    <row r="7767" ht="15" customHeight="1" x14ac:dyDescent="0.2"/>
    <row r="7768" ht="15" customHeight="1" x14ac:dyDescent="0.2"/>
    <row r="7769" ht="15" customHeight="1" x14ac:dyDescent="0.2"/>
    <row r="7770" ht="15" customHeight="1" x14ac:dyDescent="0.2"/>
    <row r="7771" ht="15" customHeight="1" x14ac:dyDescent="0.2"/>
    <row r="7772" ht="15" customHeight="1" x14ac:dyDescent="0.2"/>
    <row r="7773" ht="15" customHeight="1" x14ac:dyDescent="0.2"/>
    <row r="7774" ht="15" customHeight="1" x14ac:dyDescent="0.2"/>
    <row r="7775" ht="15" customHeight="1" x14ac:dyDescent="0.2"/>
    <row r="7776" ht="15" customHeight="1" x14ac:dyDescent="0.2"/>
    <row r="7777" ht="15" customHeight="1" x14ac:dyDescent="0.2"/>
    <row r="7778" ht="15" customHeight="1" x14ac:dyDescent="0.2"/>
    <row r="7779" ht="15" customHeight="1" x14ac:dyDescent="0.2"/>
    <row r="7780" ht="15" customHeight="1" x14ac:dyDescent="0.2"/>
    <row r="7781" ht="15" customHeight="1" x14ac:dyDescent="0.2"/>
    <row r="7782" ht="15" customHeight="1" x14ac:dyDescent="0.2"/>
    <row r="7783" ht="15" customHeight="1" x14ac:dyDescent="0.2"/>
    <row r="7784" ht="15" customHeight="1" x14ac:dyDescent="0.2"/>
    <row r="7785" ht="15" customHeight="1" x14ac:dyDescent="0.2"/>
    <row r="7786" ht="15" customHeight="1" x14ac:dyDescent="0.2"/>
    <row r="7787" ht="15" customHeight="1" x14ac:dyDescent="0.2"/>
    <row r="7788" ht="15" customHeight="1" x14ac:dyDescent="0.2"/>
    <row r="7789" ht="15" customHeight="1" x14ac:dyDescent="0.2"/>
    <row r="7790" ht="15" customHeight="1" x14ac:dyDescent="0.2"/>
    <row r="7791" ht="15" customHeight="1" x14ac:dyDescent="0.2"/>
    <row r="7792" ht="15" customHeight="1" x14ac:dyDescent="0.2"/>
    <row r="7793" ht="15" customHeight="1" x14ac:dyDescent="0.2"/>
    <row r="7794" ht="15" customHeight="1" x14ac:dyDescent="0.2"/>
    <row r="7795" ht="15" customHeight="1" x14ac:dyDescent="0.2"/>
    <row r="7796" ht="15" customHeight="1" x14ac:dyDescent="0.2"/>
    <row r="7797" ht="15" customHeight="1" x14ac:dyDescent="0.2"/>
    <row r="7798" ht="15" customHeight="1" x14ac:dyDescent="0.2"/>
    <row r="7799" ht="15" customHeight="1" x14ac:dyDescent="0.2"/>
    <row r="7800" ht="15" customHeight="1" x14ac:dyDescent="0.2"/>
    <row r="7801" ht="15" customHeight="1" x14ac:dyDescent="0.2"/>
    <row r="7802" ht="15" customHeight="1" x14ac:dyDescent="0.2"/>
    <row r="7803" ht="15" customHeight="1" x14ac:dyDescent="0.2"/>
    <row r="7804" ht="15" customHeight="1" x14ac:dyDescent="0.2"/>
    <row r="7805" ht="15" customHeight="1" x14ac:dyDescent="0.2"/>
    <row r="7806" ht="15" customHeight="1" x14ac:dyDescent="0.2"/>
    <row r="7807" ht="15" customHeight="1" x14ac:dyDescent="0.2"/>
    <row r="7808" ht="15" customHeight="1" x14ac:dyDescent="0.2"/>
    <row r="7809" ht="15" customHeight="1" x14ac:dyDescent="0.2"/>
    <row r="7810" ht="15" customHeight="1" x14ac:dyDescent="0.2"/>
    <row r="7811" ht="15" customHeight="1" x14ac:dyDescent="0.2"/>
    <row r="7812" ht="15" customHeight="1" x14ac:dyDescent="0.2"/>
    <row r="7813" ht="15" customHeight="1" x14ac:dyDescent="0.2"/>
    <row r="7814" ht="15" customHeight="1" x14ac:dyDescent="0.2"/>
    <row r="7815" ht="15" customHeight="1" x14ac:dyDescent="0.2"/>
    <row r="7816" ht="15" customHeight="1" x14ac:dyDescent="0.2"/>
    <row r="7817" ht="15" customHeight="1" x14ac:dyDescent="0.2"/>
    <row r="7818" ht="15" customHeight="1" x14ac:dyDescent="0.2"/>
    <row r="7819" ht="15" customHeight="1" x14ac:dyDescent="0.2"/>
    <row r="7820" ht="15" customHeight="1" x14ac:dyDescent="0.2"/>
    <row r="7821" ht="15" customHeight="1" x14ac:dyDescent="0.2"/>
    <row r="7822" ht="15" customHeight="1" x14ac:dyDescent="0.2"/>
    <row r="7823" ht="15" customHeight="1" x14ac:dyDescent="0.2"/>
    <row r="7824" ht="15" customHeight="1" x14ac:dyDescent="0.2"/>
    <row r="7825" ht="15" customHeight="1" x14ac:dyDescent="0.2"/>
    <row r="7826" ht="15" customHeight="1" x14ac:dyDescent="0.2"/>
    <row r="7827" ht="15" customHeight="1" x14ac:dyDescent="0.2"/>
    <row r="7828" ht="15" customHeight="1" x14ac:dyDescent="0.2"/>
    <row r="7829" ht="15" customHeight="1" x14ac:dyDescent="0.2"/>
    <row r="7830" ht="15" customHeight="1" x14ac:dyDescent="0.2"/>
    <row r="7831" ht="15" customHeight="1" x14ac:dyDescent="0.2"/>
    <row r="7832" ht="15" customHeight="1" x14ac:dyDescent="0.2"/>
    <row r="7833" ht="15" customHeight="1" x14ac:dyDescent="0.2"/>
    <row r="7834" ht="15" customHeight="1" x14ac:dyDescent="0.2"/>
    <row r="7835" ht="15" customHeight="1" x14ac:dyDescent="0.2"/>
    <row r="7836" ht="15" customHeight="1" x14ac:dyDescent="0.2"/>
    <row r="7837" ht="15" customHeight="1" x14ac:dyDescent="0.2"/>
    <row r="7838" ht="15" customHeight="1" x14ac:dyDescent="0.2"/>
    <row r="7839" ht="15" customHeight="1" x14ac:dyDescent="0.2"/>
    <row r="7840" ht="15" customHeight="1" x14ac:dyDescent="0.2"/>
    <row r="7841" ht="15" customHeight="1" x14ac:dyDescent="0.2"/>
    <row r="7842" ht="15" customHeight="1" x14ac:dyDescent="0.2"/>
    <row r="7843" ht="15" customHeight="1" x14ac:dyDescent="0.2"/>
    <row r="7844" ht="15" customHeight="1" x14ac:dyDescent="0.2"/>
    <row r="7845" ht="15" customHeight="1" x14ac:dyDescent="0.2"/>
    <row r="7846" ht="15" customHeight="1" x14ac:dyDescent="0.2"/>
    <row r="7847" ht="15" customHeight="1" x14ac:dyDescent="0.2"/>
    <row r="7848" ht="15" customHeight="1" x14ac:dyDescent="0.2"/>
    <row r="7849" ht="15" customHeight="1" x14ac:dyDescent="0.2"/>
    <row r="7850" ht="15" customHeight="1" x14ac:dyDescent="0.2"/>
    <row r="7851" ht="15" customHeight="1" x14ac:dyDescent="0.2"/>
    <row r="7852" ht="15" customHeight="1" x14ac:dyDescent="0.2"/>
    <row r="7853" ht="15" customHeight="1" x14ac:dyDescent="0.2"/>
    <row r="7854" ht="15" customHeight="1" x14ac:dyDescent="0.2"/>
    <row r="7855" ht="15" customHeight="1" x14ac:dyDescent="0.2"/>
    <row r="7856" ht="15" customHeight="1" x14ac:dyDescent="0.2"/>
    <row r="7857" ht="15" customHeight="1" x14ac:dyDescent="0.2"/>
    <row r="7858" ht="15" customHeight="1" x14ac:dyDescent="0.2"/>
    <row r="7859" ht="15" customHeight="1" x14ac:dyDescent="0.2"/>
    <row r="7860" ht="15" customHeight="1" x14ac:dyDescent="0.2"/>
    <row r="7861" ht="15" customHeight="1" x14ac:dyDescent="0.2"/>
    <row r="7862" ht="15" customHeight="1" x14ac:dyDescent="0.2"/>
    <row r="7863" ht="15" customHeight="1" x14ac:dyDescent="0.2"/>
    <row r="7864" ht="15" customHeight="1" x14ac:dyDescent="0.2"/>
    <row r="7865" ht="15" customHeight="1" x14ac:dyDescent="0.2"/>
    <row r="7866" ht="15" customHeight="1" x14ac:dyDescent="0.2"/>
    <row r="7867" ht="15" customHeight="1" x14ac:dyDescent="0.2"/>
    <row r="7868" ht="15" customHeight="1" x14ac:dyDescent="0.2"/>
    <row r="7869" ht="15" customHeight="1" x14ac:dyDescent="0.2"/>
    <row r="7870" ht="15" customHeight="1" x14ac:dyDescent="0.2"/>
    <row r="7871" ht="15" customHeight="1" x14ac:dyDescent="0.2"/>
    <row r="7872" ht="15" customHeight="1" x14ac:dyDescent="0.2"/>
    <row r="7873" ht="15" customHeight="1" x14ac:dyDescent="0.2"/>
    <row r="7874" ht="15" customHeight="1" x14ac:dyDescent="0.2"/>
    <row r="7875" ht="15" customHeight="1" x14ac:dyDescent="0.2"/>
    <row r="7876" ht="15" customHeight="1" x14ac:dyDescent="0.2"/>
    <row r="7877" ht="15" customHeight="1" x14ac:dyDescent="0.2"/>
    <row r="7878" ht="15" customHeight="1" x14ac:dyDescent="0.2"/>
    <row r="7879" ht="15" customHeight="1" x14ac:dyDescent="0.2"/>
    <row r="7880" ht="15" customHeight="1" x14ac:dyDescent="0.2"/>
    <row r="7881" ht="15" customHeight="1" x14ac:dyDescent="0.2"/>
    <row r="7882" ht="15" customHeight="1" x14ac:dyDescent="0.2"/>
    <row r="7883" ht="15" customHeight="1" x14ac:dyDescent="0.2"/>
    <row r="7884" ht="15" customHeight="1" x14ac:dyDescent="0.2"/>
    <row r="7885" ht="15" customHeight="1" x14ac:dyDescent="0.2"/>
    <row r="7886" ht="15" customHeight="1" x14ac:dyDescent="0.2"/>
    <row r="7887" ht="15" customHeight="1" x14ac:dyDescent="0.2"/>
    <row r="7888" ht="15" customHeight="1" x14ac:dyDescent="0.2"/>
    <row r="7889" ht="15" customHeight="1" x14ac:dyDescent="0.2"/>
    <row r="7890" ht="15" customHeight="1" x14ac:dyDescent="0.2"/>
    <row r="7891" ht="15" customHeight="1" x14ac:dyDescent="0.2"/>
    <row r="7892" ht="15" customHeight="1" x14ac:dyDescent="0.2"/>
    <row r="7893" ht="15" customHeight="1" x14ac:dyDescent="0.2"/>
    <row r="7894" ht="15" customHeight="1" x14ac:dyDescent="0.2"/>
    <row r="7895" ht="15" customHeight="1" x14ac:dyDescent="0.2"/>
    <row r="7896" ht="15" customHeight="1" x14ac:dyDescent="0.2"/>
    <row r="7897" ht="15" customHeight="1" x14ac:dyDescent="0.2"/>
    <row r="7898" ht="15" customHeight="1" x14ac:dyDescent="0.2"/>
    <row r="7899" ht="15" customHeight="1" x14ac:dyDescent="0.2"/>
    <row r="7900" ht="15" customHeight="1" x14ac:dyDescent="0.2"/>
    <row r="7901" ht="15" customHeight="1" x14ac:dyDescent="0.2"/>
    <row r="7902" ht="15" customHeight="1" x14ac:dyDescent="0.2"/>
    <row r="7903" ht="15" customHeight="1" x14ac:dyDescent="0.2"/>
    <row r="7904" ht="15" customHeight="1" x14ac:dyDescent="0.2"/>
    <row r="7905" ht="15" customHeight="1" x14ac:dyDescent="0.2"/>
    <row r="7906" ht="15" customHeight="1" x14ac:dyDescent="0.2"/>
    <row r="7907" ht="15" customHeight="1" x14ac:dyDescent="0.2"/>
    <row r="7908" ht="15" customHeight="1" x14ac:dyDescent="0.2"/>
    <row r="7909" ht="15" customHeight="1" x14ac:dyDescent="0.2"/>
    <row r="7910" ht="15" customHeight="1" x14ac:dyDescent="0.2"/>
    <row r="7911" ht="15" customHeight="1" x14ac:dyDescent="0.2"/>
    <row r="7912" ht="15" customHeight="1" x14ac:dyDescent="0.2"/>
    <row r="7913" ht="15" customHeight="1" x14ac:dyDescent="0.2"/>
    <row r="7914" ht="15" customHeight="1" x14ac:dyDescent="0.2"/>
    <row r="7915" ht="15" customHeight="1" x14ac:dyDescent="0.2"/>
    <row r="7916" ht="15" customHeight="1" x14ac:dyDescent="0.2"/>
    <row r="7917" ht="15" customHeight="1" x14ac:dyDescent="0.2"/>
    <row r="7918" ht="15" customHeight="1" x14ac:dyDescent="0.2"/>
    <row r="7919" ht="15" customHeight="1" x14ac:dyDescent="0.2"/>
    <row r="7920" ht="15" customHeight="1" x14ac:dyDescent="0.2"/>
    <row r="7921" ht="15" customHeight="1" x14ac:dyDescent="0.2"/>
    <row r="7922" ht="15" customHeight="1" x14ac:dyDescent="0.2"/>
    <row r="7923" ht="15" customHeight="1" x14ac:dyDescent="0.2"/>
    <row r="7924" ht="15" customHeight="1" x14ac:dyDescent="0.2"/>
    <row r="7925" ht="15" customHeight="1" x14ac:dyDescent="0.2"/>
    <row r="7926" ht="15" customHeight="1" x14ac:dyDescent="0.2"/>
    <row r="7927" ht="15" customHeight="1" x14ac:dyDescent="0.2"/>
    <row r="7928" ht="15" customHeight="1" x14ac:dyDescent="0.2"/>
    <row r="7929" ht="15" customHeight="1" x14ac:dyDescent="0.2"/>
    <row r="7930" ht="15" customHeight="1" x14ac:dyDescent="0.2"/>
    <row r="7931" ht="15" customHeight="1" x14ac:dyDescent="0.2"/>
    <row r="7932" ht="15" customHeight="1" x14ac:dyDescent="0.2"/>
    <row r="7933" ht="15" customHeight="1" x14ac:dyDescent="0.2"/>
    <row r="7934" ht="15" customHeight="1" x14ac:dyDescent="0.2"/>
    <row r="7935" ht="15" customHeight="1" x14ac:dyDescent="0.2"/>
    <row r="7936" ht="15" customHeight="1" x14ac:dyDescent="0.2"/>
    <row r="7937" ht="15" customHeight="1" x14ac:dyDescent="0.2"/>
    <row r="7938" ht="15" customHeight="1" x14ac:dyDescent="0.2"/>
    <row r="7939" ht="15" customHeight="1" x14ac:dyDescent="0.2"/>
    <row r="7940" ht="15" customHeight="1" x14ac:dyDescent="0.2"/>
    <row r="7941" ht="15" customHeight="1" x14ac:dyDescent="0.2"/>
    <row r="7942" ht="15" customHeight="1" x14ac:dyDescent="0.2"/>
    <row r="7943" ht="15" customHeight="1" x14ac:dyDescent="0.2"/>
    <row r="7944" ht="15" customHeight="1" x14ac:dyDescent="0.2"/>
    <row r="7945" ht="15" customHeight="1" x14ac:dyDescent="0.2"/>
    <row r="7946" ht="15" customHeight="1" x14ac:dyDescent="0.2"/>
    <row r="7947" ht="15" customHeight="1" x14ac:dyDescent="0.2"/>
    <row r="7948" ht="15" customHeight="1" x14ac:dyDescent="0.2"/>
    <row r="7949" ht="15" customHeight="1" x14ac:dyDescent="0.2"/>
    <row r="7950" ht="15" customHeight="1" x14ac:dyDescent="0.2"/>
    <row r="7951" ht="15" customHeight="1" x14ac:dyDescent="0.2"/>
    <row r="7952" ht="15" customHeight="1" x14ac:dyDescent="0.2"/>
    <row r="7953" ht="15" customHeight="1" x14ac:dyDescent="0.2"/>
    <row r="7954" ht="15" customHeight="1" x14ac:dyDescent="0.2"/>
    <row r="7955" ht="15" customHeight="1" x14ac:dyDescent="0.2"/>
    <row r="7956" ht="15" customHeight="1" x14ac:dyDescent="0.2"/>
    <row r="7957" ht="15" customHeight="1" x14ac:dyDescent="0.2"/>
    <row r="7958" ht="15" customHeight="1" x14ac:dyDescent="0.2"/>
    <row r="7959" ht="15" customHeight="1" x14ac:dyDescent="0.2"/>
    <row r="7960" ht="15" customHeight="1" x14ac:dyDescent="0.2"/>
    <row r="7961" ht="15" customHeight="1" x14ac:dyDescent="0.2"/>
    <row r="7962" ht="15" customHeight="1" x14ac:dyDescent="0.2"/>
    <row r="7963" ht="15" customHeight="1" x14ac:dyDescent="0.2"/>
    <row r="7964" ht="15" customHeight="1" x14ac:dyDescent="0.2"/>
    <row r="7965" ht="15" customHeight="1" x14ac:dyDescent="0.2"/>
    <row r="7966" ht="15" customHeight="1" x14ac:dyDescent="0.2"/>
    <row r="7967" ht="15" customHeight="1" x14ac:dyDescent="0.2"/>
    <row r="7968" ht="15" customHeight="1" x14ac:dyDescent="0.2"/>
    <row r="7969" ht="15" customHeight="1" x14ac:dyDescent="0.2"/>
    <row r="7970" ht="15" customHeight="1" x14ac:dyDescent="0.2"/>
    <row r="7971" ht="15" customHeight="1" x14ac:dyDescent="0.2"/>
    <row r="7972" ht="15" customHeight="1" x14ac:dyDescent="0.2"/>
    <row r="7973" ht="15" customHeight="1" x14ac:dyDescent="0.2"/>
    <row r="7974" ht="15" customHeight="1" x14ac:dyDescent="0.2"/>
    <row r="7975" ht="15" customHeight="1" x14ac:dyDescent="0.2"/>
    <row r="7976" ht="15" customHeight="1" x14ac:dyDescent="0.2"/>
    <row r="7977" ht="15" customHeight="1" x14ac:dyDescent="0.2"/>
    <row r="7978" ht="15" customHeight="1" x14ac:dyDescent="0.2"/>
    <row r="7979" ht="15" customHeight="1" x14ac:dyDescent="0.2"/>
    <row r="7980" ht="15" customHeight="1" x14ac:dyDescent="0.2"/>
    <row r="7981" ht="15" customHeight="1" x14ac:dyDescent="0.2"/>
    <row r="7982" ht="15" customHeight="1" x14ac:dyDescent="0.2"/>
    <row r="7983" ht="15" customHeight="1" x14ac:dyDescent="0.2"/>
    <row r="7984" ht="15" customHeight="1" x14ac:dyDescent="0.2"/>
    <row r="7985" ht="15" customHeight="1" x14ac:dyDescent="0.2"/>
    <row r="7986" ht="15" customHeight="1" x14ac:dyDescent="0.2"/>
    <row r="7987" ht="15" customHeight="1" x14ac:dyDescent="0.2"/>
    <row r="7988" ht="15" customHeight="1" x14ac:dyDescent="0.2"/>
    <row r="7989" ht="15" customHeight="1" x14ac:dyDescent="0.2"/>
    <row r="7990" ht="15" customHeight="1" x14ac:dyDescent="0.2"/>
    <row r="7991" ht="15" customHeight="1" x14ac:dyDescent="0.2"/>
    <row r="7992" ht="15" customHeight="1" x14ac:dyDescent="0.2"/>
    <row r="7993" ht="15" customHeight="1" x14ac:dyDescent="0.2"/>
    <row r="7994" ht="15" customHeight="1" x14ac:dyDescent="0.2"/>
    <row r="7995" ht="15" customHeight="1" x14ac:dyDescent="0.2"/>
    <row r="7996" ht="15" customHeight="1" x14ac:dyDescent="0.2"/>
    <row r="7997" ht="15" customHeight="1" x14ac:dyDescent="0.2"/>
    <row r="7998" ht="15" customHeight="1" x14ac:dyDescent="0.2"/>
    <row r="7999" ht="15" customHeight="1" x14ac:dyDescent="0.2"/>
    <row r="8000" ht="15" customHeight="1" x14ac:dyDescent="0.2"/>
    <row r="8001" ht="15" customHeight="1" x14ac:dyDescent="0.2"/>
    <row r="8002" ht="15" customHeight="1" x14ac:dyDescent="0.2"/>
    <row r="8003" ht="15" customHeight="1" x14ac:dyDescent="0.2"/>
    <row r="8004" ht="15" customHeight="1" x14ac:dyDescent="0.2"/>
    <row r="8005" ht="15" customHeight="1" x14ac:dyDescent="0.2"/>
    <row r="8006" ht="15" customHeight="1" x14ac:dyDescent="0.2"/>
    <row r="8007" ht="15" customHeight="1" x14ac:dyDescent="0.2"/>
    <row r="8008" ht="15" customHeight="1" x14ac:dyDescent="0.2"/>
    <row r="8009" ht="15" customHeight="1" x14ac:dyDescent="0.2"/>
    <row r="8010" ht="15" customHeight="1" x14ac:dyDescent="0.2"/>
    <row r="8011" ht="15" customHeight="1" x14ac:dyDescent="0.2"/>
    <row r="8012" ht="15" customHeight="1" x14ac:dyDescent="0.2"/>
    <row r="8013" ht="15" customHeight="1" x14ac:dyDescent="0.2"/>
    <row r="8014" ht="15" customHeight="1" x14ac:dyDescent="0.2"/>
    <row r="8015" ht="15" customHeight="1" x14ac:dyDescent="0.2"/>
    <row r="8016" ht="15" customHeight="1" x14ac:dyDescent="0.2"/>
    <row r="8017" ht="15" customHeight="1" x14ac:dyDescent="0.2"/>
    <row r="8018" ht="15" customHeight="1" x14ac:dyDescent="0.2"/>
    <row r="8019" ht="15" customHeight="1" x14ac:dyDescent="0.2"/>
    <row r="8020" ht="15" customHeight="1" x14ac:dyDescent="0.2"/>
    <row r="8021" ht="15" customHeight="1" x14ac:dyDescent="0.2"/>
    <row r="8022" ht="15" customHeight="1" x14ac:dyDescent="0.2"/>
    <row r="8023" ht="15" customHeight="1" x14ac:dyDescent="0.2"/>
    <row r="8024" ht="15" customHeight="1" x14ac:dyDescent="0.2"/>
    <row r="8025" ht="15" customHeight="1" x14ac:dyDescent="0.2"/>
    <row r="8026" ht="15" customHeight="1" x14ac:dyDescent="0.2"/>
    <row r="8027" ht="15" customHeight="1" x14ac:dyDescent="0.2"/>
    <row r="8028" ht="15" customHeight="1" x14ac:dyDescent="0.2"/>
    <row r="8029" ht="15" customHeight="1" x14ac:dyDescent="0.2"/>
    <row r="8030" ht="15" customHeight="1" x14ac:dyDescent="0.2"/>
    <row r="8031" ht="15" customHeight="1" x14ac:dyDescent="0.2"/>
    <row r="8032" ht="15" customHeight="1" x14ac:dyDescent="0.2"/>
    <row r="8033" ht="15" customHeight="1" x14ac:dyDescent="0.2"/>
    <row r="8034" ht="15" customHeight="1" x14ac:dyDescent="0.2"/>
    <row r="8035" ht="15" customHeight="1" x14ac:dyDescent="0.2"/>
    <row r="8036" ht="15" customHeight="1" x14ac:dyDescent="0.2"/>
    <row r="8037" ht="15" customHeight="1" x14ac:dyDescent="0.2"/>
    <row r="8038" ht="15" customHeight="1" x14ac:dyDescent="0.2"/>
    <row r="8039" ht="15" customHeight="1" x14ac:dyDescent="0.2"/>
    <row r="8040" ht="15" customHeight="1" x14ac:dyDescent="0.2"/>
    <row r="8041" ht="15" customHeight="1" x14ac:dyDescent="0.2"/>
    <row r="8042" ht="15" customHeight="1" x14ac:dyDescent="0.2"/>
    <row r="8043" ht="15" customHeight="1" x14ac:dyDescent="0.2"/>
    <row r="8044" ht="15" customHeight="1" x14ac:dyDescent="0.2"/>
    <row r="8045" ht="15" customHeight="1" x14ac:dyDescent="0.2"/>
    <row r="8046" ht="15" customHeight="1" x14ac:dyDescent="0.2"/>
    <row r="8047" ht="15" customHeight="1" x14ac:dyDescent="0.2"/>
    <row r="8048" ht="15" customHeight="1" x14ac:dyDescent="0.2"/>
    <row r="8049" ht="15" customHeight="1" x14ac:dyDescent="0.2"/>
    <row r="8050" ht="15" customHeight="1" x14ac:dyDescent="0.2"/>
    <row r="8051" ht="15" customHeight="1" x14ac:dyDescent="0.2"/>
    <row r="8052" ht="15" customHeight="1" x14ac:dyDescent="0.2"/>
    <row r="8053" ht="15" customHeight="1" x14ac:dyDescent="0.2"/>
    <row r="8054" ht="15" customHeight="1" x14ac:dyDescent="0.2"/>
    <row r="8055" ht="15" customHeight="1" x14ac:dyDescent="0.2"/>
    <row r="8056" ht="15" customHeight="1" x14ac:dyDescent="0.2"/>
    <row r="8057" ht="15" customHeight="1" x14ac:dyDescent="0.2"/>
    <row r="8058" ht="15" customHeight="1" x14ac:dyDescent="0.2"/>
    <row r="8059" ht="15" customHeight="1" x14ac:dyDescent="0.2"/>
    <row r="8060" ht="15" customHeight="1" x14ac:dyDescent="0.2"/>
    <row r="8061" ht="15" customHeight="1" x14ac:dyDescent="0.2"/>
    <row r="8062" ht="15" customHeight="1" x14ac:dyDescent="0.2"/>
    <row r="8063" ht="15" customHeight="1" x14ac:dyDescent="0.2"/>
    <row r="8064" ht="15" customHeight="1" x14ac:dyDescent="0.2"/>
    <row r="8065" ht="15" customHeight="1" x14ac:dyDescent="0.2"/>
    <row r="8066" ht="15" customHeight="1" x14ac:dyDescent="0.2"/>
    <row r="8067" ht="15" customHeight="1" x14ac:dyDescent="0.2"/>
    <row r="8068" ht="15" customHeight="1" x14ac:dyDescent="0.2"/>
    <row r="8069" ht="15" customHeight="1" x14ac:dyDescent="0.2"/>
    <row r="8070" ht="15" customHeight="1" x14ac:dyDescent="0.2"/>
    <row r="8071" ht="15" customHeight="1" x14ac:dyDescent="0.2"/>
    <row r="8072" ht="15" customHeight="1" x14ac:dyDescent="0.2"/>
    <row r="8073" ht="15" customHeight="1" x14ac:dyDescent="0.2"/>
    <row r="8074" ht="15" customHeight="1" x14ac:dyDescent="0.2"/>
    <row r="8075" ht="15" customHeight="1" x14ac:dyDescent="0.2"/>
    <row r="8076" ht="15" customHeight="1" x14ac:dyDescent="0.2"/>
    <row r="8077" ht="15" customHeight="1" x14ac:dyDescent="0.2"/>
    <row r="8078" ht="15" customHeight="1" x14ac:dyDescent="0.2"/>
    <row r="8079" ht="15" customHeight="1" x14ac:dyDescent="0.2"/>
    <row r="8080" ht="15" customHeight="1" x14ac:dyDescent="0.2"/>
    <row r="8081" ht="15" customHeight="1" x14ac:dyDescent="0.2"/>
    <row r="8082" ht="15" customHeight="1" x14ac:dyDescent="0.2"/>
    <row r="8083" ht="15" customHeight="1" x14ac:dyDescent="0.2"/>
    <row r="8084" ht="15" customHeight="1" x14ac:dyDescent="0.2"/>
    <row r="8085" ht="15" customHeight="1" x14ac:dyDescent="0.2"/>
    <row r="8086" ht="15" customHeight="1" x14ac:dyDescent="0.2"/>
    <row r="8087" ht="15" customHeight="1" x14ac:dyDescent="0.2"/>
    <row r="8088" ht="15" customHeight="1" x14ac:dyDescent="0.2"/>
    <row r="8089" ht="15" customHeight="1" x14ac:dyDescent="0.2"/>
    <row r="8090" ht="15" customHeight="1" x14ac:dyDescent="0.2"/>
    <row r="8091" ht="15" customHeight="1" x14ac:dyDescent="0.2"/>
    <row r="8092" ht="15" customHeight="1" x14ac:dyDescent="0.2"/>
    <row r="8093" ht="15" customHeight="1" x14ac:dyDescent="0.2"/>
    <row r="8094" ht="15" customHeight="1" x14ac:dyDescent="0.2"/>
    <row r="8095" ht="15" customHeight="1" x14ac:dyDescent="0.2"/>
    <row r="8096" ht="15" customHeight="1" x14ac:dyDescent="0.2"/>
    <row r="8097" ht="15" customHeight="1" x14ac:dyDescent="0.2"/>
    <row r="8098" ht="15" customHeight="1" x14ac:dyDescent="0.2"/>
    <row r="8099" ht="15" customHeight="1" x14ac:dyDescent="0.2"/>
    <row r="8100" ht="15" customHeight="1" x14ac:dyDescent="0.2"/>
    <row r="8101" ht="15" customHeight="1" x14ac:dyDescent="0.2"/>
    <row r="8102" ht="15" customHeight="1" x14ac:dyDescent="0.2"/>
    <row r="8103" ht="15" customHeight="1" x14ac:dyDescent="0.2"/>
    <row r="8104" ht="15" customHeight="1" x14ac:dyDescent="0.2"/>
    <row r="8105" ht="15" customHeight="1" x14ac:dyDescent="0.2"/>
    <row r="8106" ht="15" customHeight="1" x14ac:dyDescent="0.2"/>
    <row r="8107" ht="15" customHeight="1" x14ac:dyDescent="0.2"/>
    <row r="8108" ht="15" customHeight="1" x14ac:dyDescent="0.2"/>
    <row r="8109" ht="15" customHeight="1" x14ac:dyDescent="0.2"/>
    <row r="8110" ht="15" customHeight="1" x14ac:dyDescent="0.2"/>
    <row r="8111" ht="15" customHeight="1" x14ac:dyDescent="0.2"/>
    <row r="8112" ht="15" customHeight="1" x14ac:dyDescent="0.2"/>
    <row r="8113" ht="15" customHeight="1" x14ac:dyDescent="0.2"/>
    <row r="8114" ht="15" customHeight="1" x14ac:dyDescent="0.2"/>
    <row r="8115" ht="15" customHeight="1" x14ac:dyDescent="0.2"/>
    <row r="8116" ht="15" customHeight="1" x14ac:dyDescent="0.2"/>
    <row r="8117" ht="15" customHeight="1" x14ac:dyDescent="0.2"/>
    <row r="8118" ht="15" customHeight="1" x14ac:dyDescent="0.2"/>
    <row r="8119" ht="15" customHeight="1" x14ac:dyDescent="0.2"/>
    <row r="8120" ht="15" customHeight="1" x14ac:dyDescent="0.2"/>
    <row r="8121" ht="15" customHeight="1" x14ac:dyDescent="0.2"/>
    <row r="8122" ht="15" customHeight="1" x14ac:dyDescent="0.2"/>
    <row r="8123" ht="15" customHeight="1" x14ac:dyDescent="0.2"/>
    <row r="8124" ht="15" customHeight="1" x14ac:dyDescent="0.2"/>
    <row r="8125" ht="15" customHeight="1" x14ac:dyDescent="0.2"/>
    <row r="8126" ht="15" customHeight="1" x14ac:dyDescent="0.2"/>
    <row r="8127" ht="15" customHeight="1" x14ac:dyDescent="0.2"/>
    <row r="8128" ht="15" customHeight="1" x14ac:dyDescent="0.2"/>
    <row r="8129" ht="15" customHeight="1" x14ac:dyDescent="0.2"/>
    <row r="8130" ht="15" customHeight="1" x14ac:dyDescent="0.2"/>
    <row r="8131" ht="15" customHeight="1" x14ac:dyDescent="0.2"/>
    <row r="8132" ht="15" customHeight="1" x14ac:dyDescent="0.2"/>
    <row r="8133" ht="15" customHeight="1" x14ac:dyDescent="0.2"/>
    <row r="8134" ht="15" customHeight="1" x14ac:dyDescent="0.2"/>
    <row r="8135" ht="15" customHeight="1" x14ac:dyDescent="0.2"/>
    <row r="8136" ht="15" customHeight="1" x14ac:dyDescent="0.2"/>
    <row r="8137" ht="15" customHeight="1" x14ac:dyDescent="0.2"/>
    <row r="8138" ht="15" customHeight="1" x14ac:dyDescent="0.2"/>
    <row r="8139" ht="15" customHeight="1" x14ac:dyDescent="0.2"/>
    <row r="8140" ht="15" customHeight="1" x14ac:dyDescent="0.2"/>
    <row r="8141" ht="15" customHeight="1" x14ac:dyDescent="0.2"/>
    <row r="8142" ht="15" customHeight="1" x14ac:dyDescent="0.2"/>
    <row r="8143" ht="15" customHeight="1" x14ac:dyDescent="0.2"/>
    <row r="8144" ht="15" customHeight="1" x14ac:dyDescent="0.2"/>
    <row r="8145" ht="15" customHeight="1" x14ac:dyDescent="0.2"/>
    <row r="8146" ht="15" customHeight="1" x14ac:dyDescent="0.2"/>
    <row r="8147" ht="15" customHeight="1" x14ac:dyDescent="0.2"/>
    <row r="8148" ht="15" customHeight="1" x14ac:dyDescent="0.2"/>
    <row r="8149" ht="15" customHeight="1" x14ac:dyDescent="0.2"/>
    <row r="8150" ht="15" customHeight="1" x14ac:dyDescent="0.2"/>
    <row r="8151" ht="15" customHeight="1" x14ac:dyDescent="0.2"/>
    <row r="8152" ht="15" customHeight="1" x14ac:dyDescent="0.2"/>
    <row r="8153" ht="15" customHeight="1" x14ac:dyDescent="0.2"/>
    <row r="8154" ht="15" customHeight="1" x14ac:dyDescent="0.2"/>
    <row r="8155" ht="15" customHeight="1" x14ac:dyDescent="0.2"/>
    <row r="8156" ht="15" customHeight="1" x14ac:dyDescent="0.2"/>
    <row r="8157" ht="15" customHeight="1" x14ac:dyDescent="0.2"/>
    <row r="8158" ht="15" customHeight="1" x14ac:dyDescent="0.2"/>
    <row r="8159" ht="15" customHeight="1" x14ac:dyDescent="0.2"/>
    <row r="8160" ht="15" customHeight="1" x14ac:dyDescent="0.2"/>
    <row r="8161" ht="15" customHeight="1" x14ac:dyDescent="0.2"/>
    <row r="8162" ht="15" customHeight="1" x14ac:dyDescent="0.2"/>
    <row r="8163" ht="15" customHeight="1" x14ac:dyDescent="0.2"/>
    <row r="8164" ht="15" customHeight="1" x14ac:dyDescent="0.2"/>
    <row r="8165" ht="15" customHeight="1" x14ac:dyDescent="0.2"/>
    <row r="8166" ht="15" customHeight="1" x14ac:dyDescent="0.2"/>
    <row r="8167" ht="15" customHeight="1" x14ac:dyDescent="0.2"/>
    <row r="8168" ht="15" customHeight="1" x14ac:dyDescent="0.2"/>
    <row r="8169" ht="15" customHeight="1" x14ac:dyDescent="0.2"/>
    <row r="8170" ht="15" customHeight="1" x14ac:dyDescent="0.2"/>
    <row r="8171" ht="15" customHeight="1" x14ac:dyDescent="0.2"/>
    <row r="8172" ht="15" customHeight="1" x14ac:dyDescent="0.2"/>
    <row r="8173" ht="15" customHeight="1" x14ac:dyDescent="0.2"/>
    <row r="8174" ht="15" customHeight="1" x14ac:dyDescent="0.2"/>
    <row r="8175" ht="15" customHeight="1" x14ac:dyDescent="0.2"/>
    <row r="8176" ht="15" customHeight="1" x14ac:dyDescent="0.2"/>
    <row r="8177" ht="15" customHeight="1" x14ac:dyDescent="0.2"/>
    <row r="8178" ht="15" customHeight="1" x14ac:dyDescent="0.2"/>
    <row r="8179" ht="15" customHeight="1" x14ac:dyDescent="0.2"/>
    <row r="8180" ht="15" customHeight="1" x14ac:dyDescent="0.2"/>
    <row r="8181" ht="15" customHeight="1" x14ac:dyDescent="0.2"/>
    <row r="8182" ht="15" customHeight="1" x14ac:dyDescent="0.2"/>
    <row r="8183" ht="15" customHeight="1" x14ac:dyDescent="0.2"/>
    <row r="8184" ht="15" customHeight="1" x14ac:dyDescent="0.2"/>
    <row r="8185" ht="15" customHeight="1" x14ac:dyDescent="0.2"/>
    <row r="8186" ht="15" customHeight="1" x14ac:dyDescent="0.2"/>
    <row r="8187" ht="15" customHeight="1" x14ac:dyDescent="0.2"/>
    <row r="8188" ht="15" customHeight="1" x14ac:dyDescent="0.2"/>
    <row r="8189" ht="15" customHeight="1" x14ac:dyDescent="0.2"/>
    <row r="8190" ht="15" customHeight="1" x14ac:dyDescent="0.2"/>
    <row r="8191" ht="15" customHeight="1" x14ac:dyDescent="0.2"/>
  </sheetData>
  <sheetProtection algorithmName="SHA-512" hashValue="K6nRkBXqJ22h6AuAVuexQ3jTdkUWSNp+ECdG2eJZ7XriOQdNH1EDYLfAf70WkhnUSS62mdm3rfvL88Wq6rzqqQ==" saltValue="fJgxsX5R4KLaBr2j7FpK+Q==" spinCount="100000" sheet="1" objects="1" scenarios="1" selectLockedCells="1"/>
  <mergeCells count="15">
    <mergeCell ref="G94:K94"/>
    <mergeCell ref="A95:F95"/>
    <mergeCell ref="H92:J92"/>
    <mergeCell ref="A1:H1"/>
    <mergeCell ref="G5:H5"/>
    <mergeCell ref="G6:H6"/>
    <mergeCell ref="B80:D80"/>
    <mergeCell ref="E2:H2"/>
    <mergeCell ref="C2:D2"/>
    <mergeCell ref="G91:K91"/>
    <mergeCell ref="A82:D82"/>
    <mergeCell ref="A85:D85"/>
    <mergeCell ref="A87:D87"/>
    <mergeCell ref="A90:D90"/>
    <mergeCell ref="A92:D92"/>
  </mergeCells>
  <conditionalFormatting sqref="C31:D31">
    <cfRule type="cellIs" priority="2" operator="equal">
      <formula>$F$92</formula>
    </cfRule>
  </conditionalFormatting>
  <conditionalFormatting sqref="F31">
    <cfRule type="cellIs" priority="1" operator="greaterThanOrEqual">
      <formula>$F$92</formula>
    </cfRule>
  </conditionalFormatting>
  <dataValidations count="5">
    <dataValidation type="whole" operator="lessThanOrEqual" allowBlank="1" showErrorMessage="1" error="Average attendance must be less than or equal to total enrollment." prompt="_x000a_" sqref="A983053 IW983053 SS983053 ACO983053 AMK983053 AWG983053 BGC983053 BPY983053 BZU983053 CJQ983053 CTM983053 DDI983053 DNE983053 DXA983053 EGW983053 EQS983053 FAO983053 FKK983053 FUG983053 GEC983053 GNY983053 GXU983053 HHQ983053 HRM983053 IBI983053 ILE983053 IVA983053 JEW983053 JOS983053 JYO983053 KIK983053 KSG983053 LCC983053 LLY983053 LVU983053 MFQ983053 MPM983053 MZI983053 NJE983053 NTA983053 OCW983053 OMS983053 OWO983053 PGK983053 PQG983053 QAC983053 QJY983053 QTU983053 RDQ983053 RNM983053 RXI983053 SHE983053 SRA983053 TAW983053 TKS983053 TUO983053 UEK983053 UOG983053 UYC983053 VHY983053 VRU983053 WBQ983053 WLM983053 WVI983053 A65549 IW65549 SS65549 ACO65549 AMK65549 AWG65549 BGC65549 BPY65549 BZU65549 CJQ65549 CTM65549 DDI65549 DNE65549 DXA65549 EGW65549 EQS65549 FAO65549 FKK65549 FUG65549 GEC65549 GNY65549 GXU65549 HHQ65549 HRM65549 IBI65549 ILE65549 IVA65549 JEW65549 JOS65549 JYO65549 KIK65549 KSG65549 LCC65549 LLY65549 LVU65549 MFQ65549 MPM65549 MZI65549 NJE65549 NTA65549 OCW65549 OMS65549 OWO65549 PGK65549 PQG65549 QAC65549 QJY65549 QTU65549 RDQ65549 RNM65549 RXI65549 SHE65549 SRA65549 TAW65549 TKS65549 TUO65549 UEK65549 UOG65549 UYC65549 VHY65549 VRU65549 WBQ65549 WLM65549 WVI65549 A131085 IW131085 SS131085 ACO131085 AMK131085 AWG131085 BGC131085 BPY131085 BZU131085 CJQ131085 CTM131085 DDI131085 DNE131085 DXA131085 EGW131085 EQS131085 FAO131085 FKK131085 FUG131085 GEC131085 GNY131085 GXU131085 HHQ131085 HRM131085 IBI131085 ILE131085 IVA131085 JEW131085 JOS131085 JYO131085 KIK131085 KSG131085 LCC131085 LLY131085 LVU131085 MFQ131085 MPM131085 MZI131085 NJE131085 NTA131085 OCW131085 OMS131085 OWO131085 PGK131085 PQG131085 QAC131085 QJY131085 QTU131085 RDQ131085 RNM131085 RXI131085 SHE131085 SRA131085 TAW131085 TKS131085 TUO131085 UEK131085 UOG131085 UYC131085 VHY131085 VRU131085 WBQ131085 WLM131085 WVI131085 A196621 IW196621 SS196621 ACO196621 AMK196621 AWG196621 BGC196621 BPY196621 BZU196621 CJQ196621 CTM196621 DDI196621 DNE196621 DXA196621 EGW196621 EQS196621 FAO196621 FKK196621 FUG196621 GEC196621 GNY196621 GXU196621 HHQ196621 HRM196621 IBI196621 ILE196621 IVA196621 JEW196621 JOS196621 JYO196621 KIK196621 KSG196621 LCC196621 LLY196621 LVU196621 MFQ196621 MPM196621 MZI196621 NJE196621 NTA196621 OCW196621 OMS196621 OWO196621 PGK196621 PQG196621 QAC196621 QJY196621 QTU196621 RDQ196621 RNM196621 RXI196621 SHE196621 SRA196621 TAW196621 TKS196621 TUO196621 UEK196621 UOG196621 UYC196621 VHY196621 VRU196621 WBQ196621 WLM196621 WVI196621 A262157 IW262157 SS262157 ACO262157 AMK262157 AWG262157 BGC262157 BPY262157 BZU262157 CJQ262157 CTM262157 DDI262157 DNE262157 DXA262157 EGW262157 EQS262157 FAO262157 FKK262157 FUG262157 GEC262157 GNY262157 GXU262157 HHQ262157 HRM262157 IBI262157 ILE262157 IVA262157 JEW262157 JOS262157 JYO262157 KIK262157 KSG262157 LCC262157 LLY262157 LVU262157 MFQ262157 MPM262157 MZI262157 NJE262157 NTA262157 OCW262157 OMS262157 OWO262157 PGK262157 PQG262157 QAC262157 QJY262157 QTU262157 RDQ262157 RNM262157 RXI262157 SHE262157 SRA262157 TAW262157 TKS262157 TUO262157 UEK262157 UOG262157 UYC262157 VHY262157 VRU262157 WBQ262157 WLM262157 WVI262157 A327693 IW327693 SS327693 ACO327693 AMK327693 AWG327693 BGC327693 BPY327693 BZU327693 CJQ327693 CTM327693 DDI327693 DNE327693 DXA327693 EGW327693 EQS327693 FAO327693 FKK327693 FUG327693 GEC327693 GNY327693 GXU327693 HHQ327693 HRM327693 IBI327693 ILE327693 IVA327693 JEW327693 JOS327693 JYO327693 KIK327693 KSG327693 LCC327693 LLY327693 LVU327693 MFQ327693 MPM327693 MZI327693 NJE327693 NTA327693 OCW327693 OMS327693 OWO327693 PGK327693 PQG327693 QAC327693 QJY327693 QTU327693 RDQ327693 RNM327693 RXI327693 SHE327693 SRA327693 TAW327693 TKS327693 TUO327693 UEK327693 UOG327693 UYC327693 VHY327693 VRU327693 WBQ327693 WLM327693 WVI327693 A393229 IW393229 SS393229 ACO393229 AMK393229 AWG393229 BGC393229 BPY393229 BZU393229 CJQ393229 CTM393229 DDI393229 DNE393229 DXA393229 EGW393229 EQS393229 FAO393229 FKK393229 FUG393229 GEC393229 GNY393229 GXU393229 HHQ393229 HRM393229 IBI393229 ILE393229 IVA393229 JEW393229 JOS393229 JYO393229 KIK393229 KSG393229 LCC393229 LLY393229 LVU393229 MFQ393229 MPM393229 MZI393229 NJE393229 NTA393229 OCW393229 OMS393229 OWO393229 PGK393229 PQG393229 QAC393229 QJY393229 QTU393229 RDQ393229 RNM393229 RXI393229 SHE393229 SRA393229 TAW393229 TKS393229 TUO393229 UEK393229 UOG393229 UYC393229 VHY393229 VRU393229 WBQ393229 WLM393229 WVI393229 A458765 IW458765 SS458765 ACO458765 AMK458765 AWG458765 BGC458765 BPY458765 BZU458765 CJQ458765 CTM458765 DDI458765 DNE458765 DXA458765 EGW458765 EQS458765 FAO458765 FKK458765 FUG458765 GEC458765 GNY458765 GXU458765 HHQ458765 HRM458765 IBI458765 ILE458765 IVA458765 JEW458765 JOS458765 JYO458765 KIK458765 KSG458765 LCC458765 LLY458765 LVU458765 MFQ458765 MPM458765 MZI458765 NJE458765 NTA458765 OCW458765 OMS458765 OWO458765 PGK458765 PQG458765 QAC458765 QJY458765 QTU458765 RDQ458765 RNM458765 RXI458765 SHE458765 SRA458765 TAW458765 TKS458765 TUO458765 UEK458765 UOG458765 UYC458765 VHY458765 VRU458765 WBQ458765 WLM458765 WVI458765 A524301 IW524301 SS524301 ACO524301 AMK524301 AWG524301 BGC524301 BPY524301 BZU524301 CJQ524301 CTM524301 DDI524301 DNE524301 DXA524301 EGW524301 EQS524301 FAO524301 FKK524301 FUG524301 GEC524301 GNY524301 GXU524301 HHQ524301 HRM524301 IBI524301 ILE524301 IVA524301 JEW524301 JOS524301 JYO524301 KIK524301 KSG524301 LCC524301 LLY524301 LVU524301 MFQ524301 MPM524301 MZI524301 NJE524301 NTA524301 OCW524301 OMS524301 OWO524301 PGK524301 PQG524301 QAC524301 QJY524301 QTU524301 RDQ524301 RNM524301 RXI524301 SHE524301 SRA524301 TAW524301 TKS524301 TUO524301 UEK524301 UOG524301 UYC524301 VHY524301 VRU524301 WBQ524301 WLM524301 WVI524301 A589837 IW589837 SS589837 ACO589837 AMK589837 AWG589837 BGC589837 BPY589837 BZU589837 CJQ589837 CTM589837 DDI589837 DNE589837 DXA589837 EGW589837 EQS589837 FAO589837 FKK589837 FUG589837 GEC589837 GNY589837 GXU589837 HHQ589837 HRM589837 IBI589837 ILE589837 IVA589837 JEW589837 JOS589837 JYO589837 KIK589837 KSG589837 LCC589837 LLY589837 LVU589837 MFQ589837 MPM589837 MZI589837 NJE589837 NTA589837 OCW589837 OMS589837 OWO589837 PGK589837 PQG589837 QAC589837 QJY589837 QTU589837 RDQ589837 RNM589837 RXI589837 SHE589837 SRA589837 TAW589837 TKS589837 TUO589837 UEK589837 UOG589837 UYC589837 VHY589837 VRU589837 WBQ589837 WLM589837 WVI589837 A655373 IW655373 SS655373 ACO655373 AMK655373 AWG655373 BGC655373 BPY655373 BZU655373 CJQ655373 CTM655373 DDI655373 DNE655373 DXA655373 EGW655373 EQS655373 FAO655373 FKK655373 FUG655373 GEC655373 GNY655373 GXU655373 HHQ655373 HRM655373 IBI655373 ILE655373 IVA655373 JEW655373 JOS655373 JYO655373 KIK655373 KSG655373 LCC655373 LLY655373 LVU655373 MFQ655373 MPM655373 MZI655373 NJE655373 NTA655373 OCW655373 OMS655373 OWO655373 PGK655373 PQG655373 QAC655373 QJY655373 QTU655373 RDQ655373 RNM655373 RXI655373 SHE655373 SRA655373 TAW655373 TKS655373 TUO655373 UEK655373 UOG655373 UYC655373 VHY655373 VRU655373 WBQ655373 WLM655373 WVI655373 A720909 IW720909 SS720909 ACO720909 AMK720909 AWG720909 BGC720909 BPY720909 BZU720909 CJQ720909 CTM720909 DDI720909 DNE720909 DXA720909 EGW720909 EQS720909 FAO720909 FKK720909 FUG720909 GEC720909 GNY720909 GXU720909 HHQ720909 HRM720909 IBI720909 ILE720909 IVA720909 JEW720909 JOS720909 JYO720909 KIK720909 KSG720909 LCC720909 LLY720909 LVU720909 MFQ720909 MPM720909 MZI720909 NJE720909 NTA720909 OCW720909 OMS720909 OWO720909 PGK720909 PQG720909 QAC720909 QJY720909 QTU720909 RDQ720909 RNM720909 RXI720909 SHE720909 SRA720909 TAW720909 TKS720909 TUO720909 UEK720909 UOG720909 UYC720909 VHY720909 VRU720909 WBQ720909 WLM720909 WVI720909 A786445 IW786445 SS786445 ACO786445 AMK786445 AWG786445 BGC786445 BPY786445 BZU786445 CJQ786445 CTM786445 DDI786445 DNE786445 DXA786445 EGW786445 EQS786445 FAO786445 FKK786445 FUG786445 GEC786445 GNY786445 GXU786445 HHQ786445 HRM786445 IBI786445 ILE786445 IVA786445 JEW786445 JOS786445 JYO786445 KIK786445 KSG786445 LCC786445 LLY786445 LVU786445 MFQ786445 MPM786445 MZI786445 NJE786445 NTA786445 OCW786445 OMS786445 OWO786445 PGK786445 PQG786445 QAC786445 QJY786445 QTU786445 RDQ786445 RNM786445 RXI786445 SHE786445 SRA786445 TAW786445 TKS786445 TUO786445 UEK786445 UOG786445 UYC786445 VHY786445 VRU786445 WBQ786445 WLM786445 WVI786445 A851981 IW851981 SS851981 ACO851981 AMK851981 AWG851981 BGC851981 BPY851981 BZU851981 CJQ851981 CTM851981 DDI851981 DNE851981 DXA851981 EGW851981 EQS851981 FAO851981 FKK851981 FUG851981 GEC851981 GNY851981 GXU851981 HHQ851981 HRM851981 IBI851981 ILE851981 IVA851981 JEW851981 JOS851981 JYO851981 KIK851981 KSG851981 LCC851981 LLY851981 LVU851981 MFQ851981 MPM851981 MZI851981 NJE851981 NTA851981 OCW851981 OMS851981 OWO851981 PGK851981 PQG851981 QAC851981 QJY851981 QTU851981 RDQ851981 RNM851981 RXI851981 SHE851981 SRA851981 TAW851981 TKS851981 TUO851981 UEK851981 UOG851981 UYC851981 VHY851981 VRU851981 WBQ851981 WLM851981 WVI851981 A917517 IW917517 SS917517 ACO917517 AMK917517 AWG917517 BGC917517 BPY917517 BZU917517 CJQ917517 CTM917517 DDI917517 DNE917517 DXA917517 EGW917517 EQS917517 FAO917517 FKK917517 FUG917517 GEC917517 GNY917517 GXU917517 HHQ917517 HRM917517 IBI917517 ILE917517 IVA917517 JEW917517 JOS917517 JYO917517 KIK917517 KSG917517 LCC917517 LLY917517 LVU917517 MFQ917517 MPM917517 MZI917517 NJE917517 NTA917517 OCW917517 OMS917517 OWO917517 PGK917517 PQG917517 QAC917517 QJY917517 QTU917517 RDQ917517 RNM917517 RXI917517 SHE917517 SRA917517 TAW917517 TKS917517 TUO917517 UEK917517 UOG917517 UYC917517 VHY917517 VRU917517 WBQ917517 WLM917517 WVI917517 A13 IW13 SS13 ACO13 AMK13 AWG13 BGC13 BPY13 BZU13 CJQ13 CTM13 DDI13 DNE13 DXA13 EGW13 EQS13 FAO13 FKK13 FUG13 GEC13 GNY13 GXU13 HHQ13 HRM13 IBI13 ILE13 IVA13 JEW13 JOS13 JYO13 KIK13 KSG13 LCC13 LLY13 LVU13 MFQ13 MPM13 MZI13 NJE13 NTA13 OCW13 OMS13 OWO13 PGK13 PQG13 QAC13 QJY13 QTU13 RDQ13 RNM13 RXI13 SHE13 SRA13 TAW13 TKS13 TUO13 UEK13 UOG13 UYC13 VHY13 VRU13 WBQ13 WLM13 WVI13">
      <formula1>A10</formula1>
    </dataValidation>
    <dataValidation type="whole" operator="lessThanOrEqual" allowBlank="1" showInputMessage="1" showErrorMessage="1" error="Total number of operating days per month can not exceed 31." sqref="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16 IW16 SS16 ACO16 AMK16 AWG16 BGC16 BPY16 BZU16 CJQ16 CTM16 DDI16 DNE16 DXA16 EGW16 EQS16 FAO16 FKK16 FUG16 GEC16 GNY16 GXU16 HHQ16 HRM16 IBI16 ILE16 IVA16 JEW16 JOS16 JYO16 KIK16 KSG16 LCC16 LLY16 LVU16 MFQ16 MPM16 MZI16 NJE16 NTA16 OCW16 OMS16 OWO16 PGK16 PQG16 QAC16 QJY16 QTU16 RDQ16 RNM16 RXI16 SHE16 SRA16 TAW16 TKS16 TUO16 UEK16 UOG16 UYC16 VHY16 VRU16 WBQ16 WLM16 WVI16">
      <formula1>31</formula1>
    </dataValidation>
    <dataValidation type="whole" operator="lessThanOrEqual" allowBlank="1" showInputMessage="1" showErrorMessage="1" error="Total number of operating months per year can not exceed 12." sqref="A983057 IW983057 SS983057 ACO983057 AMK983057 AWG983057 BGC983057 BPY983057 BZU983057 CJQ983057 CTM983057 DDI983057 DNE983057 DXA983057 EGW983057 EQS983057 FAO983057 FKK983057 FUG983057 GEC983057 GNY983057 GXU983057 HHQ983057 HRM983057 IBI983057 ILE983057 IVA983057 JEW983057 JOS983057 JYO983057 KIK983057 KSG983057 LCC983057 LLY983057 LVU983057 MFQ983057 MPM983057 MZI983057 NJE983057 NTA983057 OCW983057 OMS983057 OWO983057 PGK983057 PQG983057 QAC983057 QJY983057 QTU983057 RDQ983057 RNM983057 RXI983057 SHE983057 SRA983057 TAW983057 TKS983057 TUO983057 UEK983057 UOG983057 UYC983057 VHY983057 VRU983057 WBQ983057 WLM983057 WVI983057 A65553 IW65553 SS65553 ACO65553 AMK65553 AWG65553 BGC65553 BPY65553 BZU65553 CJQ65553 CTM65553 DDI65553 DNE65553 DXA65553 EGW65553 EQS65553 FAO65553 FKK65553 FUG65553 GEC65553 GNY65553 GXU65553 HHQ65553 HRM65553 IBI65553 ILE65553 IVA65553 JEW65553 JOS65553 JYO65553 KIK65553 KSG65553 LCC65553 LLY65553 LVU65553 MFQ65553 MPM65553 MZI65553 NJE65553 NTA65553 OCW65553 OMS65553 OWO65553 PGK65553 PQG65553 QAC65553 QJY65553 QTU65553 RDQ65553 RNM65553 RXI65553 SHE65553 SRA65553 TAW65553 TKS65553 TUO65553 UEK65553 UOG65553 UYC65553 VHY65553 VRU65553 WBQ65553 WLM65553 WVI65553 A131089 IW131089 SS131089 ACO131089 AMK131089 AWG131089 BGC131089 BPY131089 BZU131089 CJQ131089 CTM131089 DDI131089 DNE131089 DXA131089 EGW131089 EQS131089 FAO131089 FKK131089 FUG131089 GEC131089 GNY131089 GXU131089 HHQ131089 HRM131089 IBI131089 ILE131089 IVA131089 JEW131089 JOS131089 JYO131089 KIK131089 KSG131089 LCC131089 LLY131089 LVU131089 MFQ131089 MPM131089 MZI131089 NJE131089 NTA131089 OCW131089 OMS131089 OWO131089 PGK131089 PQG131089 QAC131089 QJY131089 QTU131089 RDQ131089 RNM131089 RXI131089 SHE131089 SRA131089 TAW131089 TKS131089 TUO131089 UEK131089 UOG131089 UYC131089 VHY131089 VRU131089 WBQ131089 WLM131089 WVI131089 A196625 IW196625 SS196625 ACO196625 AMK196625 AWG196625 BGC196625 BPY196625 BZU196625 CJQ196625 CTM196625 DDI196625 DNE196625 DXA196625 EGW196625 EQS196625 FAO196625 FKK196625 FUG196625 GEC196625 GNY196625 GXU196625 HHQ196625 HRM196625 IBI196625 ILE196625 IVA196625 JEW196625 JOS196625 JYO196625 KIK196625 KSG196625 LCC196625 LLY196625 LVU196625 MFQ196625 MPM196625 MZI196625 NJE196625 NTA196625 OCW196625 OMS196625 OWO196625 PGK196625 PQG196625 QAC196625 QJY196625 QTU196625 RDQ196625 RNM196625 RXI196625 SHE196625 SRA196625 TAW196625 TKS196625 TUO196625 UEK196625 UOG196625 UYC196625 VHY196625 VRU196625 WBQ196625 WLM196625 WVI196625 A262161 IW262161 SS262161 ACO262161 AMK262161 AWG262161 BGC262161 BPY262161 BZU262161 CJQ262161 CTM262161 DDI262161 DNE262161 DXA262161 EGW262161 EQS262161 FAO262161 FKK262161 FUG262161 GEC262161 GNY262161 GXU262161 HHQ262161 HRM262161 IBI262161 ILE262161 IVA262161 JEW262161 JOS262161 JYO262161 KIK262161 KSG262161 LCC262161 LLY262161 LVU262161 MFQ262161 MPM262161 MZI262161 NJE262161 NTA262161 OCW262161 OMS262161 OWO262161 PGK262161 PQG262161 QAC262161 QJY262161 QTU262161 RDQ262161 RNM262161 RXI262161 SHE262161 SRA262161 TAW262161 TKS262161 TUO262161 UEK262161 UOG262161 UYC262161 VHY262161 VRU262161 WBQ262161 WLM262161 WVI262161 A327697 IW327697 SS327697 ACO327697 AMK327697 AWG327697 BGC327697 BPY327697 BZU327697 CJQ327697 CTM327697 DDI327697 DNE327697 DXA327697 EGW327697 EQS327697 FAO327697 FKK327697 FUG327697 GEC327697 GNY327697 GXU327697 HHQ327697 HRM327697 IBI327697 ILE327697 IVA327697 JEW327697 JOS327697 JYO327697 KIK327697 KSG327697 LCC327697 LLY327697 LVU327697 MFQ327697 MPM327697 MZI327697 NJE327697 NTA327697 OCW327697 OMS327697 OWO327697 PGK327697 PQG327697 QAC327697 QJY327697 QTU327697 RDQ327697 RNM327697 RXI327697 SHE327697 SRA327697 TAW327697 TKS327697 TUO327697 UEK327697 UOG327697 UYC327697 VHY327697 VRU327697 WBQ327697 WLM327697 WVI327697 A393233 IW393233 SS393233 ACO393233 AMK393233 AWG393233 BGC393233 BPY393233 BZU393233 CJQ393233 CTM393233 DDI393233 DNE393233 DXA393233 EGW393233 EQS393233 FAO393233 FKK393233 FUG393233 GEC393233 GNY393233 GXU393233 HHQ393233 HRM393233 IBI393233 ILE393233 IVA393233 JEW393233 JOS393233 JYO393233 KIK393233 KSG393233 LCC393233 LLY393233 LVU393233 MFQ393233 MPM393233 MZI393233 NJE393233 NTA393233 OCW393233 OMS393233 OWO393233 PGK393233 PQG393233 QAC393233 QJY393233 QTU393233 RDQ393233 RNM393233 RXI393233 SHE393233 SRA393233 TAW393233 TKS393233 TUO393233 UEK393233 UOG393233 UYC393233 VHY393233 VRU393233 WBQ393233 WLM393233 WVI393233 A458769 IW458769 SS458769 ACO458769 AMK458769 AWG458769 BGC458769 BPY458769 BZU458769 CJQ458769 CTM458769 DDI458769 DNE458769 DXA458769 EGW458769 EQS458769 FAO458769 FKK458769 FUG458769 GEC458769 GNY458769 GXU458769 HHQ458769 HRM458769 IBI458769 ILE458769 IVA458769 JEW458769 JOS458769 JYO458769 KIK458769 KSG458769 LCC458769 LLY458769 LVU458769 MFQ458769 MPM458769 MZI458769 NJE458769 NTA458769 OCW458769 OMS458769 OWO458769 PGK458769 PQG458769 QAC458769 QJY458769 QTU458769 RDQ458769 RNM458769 RXI458769 SHE458769 SRA458769 TAW458769 TKS458769 TUO458769 UEK458769 UOG458769 UYC458769 VHY458769 VRU458769 WBQ458769 WLM458769 WVI458769 A524305 IW524305 SS524305 ACO524305 AMK524305 AWG524305 BGC524305 BPY524305 BZU524305 CJQ524305 CTM524305 DDI524305 DNE524305 DXA524305 EGW524305 EQS524305 FAO524305 FKK524305 FUG524305 GEC524305 GNY524305 GXU524305 HHQ524305 HRM524305 IBI524305 ILE524305 IVA524305 JEW524305 JOS524305 JYO524305 KIK524305 KSG524305 LCC524305 LLY524305 LVU524305 MFQ524305 MPM524305 MZI524305 NJE524305 NTA524305 OCW524305 OMS524305 OWO524305 PGK524305 PQG524305 QAC524305 QJY524305 QTU524305 RDQ524305 RNM524305 RXI524305 SHE524305 SRA524305 TAW524305 TKS524305 TUO524305 UEK524305 UOG524305 UYC524305 VHY524305 VRU524305 WBQ524305 WLM524305 WVI524305 A589841 IW589841 SS589841 ACO589841 AMK589841 AWG589841 BGC589841 BPY589841 BZU589841 CJQ589841 CTM589841 DDI589841 DNE589841 DXA589841 EGW589841 EQS589841 FAO589841 FKK589841 FUG589841 GEC589841 GNY589841 GXU589841 HHQ589841 HRM589841 IBI589841 ILE589841 IVA589841 JEW589841 JOS589841 JYO589841 KIK589841 KSG589841 LCC589841 LLY589841 LVU589841 MFQ589841 MPM589841 MZI589841 NJE589841 NTA589841 OCW589841 OMS589841 OWO589841 PGK589841 PQG589841 QAC589841 QJY589841 QTU589841 RDQ589841 RNM589841 RXI589841 SHE589841 SRA589841 TAW589841 TKS589841 TUO589841 UEK589841 UOG589841 UYC589841 VHY589841 VRU589841 WBQ589841 WLM589841 WVI589841 A655377 IW655377 SS655377 ACO655377 AMK655377 AWG655377 BGC655377 BPY655377 BZU655377 CJQ655377 CTM655377 DDI655377 DNE655377 DXA655377 EGW655377 EQS655377 FAO655377 FKK655377 FUG655377 GEC655377 GNY655377 GXU655377 HHQ655377 HRM655377 IBI655377 ILE655377 IVA655377 JEW655377 JOS655377 JYO655377 KIK655377 KSG655377 LCC655377 LLY655377 LVU655377 MFQ655377 MPM655377 MZI655377 NJE655377 NTA655377 OCW655377 OMS655377 OWO655377 PGK655377 PQG655377 QAC655377 QJY655377 QTU655377 RDQ655377 RNM655377 RXI655377 SHE655377 SRA655377 TAW655377 TKS655377 TUO655377 UEK655377 UOG655377 UYC655377 VHY655377 VRU655377 WBQ655377 WLM655377 WVI655377 A720913 IW720913 SS720913 ACO720913 AMK720913 AWG720913 BGC720913 BPY720913 BZU720913 CJQ720913 CTM720913 DDI720913 DNE720913 DXA720913 EGW720913 EQS720913 FAO720913 FKK720913 FUG720913 GEC720913 GNY720913 GXU720913 HHQ720913 HRM720913 IBI720913 ILE720913 IVA720913 JEW720913 JOS720913 JYO720913 KIK720913 KSG720913 LCC720913 LLY720913 LVU720913 MFQ720913 MPM720913 MZI720913 NJE720913 NTA720913 OCW720913 OMS720913 OWO720913 PGK720913 PQG720913 QAC720913 QJY720913 QTU720913 RDQ720913 RNM720913 RXI720913 SHE720913 SRA720913 TAW720913 TKS720913 TUO720913 UEK720913 UOG720913 UYC720913 VHY720913 VRU720913 WBQ720913 WLM720913 WVI720913 A786449 IW786449 SS786449 ACO786449 AMK786449 AWG786449 BGC786449 BPY786449 BZU786449 CJQ786449 CTM786449 DDI786449 DNE786449 DXA786449 EGW786449 EQS786449 FAO786449 FKK786449 FUG786449 GEC786449 GNY786449 GXU786449 HHQ786449 HRM786449 IBI786449 ILE786449 IVA786449 JEW786449 JOS786449 JYO786449 KIK786449 KSG786449 LCC786449 LLY786449 LVU786449 MFQ786449 MPM786449 MZI786449 NJE786449 NTA786449 OCW786449 OMS786449 OWO786449 PGK786449 PQG786449 QAC786449 QJY786449 QTU786449 RDQ786449 RNM786449 RXI786449 SHE786449 SRA786449 TAW786449 TKS786449 TUO786449 UEK786449 UOG786449 UYC786449 VHY786449 VRU786449 WBQ786449 WLM786449 WVI786449 A851985 IW851985 SS851985 ACO851985 AMK851985 AWG851985 BGC851985 BPY851985 BZU851985 CJQ851985 CTM851985 DDI851985 DNE851985 DXA851985 EGW851985 EQS851985 FAO851985 FKK851985 FUG851985 GEC851985 GNY851985 GXU851985 HHQ851985 HRM851985 IBI851985 ILE851985 IVA851985 JEW851985 JOS851985 JYO851985 KIK851985 KSG851985 LCC851985 LLY851985 LVU851985 MFQ851985 MPM851985 MZI851985 NJE851985 NTA851985 OCW851985 OMS851985 OWO851985 PGK851985 PQG851985 QAC851985 QJY851985 QTU851985 RDQ851985 RNM851985 RXI851985 SHE851985 SRA851985 TAW851985 TKS851985 TUO851985 UEK851985 UOG851985 UYC851985 VHY851985 VRU851985 WBQ851985 WLM851985 WVI851985 A917521 IW917521 SS917521 ACO917521 AMK917521 AWG917521 BGC917521 BPY917521 BZU917521 CJQ917521 CTM917521 DDI917521 DNE917521 DXA917521 EGW917521 EQS917521 FAO917521 FKK917521 FUG917521 GEC917521 GNY917521 GXU917521 HHQ917521 HRM917521 IBI917521 ILE917521 IVA917521 JEW917521 JOS917521 JYO917521 KIK917521 KSG917521 LCC917521 LLY917521 LVU917521 MFQ917521 MPM917521 MZI917521 NJE917521 NTA917521 OCW917521 OMS917521 OWO917521 PGK917521 PQG917521 QAC917521 QJY917521 QTU917521 RDQ917521 RNM917521 RXI917521 SHE917521 SRA917521 TAW917521 TKS917521 TUO917521 UEK917521 UOG917521 UYC917521 VHY917521 VRU917521 WBQ917521 WLM917521 WVI917521 A17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formula1>12</formula1>
    </dataValidation>
    <dataValidation type="custom" allowBlank="1" showInputMessage="1" showErrorMessage="1" errorTitle="Invalid Entry - Text Only" error="Put a &quot;Y&quot; in each category that applies." sqref="A20:A25">
      <formula1>ISTEXT(A20:A25)</formula1>
    </dataValidation>
    <dataValidation type="whole" operator="lessThanOrEqual" allowBlank="1" showInputMessage="1" showErrorMessage="1" errorTitle="Invalid Entry" error="The Total Number of Meals entered cannot exceed the &quot;Number of Operating Days x Average Attendance per Day.&quot; " sqref="A29:A34">
      <formula1>G29</formula1>
    </dataValidation>
  </dataValidations>
  <pageMargins left="0.7" right="0.7" top="0.75" bottom="0.75" header="0.3" footer="0.3"/>
  <pageSetup scale="68" fitToHeight="2" orientation="landscape" r:id="rId1"/>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5"/>
  <sheetViews>
    <sheetView showGridLines="0" view="pageLayout" zoomScale="90" zoomScaleNormal="80" zoomScaleSheetLayoutView="40" zoomScalePageLayoutView="90" workbookViewId="0">
      <selection activeCell="P21" sqref="P21:Q21"/>
    </sheetView>
  </sheetViews>
  <sheetFormatPr defaultRowHeight="15" x14ac:dyDescent="0.25"/>
  <cols>
    <col min="1" max="1" width="1.85546875" style="5" customWidth="1"/>
    <col min="2" max="2" width="9.140625" style="5" customWidth="1"/>
    <col min="3" max="6" width="9.140625" style="5"/>
    <col min="7" max="7" width="5.85546875" style="5" customWidth="1"/>
    <col min="8" max="8" width="9.140625" style="5"/>
    <col min="9" max="9" width="9.5703125" style="5" customWidth="1"/>
    <col min="10" max="10" width="9.140625" style="5"/>
    <col min="11" max="11" width="13.140625" style="5" customWidth="1"/>
    <col min="12" max="13" width="9.140625" style="5"/>
    <col min="14" max="14" width="11.28515625" style="5" customWidth="1"/>
    <col min="15" max="15" width="9.140625" style="5" customWidth="1"/>
    <col min="16" max="16384" width="9.140625" style="5"/>
  </cols>
  <sheetData>
    <row r="1" spans="1:24" x14ac:dyDescent="0.25">
      <c r="A1" s="1"/>
      <c r="B1" s="2"/>
      <c r="C1" s="3"/>
      <c r="D1" s="3"/>
      <c r="E1" s="3"/>
      <c r="F1" s="3"/>
      <c r="G1" s="3"/>
      <c r="H1" s="3"/>
      <c r="I1" s="3"/>
      <c r="J1" s="3"/>
      <c r="K1" s="3"/>
      <c r="L1" s="3"/>
      <c r="M1" s="3"/>
      <c r="N1" s="3"/>
      <c r="O1" s="3"/>
      <c r="P1" s="3"/>
      <c r="Q1" s="3"/>
      <c r="R1" s="3"/>
      <c r="S1" s="3"/>
      <c r="T1" s="3"/>
      <c r="U1" s="3"/>
      <c r="V1" s="3"/>
      <c r="W1" s="4"/>
    </row>
    <row r="2" spans="1:24" ht="103.5" customHeight="1" thickBot="1" x14ac:dyDescent="0.3">
      <c r="A2" s="1"/>
      <c r="B2" s="401" t="s">
        <v>7</v>
      </c>
      <c r="C2" s="402"/>
      <c r="D2" s="402"/>
      <c r="E2" s="402"/>
      <c r="F2" s="402"/>
      <c r="G2" s="402"/>
      <c r="H2" s="402"/>
      <c r="I2" s="402"/>
      <c r="J2" s="402"/>
      <c r="K2" s="402"/>
      <c r="L2" s="402"/>
      <c r="M2" s="402"/>
      <c r="N2" s="402"/>
      <c r="O2" s="402"/>
      <c r="P2" s="402"/>
      <c r="Q2" s="402"/>
      <c r="R2" s="402"/>
      <c r="S2" s="402"/>
      <c r="T2" s="402"/>
      <c r="U2" s="402"/>
      <c r="V2" s="402"/>
      <c r="W2" s="403"/>
    </row>
    <row r="3" spans="1:24" ht="33" customHeight="1" thickBot="1" x14ac:dyDescent="0.3">
      <c r="A3" s="1"/>
      <c r="B3" s="376" t="s">
        <v>12</v>
      </c>
      <c r="C3" s="377"/>
      <c r="D3" s="377"/>
      <c r="E3" s="373">
        <f>PEW!B2</f>
        <v>0</v>
      </c>
      <c r="F3" s="374"/>
      <c r="G3" s="374"/>
      <c r="H3" s="375"/>
      <c r="I3" s="372" t="s">
        <v>13</v>
      </c>
      <c r="J3" s="372"/>
      <c r="K3" s="372"/>
      <c r="L3" s="372"/>
      <c r="M3" s="372"/>
      <c r="N3" s="373">
        <f>PEW!E2</f>
        <v>0</v>
      </c>
      <c r="O3" s="374"/>
      <c r="P3" s="374"/>
      <c r="Q3" s="374"/>
      <c r="R3" s="374"/>
      <c r="S3" s="374"/>
      <c r="T3" s="374"/>
      <c r="U3" s="374"/>
      <c r="V3" s="374"/>
      <c r="W3" s="375"/>
    </row>
    <row r="4" spans="1:24" ht="33" customHeight="1" x14ac:dyDescent="0.25">
      <c r="A4" s="1"/>
      <c r="B4" s="384" t="s">
        <v>70</v>
      </c>
      <c r="C4" s="385"/>
      <c r="D4" s="385"/>
      <c r="E4" s="385"/>
      <c r="F4" s="385"/>
      <c r="G4" s="385"/>
      <c r="H4" s="385"/>
      <c r="I4" s="385"/>
      <c r="J4" s="385"/>
      <c r="K4" s="385"/>
      <c r="L4" s="385"/>
      <c r="M4" s="385"/>
      <c r="N4" s="385"/>
      <c r="O4" s="385"/>
      <c r="P4" s="385"/>
      <c r="Q4" s="385"/>
      <c r="R4" s="385"/>
      <c r="S4" s="385"/>
      <c r="T4" s="385"/>
      <c r="U4" s="385"/>
      <c r="V4" s="385"/>
      <c r="W4" s="386"/>
    </row>
    <row r="5" spans="1:24" ht="33" customHeight="1" x14ac:dyDescent="0.25">
      <c r="A5" s="1"/>
      <c r="B5" s="407" t="s">
        <v>50</v>
      </c>
      <c r="C5" s="408"/>
      <c r="D5" s="408"/>
      <c r="E5" s="408"/>
      <c r="F5" s="408"/>
      <c r="G5" s="408"/>
      <c r="H5" s="408"/>
      <c r="I5" s="408"/>
      <c r="J5" s="408"/>
      <c r="K5" s="408"/>
      <c r="L5" s="408"/>
      <c r="M5" s="408"/>
      <c r="N5" s="408"/>
      <c r="O5" s="408"/>
      <c r="P5" s="408"/>
      <c r="Q5" s="408"/>
      <c r="R5" s="408"/>
      <c r="S5" s="408"/>
      <c r="T5" s="408"/>
      <c r="U5" s="408"/>
      <c r="V5" s="408"/>
      <c r="W5" s="409"/>
    </row>
    <row r="6" spans="1:24" ht="45.75" customHeight="1" x14ac:dyDescent="0.25">
      <c r="A6" s="1"/>
      <c r="B6" s="269" t="s">
        <v>75</v>
      </c>
      <c r="C6" s="270"/>
      <c r="D6" s="270"/>
      <c r="E6" s="270"/>
      <c r="F6" s="270"/>
      <c r="G6" s="270"/>
      <c r="H6" s="270"/>
      <c r="I6" s="270"/>
      <c r="J6" s="270"/>
      <c r="K6" s="270"/>
      <c r="L6" s="270"/>
      <c r="M6" s="270"/>
      <c r="N6" s="270"/>
      <c r="O6" s="270"/>
      <c r="P6" s="270"/>
      <c r="Q6" s="270"/>
      <c r="R6" s="270"/>
      <c r="S6" s="270"/>
      <c r="T6" s="270"/>
      <c r="U6" s="270"/>
      <c r="V6" s="270"/>
      <c r="W6" s="271"/>
    </row>
    <row r="7" spans="1:24" ht="33" customHeight="1" x14ac:dyDescent="0.25">
      <c r="A7" s="1"/>
      <c r="B7" s="292" t="s">
        <v>34</v>
      </c>
      <c r="C7" s="293"/>
      <c r="D7" s="294"/>
      <c r="E7" s="301" t="s">
        <v>1</v>
      </c>
      <c r="F7" s="293"/>
      <c r="G7" s="293"/>
      <c r="H7" s="293"/>
      <c r="I7" s="293"/>
      <c r="J7" s="294"/>
      <c r="K7" s="33"/>
      <c r="L7" s="301" t="s">
        <v>34</v>
      </c>
      <c r="M7" s="293"/>
      <c r="N7" s="294"/>
      <c r="O7" s="301" t="s">
        <v>1</v>
      </c>
      <c r="P7" s="293"/>
      <c r="Q7" s="293"/>
      <c r="R7" s="293"/>
      <c r="S7" s="293"/>
      <c r="T7" s="294"/>
      <c r="U7" s="6"/>
      <c r="V7" s="6"/>
      <c r="W7" s="7"/>
    </row>
    <row r="8" spans="1:24" ht="33" customHeight="1" x14ac:dyDescent="0.25">
      <c r="A8" s="1"/>
      <c r="B8" s="295" t="s">
        <v>35</v>
      </c>
      <c r="C8" s="296"/>
      <c r="D8" s="297"/>
      <c r="E8" s="267"/>
      <c r="F8" s="302"/>
      <c r="G8" s="302"/>
      <c r="H8" s="302"/>
      <c r="I8" s="302"/>
      <c r="J8" s="268"/>
      <c r="K8" s="6"/>
      <c r="L8" s="303" t="s">
        <v>43</v>
      </c>
      <c r="M8" s="296"/>
      <c r="N8" s="297"/>
      <c r="O8" s="267"/>
      <c r="P8" s="302"/>
      <c r="Q8" s="302"/>
      <c r="R8" s="302"/>
      <c r="S8" s="302"/>
      <c r="T8" s="268"/>
      <c r="U8" s="6"/>
      <c r="V8" s="6"/>
      <c r="W8" s="7"/>
    </row>
    <row r="9" spans="1:24" ht="33" customHeight="1" x14ac:dyDescent="0.25">
      <c r="A9" s="1"/>
      <c r="B9" s="295" t="s">
        <v>36</v>
      </c>
      <c r="C9" s="296"/>
      <c r="D9" s="297"/>
      <c r="E9" s="267"/>
      <c r="F9" s="302"/>
      <c r="G9" s="302"/>
      <c r="H9" s="302"/>
      <c r="I9" s="302"/>
      <c r="J9" s="268"/>
      <c r="K9" s="6"/>
      <c r="L9" s="303" t="s">
        <v>40</v>
      </c>
      <c r="M9" s="296"/>
      <c r="N9" s="297"/>
      <c r="O9" s="267"/>
      <c r="P9" s="302"/>
      <c r="Q9" s="302"/>
      <c r="R9" s="302"/>
      <c r="S9" s="302"/>
      <c r="T9" s="268"/>
      <c r="U9" s="6"/>
      <c r="V9" s="6"/>
      <c r="W9" s="7"/>
    </row>
    <row r="10" spans="1:24" ht="33" customHeight="1" x14ac:dyDescent="0.25">
      <c r="A10" s="1"/>
      <c r="B10" s="295" t="s">
        <v>37</v>
      </c>
      <c r="C10" s="296"/>
      <c r="D10" s="297"/>
      <c r="E10" s="267"/>
      <c r="F10" s="302"/>
      <c r="G10" s="302"/>
      <c r="H10" s="302"/>
      <c r="I10" s="302"/>
      <c r="J10" s="268"/>
      <c r="K10" s="6"/>
      <c r="L10" s="303" t="s">
        <v>41</v>
      </c>
      <c r="M10" s="296"/>
      <c r="N10" s="297"/>
      <c r="O10" s="267"/>
      <c r="P10" s="302"/>
      <c r="Q10" s="302"/>
      <c r="R10" s="302"/>
      <c r="S10" s="302"/>
      <c r="T10" s="268"/>
      <c r="U10" s="6"/>
      <c r="V10" s="6"/>
      <c r="W10" s="7"/>
    </row>
    <row r="11" spans="1:24" ht="33" customHeight="1" x14ac:dyDescent="0.25">
      <c r="A11" s="1"/>
      <c r="B11" s="308" t="s">
        <v>38</v>
      </c>
      <c r="C11" s="309"/>
      <c r="D11" s="310"/>
      <c r="E11" s="341"/>
      <c r="F11" s="336"/>
      <c r="G11" s="336"/>
      <c r="H11" s="336"/>
      <c r="I11" s="336"/>
      <c r="J11" s="337"/>
      <c r="K11" s="6"/>
      <c r="L11" s="303" t="s">
        <v>42</v>
      </c>
      <c r="M11" s="296"/>
      <c r="N11" s="297"/>
      <c r="O11" s="341"/>
      <c r="P11" s="336"/>
      <c r="Q11" s="336"/>
      <c r="R11" s="336"/>
      <c r="S11" s="336"/>
      <c r="T11" s="337"/>
      <c r="U11" s="6"/>
      <c r="V11" s="6"/>
      <c r="W11" s="7"/>
    </row>
    <row r="12" spans="1:24" ht="34.5" customHeight="1" x14ac:dyDescent="0.25">
      <c r="A12" s="12"/>
      <c r="B12" s="295" t="s">
        <v>39</v>
      </c>
      <c r="C12" s="296"/>
      <c r="D12" s="297"/>
      <c r="E12" s="267"/>
      <c r="F12" s="302"/>
      <c r="G12" s="302"/>
      <c r="H12" s="302"/>
      <c r="I12" s="302"/>
      <c r="J12" s="268"/>
      <c r="K12" s="23"/>
      <c r="L12" s="387" t="s">
        <v>220</v>
      </c>
      <c r="M12" s="387"/>
      <c r="N12" s="387"/>
      <c r="O12" s="267"/>
      <c r="P12" s="302"/>
      <c r="Q12" s="302"/>
      <c r="R12" s="302"/>
      <c r="S12" s="302"/>
      <c r="T12" s="268"/>
      <c r="U12" s="23"/>
      <c r="V12" s="6"/>
      <c r="W12" s="7"/>
      <c r="X12" s="24"/>
    </row>
    <row r="13" spans="1:24" ht="34.5" customHeight="1" x14ac:dyDescent="0.25">
      <c r="A13" s="12"/>
      <c r="B13" s="394" t="s">
        <v>55</v>
      </c>
      <c r="C13" s="395"/>
      <c r="D13" s="396"/>
      <c r="E13" s="267"/>
      <c r="F13" s="302"/>
      <c r="G13" s="302"/>
      <c r="H13" s="302"/>
      <c r="I13" s="302"/>
      <c r="J13" s="268"/>
      <c r="K13" s="30"/>
      <c r="L13" s="387" t="s">
        <v>60</v>
      </c>
      <c r="M13" s="387"/>
      <c r="N13" s="387"/>
      <c r="O13" s="267"/>
      <c r="P13" s="302"/>
      <c r="Q13" s="302"/>
      <c r="R13" s="302"/>
      <c r="S13" s="302"/>
      <c r="T13" s="268"/>
      <c r="U13" s="31"/>
      <c r="V13" s="31"/>
      <c r="W13" s="32"/>
    </row>
    <row r="14" spans="1:24" ht="34.5" customHeight="1" x14ac:dyDescent="0.25">
      <c r="A14" s="12"/>
      <c r="B14" s="410"/>
      <c r="C14" s="411"/>
      <c r="D14" s="411"/>
      <c r="E14" s="411"/>
      <c r="F14" s="411"/>
      <c r="G14" s="411"/>
      <c r="H14" s="411"/>
      <c r="I14" s="411"/>
      <c r="J14" s="411"/>
      <c r="K14" s="411"/>
      <c r="L14" s="411"/>
      <c r="M14" s="411"/>
      <c r="N14" s="411"/>
      <c r="O14" s="411"/>
      <c r="P14" s="411"/>
      <c r="Q14" s="411"/>
      <c r="R14" s="411"/>
      <c r="S14" s="411"/>
      <c r="T14" s="411"/>
      <c r="U14" s="411"/>
      <c r="V14" s="411"/>
      <c r="W14" s="412"/>
    </row>
    <row r="15" spans="1:24" ht="37.5" customHeight="1" x14ac:dyDescent="0.25">
      <c r="A15" s="1"/>
      <c r="B15" s="380" t="s">
        <v>61</v>
      </c>
      <c r="C15" s="381"/>
      <c r="D15" s="381"/>
      <c r="E15" s="381"/>
      <c r="F15" s="381"/>
      <c r="G15" s="381"/>
      <c r="H15" s="381"/>
      <c r="I15" s="381"/>
      <c r="J15" s="381"/>
      <c r="K15" s="381"/>
      <c r="L15" s="381"/>
      <c r="M15" s="381"/>
      <c r="N15" s="381"/>
      <c r="O15" s="381"/>
      <c r="P15" s="381"/>
      <c r="Q15" s="381"/>
      <c r="R15" s="381"/>
      <c r="S15" s="381"/>
      <c r="T15" s="381"/>
      <c r="U15" s="381"/>
      <c r="V15" s="381"/>
      <c r="W15" s="382"/>
    </row>
    <row r="16" spans="1:24" ht="51" customHeight="1" x14ac:dyDescent="0.25">
      <c r="A16" s="1"/>
      <c r="B16" s="298" t="s">
        <v>71</v>
      </c>
      <c r="C16" s="299"/>
      <c r="D16" s="299"/>
      <c r="E16" s="299"/>
      <c r="F16" s="299"/>
      <c r="G16" s="299"/>
      <c r="H16" s="299"/>
      <c r="I16" s="299"/>
      <c r="J16" s="299"/>
      <c r="K16" s="299"/>
      <c r="L16" s="299"/>
      <c r="M16" s="299"/>
      <c r="N16" s="299"/>
      <c r="O16" s="299"/>
      <c r="P16" s="299"/>
      <c r="Q16" s="299"/>
      <c r="R16" s="299"/>
      <c r="S16" s="299"/>
      <c r="T16" s="299"/>
      <c r="U16" s="299"/>
      <c r="V16" s="299"/>
      <c r="W16" s="300"/>
    </row>
    <row r="17" spans="1:23" ht="37.5" customHeight="1" x14ac:dyDescent="0.25">
      <c r="A17" s="1"/>
      <c r="B17" s="320" t="s">
        <v>72</v>
      </c>
      <c r="C17" s="321"/>
      <c r="D17" s="321"/>
      <c r="E17" s="321"/>
      <c r="F17" s="321"/>
      <c r="G17" s="321"/>
      <c r="H17" s="321"/>
      <c r="I17" s="321"/>
      <c r="J17" s="321"/>
      <c r="K17" s="321"/>
      <c r="L17" s="321"/>
      <c r="M17" s="321"/>
      <c r="N17" s="321"/>
      <c r="O17" s="321"/>
      <c r="P17" s="321"/>
      <c r="Q17" s="321"/>
      <c r="R17" s="321"/>
      <c r="S17" s="321"/>
      <c r="T17" s="321"/>
      <c r="U17" s="321"/>
      <c r="V17" s="321"/>
      <c r="W17" s="399"/>
    </row>
    <row r="18" spans="1:23" s="9" customFormat="1" ht="88.5" customHeight="1" x14ac:dyDescent="0.25">
      <c r="A18" s="8"/>
      <c r="B18" s="388" t="s">
        <v>73</v>
      </c>
      <c r="C18" s="389"/>
      <c r="D18" s="389"/>
      <c r="E18" s="389"/>
      <c r="F18" s="389"/>
      <c r="G18" s="389"/>
      <c r="H18" s="389"/>
      <c r="I18" s="389"/>
      <c r="J18" s="389"/>
      <c r="K18" s="389"/>
      <c r="L18" s="389"/>
      <c r="M18" s="389"/>
      <c r="N18" s="389"/>
      <c r="O18" s="389"/>
      <c r="P18" s="389"/>
      <c r="Q18" s="389"/>
      <c r="R18" s="389"/>
      <c r="S18" s="389"/>
      <c r="T18" s="389"/>
      <c r="U18" s="389"/>
      <c r="V18" s="389"/>
      <c r="W18" s="390"/>
    </row>
    <row r="19" spans="1:23" ht="15.75" x14ac:dyDescent="0.25">
      <c r="A19" s="1"/>
      <c r="B19" s="383" t="s">
        <v>4</v>
      </c>
      <c r="C19" s="311"/>
      <c r="D19" s="311"/>
      <c r="E19" s="311"/>
      <c r="F19" s="311" t="s">
        <v>5</v>
      </c>
      <c r="G19" s="311"/>
      <c r="H19" s="311"/>
      <c r="I19" s="397" t="s">
        <v>62</v>
      </c>
      <c r="J19" s="398"/>
      <c r="K19" s="10" t="s">
        <v>0</v>
      </c>
      <c r="L19" s="397" t="s">
        <v>63</v>
      </c>
      <c r="M19" s="398"/>
      <c r="N19" s="397" t="s">
        <v>64</v>
      </c>
      <c r="O19" s="398"/>
      <c r="P19" s="397" t="s">
        <v>65</v>
      </c>
      <c r="Q19" s="398"/>
      <c r="R19" s="397" t="s">
        <v>6</v>
      </c>
      <c r="S19" s="398"/>
      <c r="T19" s="397" t="s">
        <v>29</v>
      </c>
      <c r="U19" s="398"/>
      <c r="V19" s="311" t="s">
        <v>30</v>
      </c>
      <c r="W19" s="404"/>
    </row>
    <row r="20" spans="1:23" ht="86.25" customHeight="1" x14ac:dyDescent="0.25">
      <c r="A20" s="1"/>
      <c r="B20" s="400" t="s">
        <v>1</v>
      </c>
      <c r="C20" s="312"/>
      <c r="D20" s="312"/>
      <c r="E20" s="312"/>
      <c r="F20" s="312" t="s">
        <v>2</v>
      </c>
      <c r="G20" s="312"/>
      <c r="H20" s="312"/>
      <c r="I20" s="301" t="s">
        <v>3</v>
      </c>
      <c r="J20" s="294"/>
      <c r="K20" s="10" t="s">
        <v>31</v>
      </c>
      <c r="L20" s="272" t="s">
        <v>51</v>
      </c>
      <c r="M20" s="273"/>
      <c r="N20" s="272" t="s">
        <v>32</v>
      </c>
      <c r="O20" s="273"/>
      <c r="P20" s="272" t="s">
        <v>8</v>
      </c>
      <c r="Q20" s="273"/>
      <c r="R20" s="306" t="s">
        <v>33</v>
      </c>
      <c r="S20" s="307"/>
      <c r="T20" s="301" t="s">
        <v>56</v>
      </c>
      <c r="U20" s="294"/>
      <c r="V20" s="405" t="s">
        <v>66</v>
      </c>
      <c r="W20" s="406"/>
    </row>
    <row r="21" spans="1:23" ht="33" customHeight="1" x14ac:dyDescent="0.25">
      <c r="A21" s="1"/>
      <c r="B21" s="290"/>
      <c r="C21" s="291"/>
      <c r="D21" s="291"/>
      <c r="E21" s="291"/>
      <c r="F21" s="291"/>
      <c r="G21" s="291"/>
      <c r="H21" s="291"/>
      <c r="I21" s="267">
        <v>0</v>
      </c>
      <c r="J21" s="268"/>
      <c r="K21" s="34">
        <v>0</v>
      </c>
      <c r="L21" s="267">
        <v>2080</v>
      </c>
      <c r="M21" s="268"/>
      <c r="N21" s="304">
        <v>0</v>
      </c>
      <c r="O21" s="305"/>
      <c r="P21" s="304">
        <v>0</v>
      </c>
      <c r="Q21" s="305"/>
      <c r="R21" s="265">
        <f>ROUND((SUM((I21*K21)/L21)*(N21+P21)),0)</f>
        <v>0</v>
      </c>
      <c r="S21" s="266"/>
      <c r="T21" s="278">
        <v>0</v>
      </c>
      <c r="U21" s="279"/>
      <c r="V21" s="378">
        <f>SUM(R21-T21)</f>
        <v>0</v>
      </c>
      <c r="W21" s="379"/>
    </row>
    <row r="22" spans="1:23" ht="33" customHeight="1" x14ac:dyDescent="0.25">
      <c r="A22" s="1"/>
      <c r="B22" s="290"/>
      <c r="C22" s="291"/>
      <c r="D22" s="291"/>
      <c r="E22" s="291"/>
      <c r="F22" s="291"/>
      <c r="G22" s="291"/>
      <c r="H22" s="291"/>
      <c r="I22" s="267">
        <v>0</v>
      </c>
      <c r="J22" s="268"/>
      <c r="K22" s="34">
        <v>0</v>
      </c>
      <c r="L22" s="267">
        <v>2080</v>
      </c>
      <c r="M22" s="268"/>
      <c r="N22" s="304">
        <v>0</v>
      </c>
      <c r="O22" s="305"/>
      <c r="P22" s="304">
        <v>0</v>
      </c>
      <c r="Q22" s="305"/>
      <c r="R22" s="265">
        <f t="shared" ref="R22:R35" si="0">ROUND((SUM((I22*K22)/L22)*(N22+P22)),0)</f>
        <v>0</v>
      </c>
      <c r="S22" s="266"/>
      <c r="T22" s="278">
        <v>0</v>
      </c>
      <c r="U22" s="279"/>
      <c r="V22" s="378">
        <f t="shared" ref="V22:V34" si="1">SUM(R22-T22)</f>
        <v>0</v>
      </c>
      <c r="W22" s="379"/>
    </row>
    <row r="23" spans="1:23" ht="33" customHeight="1" x14ac:dyDescent="0.25">
      <c r="A23" s="1"/>
      <c r="B23" s="290"/>
      <c r="C23" s="291"/>
      <c r="D23" s="291"/>
      <c r="E23" s="291"/>
      <c r="F23" s="291"/>
      <c r="G23" s="291"/>
      <c r="H23" s="291"/>
      <c r="I23" s="267">
        <v>0</v>
      </c>
      <c r="J23" s="268"/>
      <c r="K23" s="34">
        <v>0</v>
      </c>
      <c r="L23" s="267">
        <v>2080</v>
      </c>
      <c r="M23" s="268"/>
      <c r="N23" s="304">
        <v>0</v>
      </c>
      <c r="O23" s="305"/>
      <c r="P23" s="304">
        <v>0</v>
      </c>
      <c r="Q23" s="305"/>
      <c r="R23" s="265">
        <f t="shared" si="0"/>
        <v>0</v>
      </c>
      <c r="S23" s="266"/>
      <c r="T23" s="278">
        <v>0</v>
      </c>
      <c r="U23" s="279"/>
      <c r="V23" s="378">
        <f t="shared" si="1"/>
        <v>0</v>
      </c>
      <c r="W23" s="379"/>
    </row>
    <row r="24" spans="1:23" ht="33" customHeight="1" x14ac:dyDescent="0.25">
      <c r="A24" s="1"/>
      <c r="B24" s="290"/>
      <c r="C24" s="291"/>
      <c r="D24" s="291"/>
      <c r="E24" s="291"/>
      <c r="F24" s="291"/>
      <c r="G24" s="291"/>
      <c r="H24" s="291"/>
      <c r="I24" s="267">
        <v>0</v>
      </c>
      <c r="J24" s="268"/>
      <c r="K24" s="34">
        <v>0</v>
      </c>
      <c r="L24" s="267">
        <v>2080</v>
      </c>
      <c r="M24" s="268"/>
      <c r="N24" s="304">
        <v>0</v>
      </c>
      <c r="O24" s="305"/>
      <c r="P24" s="304">
        <v>0</v>
      </c>
      <c r="Q24" s="305"/>
      <c r="R24" s="265">
        <f t="shared" si="0"/>
        <v>0</v>
      </c>
      <c r="S24" s="266"/>
      <c r="T24" s="278">
        <v>0</v>
      </c>
      <c r="U24" s="279"/>
      <c r="V24" s="378">
        <f t="shared" si="1"/>
        <v>0</v>
      </c>
      <c r="W24" s="379"/>
    </row>
    <row r="25" spans="1:23" ht="33" customHeight="1" x14ac:dyDescent="0.25">
      <c r="A25" s="1"/>
      <c r="B25" s="290"/>
      <c r="C25" s="291"/>
      <c r="D25" s="291"/>
      <c r="E25" s="291"/>
      <c r="F25" s="291"/>
      <c r="G25" s="291"/>
      <c r="H25" s="291"/>
      <c r="I25" s="267">
        <v>0</v>
      </c>
      <c r="J25" s="268"/>
      <c r="K25" s="34">
        <v>0</v>
      </c>
      <c r="L25" s="267">
        <v>2080</v>
      </c>
      <c r="M25" s="268"/>
      <c r="N25" s="304">
        <v>0</v>
      </c>
      <c r="O25" s="305"/>
      <c r="P25" s="304">
        <v>0</v>
      </c>
      <c r="Q25" s="305"/>
      <c r="R25" s="265">
        <f t="shared" si="0"/>
        <v>0</v>
      </c>
      <c r="S25" s="266"/>
      <c r="T25" s="278">
        <v>0</v>
      </c>
      <c r="U25" s="279"/>
      <c r="V25" s="378">
        <f t="shared" si="1"/>
        <v>0</v>
      </c>
      <c r="W25" s="379"/>
    </row>
    <row r="26" spans="1:23" ht="33" customHeight="1" x14ac:dyDescent="0.25">
      <c r="A26" s="1"/>
      <c r="B26" s="290"/>
      <c r="C26" s="291"/>
      <c r="D26" s="291"/>
      <c r="E26" s="291"/>
      <c r="F26" s="291"/>
      <c r="G26" s="291"/>
      <c r="H26" s="291"/>
      <c r="I26" s="267">
        <v>0</v>
      </c>
      <c r="J26" s="268"/>
      <c r="K26" s="34">
        <v>0</v>
      </c>
      <c r="L26" s="267">
        <v>2080</v>
      </c>
      <c r="M26" s="268"/>
      <c r="N26" s="304">
        <v>0</v>
      </c>
      <c r="O26" s="305"/>
      <c r="P26" s="304">
        <v>0</v>
      </c>
      <c r="Q26" s="305"/>
      <c r="R26" s="265">
        <f t="shared" si="0"/>
        <v>0</v>
      </c>
      <c r="S26" s="266"/>
      <c r="T26" s="278">
        <v>0</v>
      </c>
      <c r="U26" s="279"/>
      <c r="V26" s="378">
        <f t="shared" si="1"/>
        <v>0</v>
      </c>
      <c r="W26" s="379"/>
    </row>
    <row r="27" spans="1:23" ht="33" customHeight="1" x14ac:dyDescent="0.25">
      <c r="A27" s="1"/>
      <c r="B27" s="290"/>
      <c r="C27" s="291"/>
      <c r="D27" s="291"/>
      <c r="E27" s="291"/>
      <c r="F27" s="291"/>
      <c r="G27" s="291"/>
      <c r="H27" s="291"/>
      <c r="I27" s="267">
        <v>0</v>
      </c>
      <c r="J27" s="268"/>
      <c r="K27" s="34">
        <v>0</v>
      </c>
      <c r="L27" s="267">
        <v>2080</v>
      </c>
      <c r="M27" s="268"/>
      <c r="N27" s="304">
        <v>0</v>
      </c>
      <c r="O27" s="305"/>
      <c r="P27" s="304">
        <v>0</v>
      </c>
      <c r="Q27" s="305"/>
      <c r="R27" s="265">
        <f t="shared" si="0"/>
        <v>0</v>
      </c>
      <c r="S27" s="266"/>
      <c r="T27" s="278">
        <v>0</v>
      </c>
      <c r="U27" s="279"/>
      <c r="V27" s="378">
        <f t="shared" si="1"/>
        <v>0</v>
      </c>
      <c r="W27" s="379"/>
    </row>
    <row r="28" spans="1:23" ht="33" customHeight="1" x14ac:dyDescent="0.25">
      <c r="A28" s="1"/>
      <c r="B28" s="290"/>
      <c r="C28" s="291"/>
      <c r="D28" s="291"/>
      <c r="E28" s="291"/>
      <c r="F28" s="291"/>
      <c r="G28" s="291"/>
      <c r="H28" s="291"/>
      <c r="I28" s="267">
        <v>0</v>
      </c>
      <c r="J28" s="268"/>
      <c r="K28" s="34">
        <v>0</v>
      </c>
      <c r="L28" s="267">
        <v>2080</v>
      </c>
      <c r="M28" s="268"/>
      <c r="N28" s="304">
        <v>0</v>
      </c>
      <c r="O28" s="305"/>
      <c r="P28" s="304">
        <v>0</v>
      </c>
      <c r="Q28" s="305"/>
      <c r="R28" s="265">
        <f t="shared" si="0"/>
        <v>0</v>
      </c>
      <c r="S28" s="266"/>
      <c r="T28" s="278">
        <v>0</v>
      </c>
      <c r="U28" s="279"/>
      <c r="V28" s="378">
        <f t="shared" si="1"/>
        <v>0</v>
      </c>
      <c r="W28" s="379"/>
    </row>
    <row r="29" spans="1:23" ht="33" customHeight="1" x14ac:dyDescent="0.25">
      <c r="A29" s="1"/>
      <c r="B29" s="290"/>
      <c r="C29" s="291"/>
      <c r="D29" s="291"/>
      <c r="E29" s="291"/>
      <c r="F29" s="291"/>
      <c r="G29" s="291"/>
      <c r="H29" s="291"/>
      <c r="I29" s="267">
        <v>0</v>
      </c>
      <c r="J29" s="268"/>
      <c r="K29" s="34">
        <v>0</v>
      </c>
      <c r="L29" s="267">
        <v>2080</v>
      </c>
      <c r="M29" s="268"/>
      <c r="N29" s="304">
        <v>0</v>
      </c>
      <c r="O29" s="305"/>
      <c r="P29" s="304">
        <v>0</v>
      </c>
      <c r="Q29" s="305"/>
      <c r="R29" s="265">
        <f t="shared" si="0"/>
        <v>0</v>
      </c>
      <c r="S29" s="266"/>
      <c r="T29" s="278">
        <v>0</v>
      </c>
      <c r="U29" s="279"/>
      <c r="V29" s="378">
        <f t="shared" si="1"/>
        <v>0</v>
      </c>
      <c r="W29" s="379"/>
    </row>
    <row r="30" spans="1:23" ht="33" customHeight="1" x14ac:dyDescent="0.25">
      <c r="A30" s="1"/>
      <c r="B30" s="290"/>
      <c r="C30" s="291"/>
      <c r="D30" s="291"/>
      <c r="E30" s="291"/>
      <c r="F30" s="291"/>
      <c r="G30" s="291"/>
      <c r="H30" s="291"/>
      <c r="I30" s="267">
        <v>0</v>
      </c>
      <c r="J30" s="268"/>
      <c r="K30" s="34">
        <v>0</v>
      </c>
      <c r="L30" s="267">
        <v>2080</v>
      </c>
      <c r="M30" s="268"/>
      <c r="N30" s="304">
        <v>0</v>
      </c>
      <c r="O30" s="305"/>
      <c r="P30" s="304">
        <v>0</v>
      </c>
      <c r="Q30" s="305"/>
      <c r="R30" s="265">
        <f t="shared" si="0"/>
        <v>0</v>
      </c>
      <c r="S30" s="266"/>
      <c r="T30" s="278">
        <v>0</v>
      </c>
      <c r="U30" s="279"/>
      <c r="V30" s="378">
        <f t="shared" si="1"/>
        <v>0</v>
      </c>
      <c r="W30" s="379"/>
    </row>
    <row r="31" spans="1:23" ht="33" customHeight="1" x14ac:dyDescent="0.25">
      <c r="A31" s="1"/>
      <c r="B31" s="290"/>
      <c r="C31" s="291"/>
      <c r="D31" s="291"/>
      <c r="E31" s="291"/>
      <c r="F31" s="291"/>
      <c r="G31" s="291"/>
      <c r="H31" s="291"/>
      <c r="I31" s="267">
        <v>0</v>
      </c>
      <c r="J31" s="268"/>
      <c r="K31" s="34">
        <v>0</v>
      </c>
      <c r="L31" s="267">
        <v>2080</v>
      </c>
      <c r="M31" s="268"/>
      <c r="N31" s="304">
        <v>0</v>
      </c>
      <c r="O31" s="305"/>
      <c r="P31" s="304">
        <v>0</v>
      </c>
      <c r="Q31" s="305"/>
      <c r="R31" s="265">
        <f t="shared" si="0"/>
        <v>0</v>
      </c>
      <c r="S31" s="266"/>
      <c r="T31" s="278">
        <v>0</v>
      </c>
      <c r="U31" s="279"/>
      <c r="V31" s="378">
        <f t="shared" si="1"/>
        <v>0</v>
      </c>
      <c r="W31" s="379"/>
    </row>
    <row r="32" spans="1:23" ht="33" customHeight="1" x14ac:dyDescent="0.25">
      <c r="A32" s="1"/>
      <c r="B32" s="290"/>
      <c r="C32" s="291"/>
      <c r="D32" s="291"/>
      <c r="E32" s="291"/>
      <c r="F32" s="291"/>
      <c r="G32" s="291"/>
      <c r="H32" s="291"/>
      <c r="I32" s="267">
        <v>0</v>
      </c>
      <c r="J32" s="268"/>
      <c r="K32" s="34">
        <v>0</v>
      </c>
      <c r="L32" s="267">
        <v>2080</v>
      </c>
      <c r="M32" s="268"/>
      <c r="N32" s="304">
        <v>0</v>
      </c>
      <c r="O32" s="305"/>
      <c r="P32" s="304">
        <v>0</v>
      </c>
      <c r="Q32" s="305"/>
      <c r="R32" s="265">
        <f t="shared" si="0"/>
        <v>0</v>
      </c>
      <c r="S32" s="266"/>
      <c r="T32" s="278">
        <v>0</v>
      </c>
      <c r="U32" s="279"/>
      <c r="V32" s="378">
        <f t="shared" si="1"/>
        <v>0</v>
      </c>
      <c r="W32" s="379"/>
    </row>
    <row r="33" spans="1:23" ht="33" customHeight="1" x14ac:dyDescent="0.25">
      <c r="A33" s="1"/>
      <c r="B33" s="290"/>
      <c r="C33" s="291"/>
      <c r="D33" s="291"/>
      <c r="E33" s="291"/>
      <c r="F33" s="291"/>
      <c r="G33" s="291"/>
      <c r="H33" s="291"/>
      <c r="I33" s="267">
        <v>0</v>
      </c>
      <c r="J33" s="268"/>
      <c r="K33" s="34">
        <v>0</v>
      </c>
      <c r="L33" s="267">
        <v>2080</v>
      </c>
      <c r="M33" s="268"/>
      <c r="N33" s="304">
        <v>0</v>
      </c>
      <c r="O33" s="305"/>
      <c r="P33" s="304">
        <v>0</v>
      </c>
      <c r="Q33" s="305"/>
      <c r="R33" s="265">
        <f t="shared" si="0"/>
        <v>0</v>
      </c>
      <c r="S33" s="266"/>
      <c r="T33" s="278">
        <v>0</v>
      </c>
      <c r="U33" s="279"/>
      <c r="V33" s="378">
        <f t="shared" si="1"/>
        <v>0</v>
      </c>
      <c r="W33" s="379"/>
    </row>
    <row r="34" spans="1:23" ht="33" customHeight="1" x14ac:dyDescent="0.25">
      <c r="A34" s="1"/>
      <c r="B34" s="290"/>
      <c r="C34" s="291"/>
      <c r="D34" s="291"/>
      <c r="E34" s="291"/>
      <c r="F34" s="291"/>
      <c r="G34" s="291"/>
      <c r="H34" s="291"/>
      <c r="I34" s="267">
        <v>0</v>
      </c>
      <c r="J34" s="268"/>
      <c r="K34" s="34">
        <v>0</v>
      </c>
      <c r="L34" s="267">
        <v>2080</v>
      </c>
      <c r="M34" s="268"/>
      <c r="N34" s="304">
        <v>0</v>
      </c>
      <c r="O34" s="305"/>
      <c r="P34" s="304">
        <v>0</v>
      </c>
      <c r="Q34" s="305"/>
      <c r="R34" s="265">
        <f t="shared" si="0"/>
        <v>0</v>
      </c>
      <c r="S34" s="266"/>
      <c r="T34" s="278">
        <v>0</v>
      </c>
      <c r="U34" s="279"/>
      <c r="V34" s="378">
        <f t="shared" si="1"/>
        <v>0</v>
      </c>
      <c r="W34" s="379"/>
    </row>
    <row r="35" spans="1:23" ht="33" customHeight="1" thickBot="1" x14ac:dyDescent="0.3">
      <c r="A35" s="1"/>
      <c r="B35" s="290"/>
      <c r="C35" s="291"/>
      <c r="D35" s="291"/>
      <c r="E35" s="291"/>
      <c r="F35" s="291"/>
      <c r="G35" s="291"/>
      <c r="H35" s="291"/>
      <c r="I35" s="267">
        <v>0</v>
      </c>
      <c r="J35" s="268"/>
      <c r="K35" s="34">
        <v>0</v>
      </c>
      <c r="L35" s="267">
        <v>2080</v>
      </c>
      <c r="M35" s="268"/>
      <c r="N35" s="304">
        <v>0</v>
      </c>
      <c r="O35" s="305"/>
      <c r="P35" s="304">
        <v>0</v>
      </c>
      <c r="Q35" s="305"/>
      <c r="R35" s="265">
        <f t="shared" si="0"/>
        <v>0</v>
      </c>
      <c r="S35" s="266"/>
      <c r="T35" s="278">
        <v>0</v>
      </c>
      <c r="U35" s="279"/>
      <c r="V35" s="378">
        <f>SUM(R35-T35)</f>
        <v>0</v>
      </c>
      <c r="W35" s="379"/>
    </row>
    <row r="36" spans="1:23" ht="33" customHeight="1" x14ac:dyDescent="0.25">
      <c r="A36" s="1"/>
      <c r="B36" s="350" t="s">
        <v>57</v>
      </c>
      <c r="C36" s="351"/>
      <c r="D36" s="351"/>
      <c r="E36" s="351"/>
      <c r="F36" s="351"/>
      <c r="G36" s="351"/>
      <c r="H36" s="351"/>
      <c r="I36" s="351"/>
      <c r="J36" s="351"/>
      <c r="K36" s="351"/>
      <c r="L36" s="351"/>
      <c r="M36" s="351"/>
      <c r="N36" s="351"/>
      <c r="O36" s="351"/>
      <c r="P36" s="351"/>
      <c r="Q36" s="352"/>
      <c r="R36" s="356" t="s">
        <v>9</v>
      </c>
      <c r="S36" s="357"/>
      <c r="T36" s="356" t="s">
        <v>10</v>
      </c>
      <c r="U36" s="357"/>
      <c r="V36" s="356" t="s">
        <v>11</v>
      </c>
      <c r="W36" s="365"/>
    </row>
    <row r="37" spans="1:23" ht="16.5" thickBot="1" x14ac:dyDescent="0.3">
      <c r="A37" s="1"/>
      <c r="B37" s="353"/>
      <c r="C37" s="354"/>
      <c r="D37" s="354"/>
      <c r="E37" s="354"/>
      <c r="F37" s="354"/>
      <c r="G37" s="354"/>
      <c r="H37" s="354"/>
      <c r="I37" s="354"/>
      <c r="J37" s="354"/>
      <c r="K37" s="354"/>
      <c r="L37" s="354"/>
      <c r="M37" s="354"/>
      <c r="N37" s="354"/>
      <c r="O37" s="354"/>
      <c r="P37" s="354"/>
      <c r="Q37" s="355"/>
      <c r="R37" s="358">
        <f>SUM(R21:S35)</f>
        <v>0</v>
      </c>
      <c r="S37" s="359"/>
      <c r="T37" s="358">
        <f>SUM(T21:U35)</f>
        <v>0</v>
      </c>
      <c r="U37" s="359"/>
      <c r="V37" s="358">
        <f>SUM(V21:W35)</f>
        <v>0</v>
      </c>
      <c r="W37" s="359"/>
    </row>
    <row r="38" spans="1:23" ht="16.5" thickBot="1" x14ac:dyDescent="0.3">
      <c r="A38" s="1"/>
      <c r="B38" s="391"/>
      <c r="C38" s="392"/>
      <c r="D38" s="392"/>
      <c r="E38" s="392"/>
      <c r="F38" s="392"/>
      <c r="G38" s="392"/>
      <c r="H38" s="392"/>
      <c r="I38" s="392"/>
      <c r="J38" s="392"/>
      <c r="K38" s="392"/>
      <c r="L38" s="392"/>
      <c r="M38" s="392"/>
      <c r="N38" s="392"/>
      <c r="O38" s="392"/>
      <c r="P38" s="392"/>
      <c r="Q38" s="392"/>
      <c r="R38" s="392"/>
      <c r="S38" s="392"/>
      <c r="T38" s="392"/>
      <c r="U38" s="392"/>
      <c r="V38" s="392"/>
      <c r="W38" s="393"/>
    </row>
    <row r="39" spans="1:23" x14ac:dyDescent="0.25">
      <c r="A39" s="1"/>
      <c r="B39" s="2"/>
      <c r="C39" s="3"/>
      <c r="D39" s="3"/>
      <c r="E39" s="3"/>
      <c r="F39" s="3"/>
      <c r="G39" s="3"/>
      <c r="H39" s="3"/>
      <c r="I39" s="3"/>
      <c r="J39" s="3"/>
      <c r="K39" s="3"/>
      <c r="L39" s="3"/>
      <c r="M39" s="3"/>
      <c r="N39" s="3"/>
      <c r="O39" s="3"/>
      <c r="P39" s="3"/>
      <c r="Q39" s="3"/>
      <c r="R39" s="3"/>
      <c r="S39" s="3"/>
      <c r="T39" s="3"/>
      <c r="U39" s="3"/>
      <c r="V39" s="3"/>
      <c r="W39" s="4"/>
    </row>
    <row r="40" spans="1:23" ht="36.75" customHeight="1" x14ac:dyDescent="0.25">
      <c r="A40" s="1"/>
      <c r="B40" s="366" t="s">
        <v>12</v>
      </c>
      <c r="C40" s="367"/>
      <c r="D40" s="368"/>
      <c r="E40" s="369">
        <f>E3</f>
        <v>0</v>
      </c>
      <c r="F40" s="367"/>
      <c r="G40" s="367"/>
      <c r="H40" s="368"/>
      <c r="I40" s="370" t="s">
        <v>13</v>
      </c>
      <c r="J40" s="370"/>
      <c r="K40" s="370"/>
      <c r="L40" s="370"/>
      <c r="M40" s="370"/>
      <c r="N40" s="369">
        <f>N3</f>
        <v>0</v>
      </c>
      <c r="O40" s="367"/>
      <c r="P40" s="367"/>
      <c r="Q40" s="367"/>
      <c r="R40" s="367"/>
      <c r="S40" s="367"/>
      <c r="T40" s="367"/>
      <c r="U40" s="367"/>
      <c r="V40" s="367"/>
      <c r="W40" s="371"/>
    </row>
    <row r="41" spans="1:23" ht="30" customHeight="1" x14ac:dyDescent="0.25">
      <c r="A41" s="1"/>
      <c r="B41" s="280" t="s">
        <v>67</v>
      </c>
      <c r="C41" s="281"/>
      <c r="D41" s="281"/>
      <c r="E41" s="282"/>
      <c r="F41" s="282"/>
      <c r="G41" s="282"/>
      <c r="H41" s="282"/>
      <c r="I41" s="281"/>
      <c r="J41" s="281"/>
      <c r="K41" s="281"/>
      <c r="L41" s="281"/>
      <c r="M41" s="281"/>
      <c r="N41" s="282"/>
      <c r="O41" s="282"/>
      <c r="P41" s="282"/>
      <c r="Q41" s="282"/>
      <c r="R41" s="282"/>
      <c r="S41" s="282"/>
      <c r="T41" s="282"/>
      <c r="U41" s="282"/>
      <c r="V41" s="282"/>
      <c r="W41" s="283"/>
    </row>
    <row r="42" spans="1:23" x14ac:dyDescent="0.25">
      <c r="A42" s="1"/>
      <c r="B42" s="11"/>
      <c r="C42" s="12"/>
      <c r="D42" s="12"/>
      <c r="E42" s="12"/>
      <c r="F42" s="12"/>
      <c r="G42" s="12"/>
      <c r="H42" s="12"/>
      <c r="I42" s="12"/>
      <c r="J42" s="12"/>
      <c r="K42" s="12"/>
      <c r="L42" s="12"/>
      <c r="M42" s="12"/>
      <c r="N42" s="12"/>
      <c r="O42" s="12"/>
      <c r="P42" s="12"/>
      <c r="Q42" s="12"/>
      <c r="R42" s="12"/>
      <c r="S42" s="204" t="s">
        <v>215</v>
      </c>
      <c r="T42" s="205">
        <f>T37</f>
        <v>0</v>
      </c>
      <c r="U42" s="204" t="s">
        <v>216</v>
      </c>
      <c r="V42" s="205">
        <f>V37</f>
        <v>0</v>
      </c>
      <c r="W42" s="13"/>
    </row>
    <row r="43" spans="1:23" ht="15.75" x14ac:dyDescent="0.25">
      <c r="A43" s="1"/>
      <c r="B43" s="320" t="s">
        <v>54</v>
      </c>
      <c r="C43" s="321"/>
      <c r="D43" s="321"/>
      <c r="E43" s="321"/>
      <c r="F43" s="321"/>
      <c r="G43" s="321"/>
      <c r="H43" s="321"/>
      <c r="I43" s="321"/>
      <c r="J43" s="321"/>
      <c r="K43" s="321"/>
      <c r="L43" s="321"/>
      <c r="M43" s="321"/>
      <c r="N43" s="321"/>
      <c r="O43" s="14" t="s">
        <v>14</v>
      </c>
      <c r="P43" s="35"/>
      <c r="Q43" s="14" t="s">
        <v>15</v>
      </c>
      <c r="R43" s="35"/>
      <c r="S43" s="12"/>
      <c r="T43" s="12"/>
      <c r="U43" s="12"/>
      <c r="V43" s="12"/>
      <c r="W43" s="13"/>
    </row>
    <row r="44" spans="1:23" ht="108" customHeight="1" x14ac:dyDescent="0.25">
      <c r="A44" s="1"/>
      <c r="B44" s="276" t="s">
        <v>16</v>
      </c>
      <c r="C44" s="277"/>
      <c r="D44" s="277"/>
      <c r="E44" s="277"/>
      <c r="F44" s="277"/>
      <c r="G44" s="277"/>
      <c r="H44" s="277"/>
      <c r="I44" s="277"/>
      <c r="J44" s="277"/>
      <c r="K44" s="277"/>
      <c r="L44" s="277"/>
      <c r="M44" s="277"/>
      <c r="N44" s="277"/>
      <c r="O44" s="277"/>
      <c r="P44" s="277"/>
      <c r="Q44" s="277"/>
      <c r="R44" s="277"/>
      <c r="S44" s="277"/>
      <c r="T44" s="277"/>
      <c r="U44" s="277"/>
      <c r="V44" s="277"/>
      <c r="W44" s="326"/>
    </row>
    <row r="45" spans="1:23" x14ac:dyDescent="0.25">
      <c r="A45" s="1"/>
      <c r="B45" s="11"/>
      <c r="C45" s="12"/>
      <c r="D45" s="12"/>
      <c r="E45" s="12"/>
      <c r="F45" s="12"/>
      <c r="G45" s="12"/>
      <c r="H45" s="12"/>
      <c r="I45" s="12"/>
      <c r="J45" s="12"/>
      <c r="K45" s="12"/>
      <c r="L45" s="12"/>
      <c r="M45" s="12"/>
      <c r="N45" s="12"/>
      <c r="O45" s="12"/>
      <c r="P45" s="12"/>
      <c r="Q45" s="12"/>
      <c r="R45" s="12"/>
      <c r="S45" s="12"/>
      <c r="T45" s="12"/>
      <c r="U45" s="12"/>
      <c r="V45" s="12"/>
      <c r="W45" s="13"/>
    </row>
    <row r="46" spans="1:23" ht="15.75" customHeight="1" x14ac:dyDescent="0.25">
      <c r="A46" s="1"/>
      <c r="B46" s="320" t="s">
        <v>17</v>
      </c>
      <c r="C46" s="321"/>
      <c r="D46" s="321"/>
      <c r="E46" s="321"/>
      <c r="F46" s="321"/>
      <c r="G46" s="349"/>
      <c r="H46" s="35"/>
      <c r="I46" s="12"/>
      <c r="J46" s="6"/>
      <c r="K46" s="6"/>
      <c r="L46" s="6"/>
      <c r="M46" s="6"/>
      <c r="N46" s="6"/>
      <c r="O46" s="14"/>
      <c r="P46" s="12"/>
      <c r="Q46" s="12"/>
      <c r="R46" s="12"/>
      <c r="S46" s="12"/>
      <c r="T46" s="12"/>
      <c r="U46" s="12"/>
      <c r="V46" s="12"/>
      <c r="W46" s="13"/>
    </row>
    <row r="47" spans="1:23" x14ac:dyDescent="0.25">
      <c r="A47" s="1"/>
      <c r="B47" s="11"/>
      <c r="C47" s="12"/>
      <c r="D47" s="12"/>
      <c r="E47" s="12"/>
      <c r="F47" s="12"/>
      <c r="G47" s="12"/>
      <c r="H47" s="12"/>
      <c r="I47" s="12"/>
      <c r="J47" s="12"/>
      <c r="K47" s="12"/>
      <c r="L47" s="12"/>
      <c r="M47" s="12"/>
      <c r="N47" s="12"/>
      <c r="O47" s="12"/>
      <c r="P47" s="12"/>
      <c r="Q47" s="12"/>
      <c r="R47" s="12"/>
      <c r="S47" s="12"/>
      <c r="T47" s="12"/>
      <c r="U47" s="12"/>
      <c r="V47" s="12"/>
      <c r="W47" s="13"/>
    </row>
    <row r="48" spans="1:23" ht="140.25" customHeight="1" x14ac:dyDescent="0.25">
      <c r="A48" s="1"/>
      <c r="B48" s="276" t="s">
        <v>221</v>
      </c>
      <c r="C48" s="277"/>
      <c r="D48" s="277"/>
      <c r="E48" s="277"/>
      <c r="F48" s="277"/>
      <c r="G48" s="277"/>
      <c r="H48" s="277"/>
      <c r="I48" s="277"/>
      <c r="J48" s="277"/>
      <c r="K48" s="277"/>
      <c r="L48" s="277"/>
      <c r="M48" s="277"/>
      <c r="N48" s="277"/>
      <c r="O48" s="277"/>
      <c r="P48" s="277"/>
      <c r="Q48" s="277"/>
      <c r="R48" s="277"/>
      <c r="S48" s="277"/>
      <c r="T48" s="277"/>
      <c r="U48" s="277"/>
      <c r="V48" s="277"/>
      <c r="W48" s="326"/>
    </row>
    <row r="49" spans="1:23" x14ac:dyDescent="0.25">
      <c r="A49" s="1"/>
      <c r="B49" s="284" t="s">
        <v>44</v>
      </c>
      <c r="C49" s="285"/>
      <c r="D49" s="285"/>
      <c r="E49" s="285"/>
      <c r="F49" s="286" t="s">
        <v>45</v>
      </c>
      <c r="G49" s="287"/>
      <c r="H49" s="287"/>
      <c r="I49" s="287"/>
      <c r="J49" s="287"/>
      <c r="K49" s="287"/>
      <c r="L49" s="288"/>
      <c r="M49" s="285" t="s">
        <v>46</v>
      </c>
      <c r="N49" s="285"/>
      <c r="O49" s="285"/>
      <c r="P49" s="286" t="s">
        <v>47</v>
      </c>
      <c r="Q49" s="287"/>
      <c r="R49" s="287"/>
      <c r="S49" s="288"/>
      <c r="T49" s="285" t="s">
        <v>48</v>
      </c>
      <c r="U49" s="285"/>
      <c r="V49" s="285"/>
      <c r="W49" s="289"/>
    </row>
    <row r="50" spans="1:23" ht="96.75" customHeight="1" x14ac:dyDescent="0.25">
      <c r="A50" s="1"/>
      <c r="B50" s="363" t="s">
        <v>1</v>
      </c>
      <c r="C50" s="348"/>
      <c r="D50" s="348"/>
      <c r="E50" s="348"/>
      <c r="F50" s="348" t="s">
        <v>18</v>
      </c>
      <c r="G50" s="348"/>
      <c r="H50" s="348"/>
      <c r="I50" s="348"/>
      <c r="J50" s="348"/>
      <c r="K50" s="348"/>
      <c r="L50" s="348"/>
      <c r="M50" s="364" t="s">
        <v>22</v>
      </c>
      <c r="N50" s="364"/>
      <c r="O50" s="364"/>
      <c r="P50" s="301" t="s">
        <v>53</v>
      </c>
      <c r="Q50" s="293"/>
      <c r="R50" s="293"/>
      <c r="S50" s="294"/>
      <c r="T50" s="360" t="s">
        <v>21</v>
      </c>
      <c r="U50" s="361"/>
      <c r="V50" s="361"/>
      <c r="W50" s="362"/>
    </row>
    <row r="51" spans="1:23" ht="51.75" customHeight="1" x14ac:dyDescent="0.25">
      <c r="A51" s="1"/>
      <c r="B51" s="290"/>
      <c r="C51" s="291"/>
      <c r="D51" s="291"/>
      <c r="E51" s="291"/>
      <c r="F51" s="347"/>
      <c r="G51" s="347"/>
      <c r="H51" s="347"/>
      <c r="I51" s="347"/>
      <c r="J51" s="347"/>
      <c r="K51" s="347"/>
      <c r="L51" s="347"/>
      <c r="M51" s="291"/>
      <c r="N51" s="291"/>
      <c r="O51" s="291"/>
      <c r="P51" s="267"/>
      <c r="Q51" s="302"/>
      <c r="R51" s="302"/>
      <c r="S51" s="268"/>
      <c r="T51" s="345" t="e">
        <f>SUM(M51/P51)</f>
        <v>#DIV/0!</v>
      </c>
      <c r="U51" s="345"/>
      <c r="V51" s="345"/>
      <c r="W51" s="346"/>
    </row>
    <row r="52" spans="1:23" ht="47.25" customHeight="1" x14ac:dyDescent="0.25">
      <c r="A52" s="1"/>
      <c r="B52" s="290"/>
      <c r="C52" s="291"/>
      <c r="D52" s="291"/>
      <c r="E52" s="291"/>
      <c r="F52" s="291"/>
      <c r="G52" s="291"/>
      <c r="H52" s="291"/>
      <c r="I52" s="291"/>
      <c r="J52" s="291"/>
      <c r="K52" s="291"/>
      <c r="L52" s="291"/>
      <c r="M52" s="291"/>
      <c r="N52" s="291"/>
      <c r="O52" s="291"/>
      <c r="P52" s="267"/>
      <c r="Q52" s="302"/>
      <c r="R52" s="302"/>
      <c r="S52" s="268"/>
      <c r="T52" s="345" t="e">
        <f>SUM(M52/P52)</f>
        <v>#DIV/0!</v>
      </c>
      <c r="U52" s="345"/>
      <c r="V52" s="345"/>
      <c r="W52" s="346"/>
    </row>
    <row r="53" spans="1:23" ht="51" customHeight="1" x14ac:dyDescent="0.25">
      <c r="A53" s="1"/>
      <c r="B53" s="290"/>
      <c r="C53" s="291"/>
      <c r="D53" s="291"/>
      <c r="E53" s="291"/>
      <c r="F53" s="291"/>
      <c r="G53" s="291"/>
      <c r="H53" s="291"/>
      <c r="I53" s="291"/>
      <c r="J53" s="291"/>
      <c r="K53" s="291"/>
      <c r="L53" s="291"/>
      <c r="M53" s="291"/>
      <c r="N53" s="291"/>
      <c r="O53" s="291"/>
      <c r="P53" s="267"/>
      <c r="Q53" s="302"/>
      <c r="R53" s="302"/>
      <c r="S53" s="268"/>
      <c r="T53" s="345" t="e">
        <f>SUM(M53/P53)</f>
        <v>#DIV/0!</v>
      </c>
      <c r="U53" s="345"/>
      <c r="V53" s="345"/>
      <c r="W53" s="346"/>
    </row>
    <row r="54" spans="1:23" ht="49.5" customHeight="1" x14ac:dyDescent="0.25">
      <c r="A54" s="1"/>
      <c r="B54" s="290"/>
      <c r="C54" s="291"/>
      <c r="D54" s="291"/>
      <c r="E54" s="291"/>
      <c r="F54" s="291"/>
      <c r="G54" s="291"/>
      <c r="H54" s="291"/>
      <c r="I54" s="291"/>
      <c r="J54" s="291"/>
      <c r="K54" s="291"/>
      <c r="L54" s="291"/>
      <c r="M54" s="291"/>
      <c r="N54" s="291"/>
      <c r="O54" s="291"/>
      <c r="P54" s="267"/>
      <c r="Q54" s="302"/>
      <c r="R54" s="302"/>
      <c r="S54" s="268"/>
      <c r="T54" s="345" t="e">
        <f>SUM(M54/P54)</f>
        <v>#DIV/0!</v>
      </c>
      <c r="U54" s="345"/>
      <c r="V54" s="345"/>
      <c r="W54" s="346"/>
    </row>
    <row r="55" spans="1:23" ht="48.75" customHeight="1" x14ac:dyDescent="0.25">
      <c r="A55" s="1"/>
      <c r="B55" s="290"/>
      <c r="C55" s="291"/>
      <c r="D55" s="291"/>
      <c r="E55" s="291"/>
      <c r="F55" s="291"/>
      <c r="G55" s="291"/>
      <c r="H55" s="291"/>
      <c r="I55" s="291"/>
      <c r="J55" s="291"/>
      <c r="K55" s="291"/>
      <c r="L55" s="291"/>
      <c r="M55" s="291"/>
      <c r="N55" s="291"/>
      <c r="O55" s="291"/>
      <c r="P55" s="267"/>
      <c r="Q55" s="302"/>
      <c r="R55" s="302"/>
      <c r="S55" s="268"/>
      <c r="T55" s="345" t="e">
        <f>SUM(M55/P55)</f>
        <v>#DIV/0!</v>
      </c>
      <c r="U55" s="345"/>
      <c r="V55" s="345"/>
      <c r="W55" s="346"/>
    </row>
    <row r="56" spans="1:23" ht="39.75" customHeight="1" x14ac:dyDescent="0.25">
      <c r="A56" s="1"/>
      <c r="B56" s="11"/>
      <c r="C56" s="12"/>
      <c r="D56" s="12"/>
      <c r="E56" s="12"/>
      <c r="F56" s="12"/>
      <c r="G56" s="12"/>
      <c r="H56" s="12"/>
      <c r="I56" s="12"/>
      <c r="J56" s="317" t="s">
        <v>20</v>
      </c>
      <c r="K56" s="318"/>
      <c r="L56" s="319"/>
      <c r="M56" s="325">
        <f>SUM(M51:O55)</f>
        <v>0</v>
      </c>
      <c r="N56" s="325"/>
      <c r="O56" s="325"/>
      <c r="P56" s="317" t="s">
        <v>28</v>
      </c>
      <c r="Q56" s="318"/>
      <c r="R56" s="318"/>
      <c r="S56" s="319"/>
      <c r="T56" s="332">
        <f>M56/173.33</f>
        <v>0</v>
      </c>
      <c r="U56" s="333"/>
      <c r="V56" s="333"/>
      <c r="W56" s="334"/>
    </row>
    <row r="57" spans="1:23" x14ac:dyDescent="0.25">
      <c r="A57" s="1"/>
      <c r="B57" s="11"/>
      <c r="C57" s="12"/>
      <c r="D57" s="12"/>
      <c r="E57" s="12"/>
      <c r="F57" s="12"/>
      <c r="G57" s="12"/>
      <c r="H57" s="12"/>
      <c r="I57" s="12"/>
      <c r="J57" s="12"/>
      <c r="K57" s="12"/>
      <c r="L57" s="12"/>
      <c r="M57" s="12"/>
      <c r="N57" s="12"/>
      <c r="O57" s="12"/>
      <c r="P57" s="12"/>
      <c r="Q57" s="12"/>
      <c r="R57" s="12"/>
      <c r="S57" s="12"/>
      <c r="T57" s="12"/>
      <c r="U57" s="12"/>
      <c r="V57" s="12"/>
      <c r="W57" s="13"/>
    </row>
    <row r="58" spans="1:23" ht="78" customHeight="1" x14ac:dyDescent="0.25">
      <c r="A58" s="1"/>
      <c r="B58" s="276" t="s">
        <v>19</v>
      </c>
      <c r="C58" s="277"/>
      <c r="D58" s="277"/>
      <c r="E58" s="277"/>
      <c r="F58" s="277"/>
      <c r="G58" s="277"/>
      <c r="H58" s="277"/>
      <c r="I58" s="277"/>
      <c r="J58" s="277"/>
      <c r="K58" s="277"/>
      <c r="L58" s="277"/>
      <c r="M58" s="277"/>
      <c r="N58" s="277"/>
      <c r="O58" s="277"/>
      <c r="P58" s="277"/>
      <c r="Q58" s="277"/>
      <c r="R58" s="277"/>
      <c r="S58" s="277"/>
      <c r="T58" s="277"/>
      <c r="U58" s="277"/>
      <c r="V58" s="277"/>
      <c r="W58" s="326"/>
    </row>
    <row r="59" spans="1:23" x14ac:dyDescent="0.25">
      <c r="A59" s="1"/>
      <c r="B59" s="11"/>
      <c r="C59" s="12"/>
      <c r="D59" s="12"/>
      <c r="E59" s="12"/>
      <c r="F59" s="12"/>
      <c r="G59" s="12"/>
      <c r="H59" s="12"/>
      <c r="I59" s="12"/>
      <c r="J59" s="12"/>
      <c r="K59" s="12"/>
      <c r="L59" s="12"/>
      <c r="M59" s="12"/>
      <c r="N59" s="12"/>
      <c r="O59" s="12"/>
      <c r="P59" s="12"/>
      <c r="Q59" s="12"/>
      <c r="R59" s="12"/>
      <c r="S59" s="12"/>
      <c r="T59" s="12"/>
      <c r="U59" s="12"/>
      <c r="V59" s="12"/>
      <c r="W59" s="13"/>
    </row>
    <row r="60" spans="1:23" hidden="1" x14ac:dyDescent="0.25">
      <c r="A60" s="1"/>
      <c r="B60" s="11"/>
      <c r="C60" s="12"/>
      <c r="D60" s="12"/>
      <c r="E60" s="12"/>
      <c r="F60" s="12"/>
      <c r="G60" s="12"/>
      <c r="H60" s="12"/>
      <c r="I60" s="12"/>
      <c r="J60" s="12"/>
      <c r="K60" s="12"/>
      <c r="L60" s="12"/>
      <c r="M60" s="12"/>
      <c r="N60" s="12"/>
      <c r="O60" s="12"/>
      <c r="P60" s="12"/>
      <c r="Q60" s="12"/>
      <c r="R60" s="12"/>
      <c r="S60" s="12"/>
      <c r="T60" s="12"/>
      <c r="U60" s="12"/>
      <c r="V60" s="12"/>
      <c r="W60" s="13"/>
    </row>
    <row r="61" spans="1:23" ht="21.75" customHeight="1" x14ac:dyDescent="0.25">
      <c r="A61" s="1"/>
      <c r="B61" s="274" t="s">
        <v>58</v>
      </c>
      <c r="C61" s="275"/>
      <c r="D61" s="275"/>
      <c r="E61" s="275"/>
      <c r="F61" s="275"/>
      <c r="G61" s="275"/>
      <c r="H61" s="275"/>
      <c r="I61" s="275"/>
      <c r="J61" s="275"/>
      <c r="K61" s="25"/>
      <c r="L61" s="25"/>
      <c r="M61" s="25"/>
      <c r="N61" s="25"/>
      <c r="O61" s="25"/>
      <c r="P61" s="25"/>
      <c r="Q61" s="25"/>
      <c r="R61" s="25"/>
      <c r="S61" s="25"/>
      <c r="T61" s="25"/>
      <c r="U61" s="25"/>
      <c r="V61" s="25"/>
      <c r="W61" s="28"/>
    </row>
    <row r="62" spans="1:23" ht="18" customHeight="1" x14ac:dyDescent="0.25">
      <c r="A62" s="1"/>
      <c r="B62" s="276"/>
      <c r="C62" s="277"/>
      <c r="D62" s="277"/>
      <c r="E62" s="277"/>
      <c r="F62" s="277"/>
      <c r="G62" s="277"/>
      <c r="H62" s="277"/>
      <c r="I62" s="277"/>
      <c r="J62" s="277"/>
      <c r="K62" s="14" t="s">
        <v>14</v>
      </c>
      <c r="L62" s="35"/>
      <c r="M62" s="14" t="s">
        <v>15</v>
      </c>
      <c r="N62" s="35"/>
      <c r="O62" s="12"/>
      <c r="P62" s="12"/>
      <c r="Q62" s="12"/>
      <c r="R62" s="12"/>
      <c r="S62" s="12"/>
      <c r="T62" s="12"/>
      <c r="U62" s="12"/>
      <c r="V62" s="12"/>
      <c r="W62" s="13"/>
    </row>
    <row r="63" spans="1:23" ht="19.5" customHeight="1" x14ac:dyDescent="0.25">
      <c r="A63" s="1"/>
      <c r="B63" s="26"/>
      <c r="C63" s="27"/>
      <c r="D63" s="27"/>
      <c r="E63" s="27"/>
      <c r="F63" s="27"/>
      <c r="G63" s="27"/>
      <c r="H63" s="27"/>
      <c r="I63" s="27"/>
      <c r="J63" s="27"/>
      <c r="K63" s="27"/>
      <c r="L63" s="12"/>
      <c r="M63" s="14"/>
      <c r="N63" s="12"/>
      <c r="O63" s="12"/>
      <c r="P63" s="12"/>
      <c r="Q63" s="12"/>
      <c r="R63" s="12"/>
      <c r="S63" s="12"/>
      <c r="T63" s="12"/>
      <c r="U63" s="12"/>
      <c r="V63" s="12"/>
      <c r="W63" s="13"/>
    </row>
    <row r="64" spans="1:23" ht="97.5" customHeight="1" x14ac:dyDescent="0.25">
      <c r="A64" s="1"/>
      <c r="B64" s="329" t="s">
        <v>68</v>
      </c>
      <c r="C64" s="330"/>
      <c r="D64" s="330"/>
      <c r="E64" s="330"/>
      <c r="F64" s="330"/>
      <c r="G64" s="330"/>
      <c r="H64" s="330"/>
      <c r="I64" s="331" t="s">
        <v>52</v>
      </c>
      <c r="J64" s="331"/>
      <c r="K64" s="331"/>
      <c r="L64" s="331"/>
      <c r="M64" s="331"/>
      <c r="N64" s="331"/>
      <c r="O64" s="29"/>
      <c r="P64" s="29"/>
      <c r="Q64" s="29"/>
      <c r="R64" s="29"/>
      <c r="S64" s="29"/>
      <c r="T64" s="29"/>
      <c r="U64" s="29"/>
      <c r="V64" s="12"/>
      <c r="W64" s="13"/>
    </row>
    <row r="65" spans="1:23" ht="22.5" customHeight="1" x14ac:dyDescent="0.25">
      <c r="A65" s="1"/>
      <c r="B65" s="295" t="s">
        <v>69</v>
      </c>
      <c r="C65" s="296"/>
      <c r="D65" s="296"/>
      <c r="E65" s="296"/>
      <c r="F65" s="296"/>
      <c r="G65" s="296"/>
      <c r="H65" s="296"/>
      <c r="I65" s="296"/>
      <c r="J65" s="296"/>
      <c r="K65" s="296"/>
      <c r="L65" s="296"/>
      <c r="M65" s="296"/>
      <c r="N65" s="297"/>
      <c r="O65" s="29"/>
      <c r="P65" s="29"/>
      <c r="Q65" s="29"/>
      <c r="R65" s="29"/>
      <c r="S65" s="29"/>
      <c r="T65" s="29"/>
      <c r="U65" s="29"/>
      <c r="V65" s="12"/>
      <c r="W65" s="13"/>
    </row>
    <row r="66" spans="1:23" ht="30" customHeight="1" x14ac:dyDescent="0.25">
      <c r="A66" s="1"/>
      <c r="B66" s="327" t="s">
        <v>49</v>
      </c>
      <c r="C66" s="328"/>
      <c r="D66" s="328"/>
      <c r="E66" s="328"/>
      <c r="F66" s="328"/>
      <c r="G66" s="328"/>
      <c r="H66" s="328"/>
      <c r="I66" s="328"/>
      <c r="J66" s="328"/>
      <c r="K66" s="12"/>
      <c r="L66" s="12"/>
      <c r="M66" s="12"/>
      <c r="N66" s="12"/>
      <c r="O66" s="12"/>
      <c r="P66" s="12"/>
      <c r="Q66" s="12"/>
      <c r="R66" s="12"/>
      <c r="S66" s="12"/>
      <c r="T66" s="12"/>
      <c r="U66" s="12"/>
      <c r="V66" s="12"/>
      <c r="W66" s="13"/>
    </row>
    <row r="67" spans="1:23" ht="15.75" customHeight="1" x14ac:dyDescent="0.25">
      <c r="A67" s="1"/>
      <c r="B67" s="320" t="s">
        <v>74</v>
      </c>
      <c r="C67" s="321"/>
      <c r="D67" s="321"/>
      <c r="E67" s="321"/>
      <c r="F67" s="321"/>
      <c r="G67" s="321"/>
      <c r="H67" s="321"/>
      <c r="I67" s="321"/>
      <c r="J67" s="321"/>
      <c r="K67" s="14" t="s">
        <v>14</v>
      </c>
      <c r="L67" s="35"/>
      <c r="M67" s="14" t="s">
        <v>15</v>
      </c>
      <c r="N67" s="35"/>
      <c r="O67" s="12"/>
      <c r="P67" s="12"/>
      <c r="Q67" s="12"/>
      <c r="R67" s="12"/>
      <c r="S67" s="12"/>
      <c r="T67" s="12"/>
      <c r="U67" s="12"/>
      <c r="V67" s="12"/>
      <c r="W67" s="13"/>
    </row>
    <row r="68" spans="1:23" x14ac:dyDescent="0.25">
      <c r="A68" s="1"/>
      <c r="B68" s="11"/>
      <c r="C68" s="12"/>
      <c r="D68" s="12"/>
      <c r="E68" s="12"/>
      <c r="F68" s="12"/>
      <c r="G68" s="12"/>
      <c r="H68" s="12"/>
      <c r="I68" s="12"/>
      <c r="J68" s="12"/>
      <c r="K68" s="12"/>
      <c r="L68" s="12"/>
      <c r="M68" s="12"/>
      <c r="N68" s="12"/>
      <c r="O68" s="12"/>
      <c r="P68" s="12"/>
      <c r="Q68" s="12"/>
      <c r="R68" s="12"/>
      <c r="S68" s="12"/>
      <c r="T68" s="12"/>
      <c r="U68" s="12"/>
      <c r="V68" s="12"/>
      <c r="W68" s="13"/>
    </row>
    <row r="69" spans="1:23" ht="15.75" x14ac:dyDescent="0.25">
      <c r="A69" s="1"/>
      <c r="B69" s="320" t="s">
        <v>23</v>
      </c>
      <c r="C69" s="321"/>
      <c r="D69" s="321"/>
      <c r="E69" s="321"/>
      <c r="F69" s="321"/>
      <c r="G69" s="321"/>
      <c r="H69" s="321"/>
      <c r="I69" s="321"/>
      <c r="J69" s="321"/>
      <c r="K69" s="321"/>
      <c r="L69" s="321"/>
      <c r="M69" s="321"/>
      <c r="N69" s="12"/>
      <c r="O69" s="12"/>
      <c r="P69" s="12"/>
      <c r="Q69" s="12"/>
      <c r="R69" s="12"/>
      <c r="S69" s="12"/>
      <c r="T69" s="12"/>
      <c r="U69" s="12"/>
      <c r="V69" s="12"/>
      <c r="W69" s="13"/>
    </row>
    <row r="70" spans="1:23" x14ac:dyDescent="0.25">
      <c r="A70" s="1"/>
      <c r="B70" s="322"/>
      <c r="C70" s="323"/>
      <c r="D70" s="323"/>
      <c r="E70" s="323"/>
      <c r="F70" s="323"/>
      <c r="G70" s="323"/>
      <c r="H70" s="323"/>
      <c r="I70" s="323"/>
      <c r="J70" s="323"/>
      <c r="K70" s="323"/>
      <c r="L70" s="323"/>
      <c r="M70" s="323"/>
      <c r="N70" s="323"/>
      <c r="O70" s="323"/>
      <c r="P70" s="323"/>
      <c r="Q70" s="323"/>
      <c r="R70" s="323"/>
      <c r="S70" s="323"/>
      <c r="T70" s="323"/>
      <c r="U70" s="323"/>
      <c r="V70" s="323"/>
      <c r="W70" s="324"/>
    </row>
    <row r="71" spans="1:23" ht="20.25" customHeight="1" x14ac:dyDescent="0.25">
      <c r="A71" s="1"/>
      <c r="B71" s="322"/>
      <c r="C71" s="323"/>
      <c r="D71" s="323"/>
      <c r="E71" s="323"/>
      <c r="F71" s="323"/>
      <c r="G71" s="323"/>
      <c r="H71" s="323"/>
      <c r="I71" s="323"/>
      <c r="J71" s="323"/>
      <c r="K71" s="323"/>
      <c r="L71" s="323"/>
      <c r="M71" s="323"/>
      <c r="N71" s="323"/>
      <c r="O71" s="323"/>
      <c r="P71" s="323"/>
      <c r="Q71" s="323"/>
      <c r="R71" s="323"/>
      <c r="S71" s="323"/>
      <c r="T71" s="323"/>
      <c r="U71" s="323"/>
      <c r="V71" s="323"/>
      <c r="W71" s="324"/>
    </row>
    <row r="72" spans="1:23" x14ac:dyDescent="0.25">
      <c r="A72" s="1"/>
      <c r="B72" s="11"/>
      <c r="C72" s="12"/>
      <c r="D72" s="12"/>
      <c r="E72" s="12"/>
      <c r="F72" s="12"/>
      <c r="G72" s="12"/>
      <c r="H72" s="12"/>
      <c r="I72" s="12"/>
      <c r="J72" s="12"/>
      <c r="K72" s="12"/>
      <c r="L72" s="12"/>
      <c r="M72" s="12"/>
      <c r="N72" s="12"/>
      <c r="O72" s="12"/>
      <c r="P72" s="12"/>
      <c r="Q72" s="12"/>
      <c r="R72" s="12"/>
      <c r="S72" s="12"/>
      <c r="T72" s="12"/>
      <c r="U72" s="12"/>
      <c r="V72" s="12"/>
      <c r="W72" s="13"/>
    </row>
    <row r="73" spans="1:23" ht="30.75" customHeight="1" x14ac:dyDescent="0.25">
      <c r="A73" s="1"/>
      <c r="B73" s="313" t="s">
        <v>24</v>
      </c>
      <c r="C73" s="314"/>
      <c r="D73" s="314"/>
      <c r="E73" s="314"/>
      <c r="F73" s="314"/>
      <c r="G73" s="314"/>
      <c r="H73" s="314"/>
      <c r="I73" s="314"/>
      <c r="J73" s="314"/>
      <c r="K73" s="314"/>
      <c r="L73" s="314"/>
      <c r="M73" s="314"/>
      <c r="N73" s="314"/>
      <c r="O73" s="314"/>
      <c r="P73" s="314"/>
      <c r="Q73" s="314"/>
      <c r="R73" s="314"/>
      <c r="S73" s="314"/>
      <c r="T73" s="314"/>
      <c r="U73" s="314"/>
      <c r="V73" s="314"/>
      <c r="W73" s="315"/>
    </row>
    <row r="74" spans="1:23" ht="15.75" x14ac:dyDescent="0.25">
      <c r="A74" s="1"/>
      <c r="B74" s="15"/>
      <c r="C74" s="16"/>
      <c r="D74" s="16"/>
      <c r="E74" s="16"/>
      <c r="F74" s="16"/>
      <c r="G74" s="16"/>
      <c r="H74" s="16"/>
      <c r="I74" s="16"/>
      <c r="J74" s="16"/>
      <c r="K74" s="16"/>
      <c r="L74" s="16"/>
      <c r="M74" s="16"/>
      <c r="N74" s="16"/>
      <c r="O74" s="16"/>
      <c r="P74" s="16"/>
      <c r="Q74" s="16"/>
      <c r="R74" s="16"/>
      <c r="S74" s="16"/>
      <c r="T74" s="16"/>
      <c r="U74" s="16"/>
      <c r="V74" s="16"/>
      <c r="W74" s="17"/>
    </row>
    <row r="75" spans="1:23" ht="15.75" x14ac:dyDescent="0.25">
      <c r="A75" s="1"/>
      <c r="B75" s="15"/>
      <c r="C75" s="16"/>
      <c r="D75" s="16"/>
      <c r="E75" s="16"/>
      <c r="F75" s="16"/>
      <c r="G75" s="16"/>
      <c r="H75" s="16"/>
      <c r="I75" s="16"/>
      <c r="J75" s="16"/>
      <c r="K75" s="16"/>
      <c r="L75" s="16"/>
      <c r="M75" s="16"/>
      <c r="N75" s="16"/>
      <c r="O75" s="16"/>
      <c r="P75" s="16"/>
      <c r="Q75" s="16"/>
      <c r="R75" s="16"/>
      <c r="S75" s="16"/>
      <c r="T75" s="16"/>
      <c r="U75" s="16"/>
      <c r="V75" s="16"/>
      <c r="W75" s="17"/>
    </row>
    <row r="76" spans="1:23" x14ac:dyDescent="0.25">
      <c r="A76" s="1"/>
      <c r="B76" s="11"/>
      <c r="C76" s="12"/>
      <c r="D76" s="12"/>
      <c r="E76" s="12"/>
      <c r="F76" s="12"/>
      <c r="G76" s="12"/>
      <c r="H76" s="12"/>
      <c r="I76" s="12"/>
      <c r="J76" s="12"/>
      <c r="K76" s="12"/>
      <c r="L76" s="12"/>
      <c r="M76" s="12"/>
      <c r="N76" s="12"/>
      <c r="O76" s="12"/>
      <c r="P76" s="12"/>
      <c r="Q76" s="12"/>
      <c r="R76" s="12"/>
      <c r="S76" s="12"/>
      <c r="T76" s="12"/>
      <c r="U76" s="12"/>
      <c r="V76" s="12"/>
      <c r="W76" s="13"/>
    </row>
    <row r="77" spans="1:23" x14ac:dyDescent="0.25">
      <c r="A77" s="1"/>
      <c r="B77" s="11"/>
      <c r="C77" s="12"/>
      <c r="D77" s="12"/>
      <c r="E77" s="12"/>
      <c r="F77" s="12"/>
      <c r="G77" s="12"/>
      <c r="H77" s="12"/>
      <c r="I77" s="12"/>
      <c r="J77" s="12"/>
      <c r="K77" s="12"/>
      <c r="L77" s="12"/>
      <c r="M77" s="12"/>
      <c r="N77" s="12"/>
      <c r="O77" s="12"/>
      <c r="P77" s="12"/>
      <c r="Q77" s="341"/>
      <c r="R77" s="336"/>
      <c r="S77" s="336"/>
      <c r="T77" s="336"/>
      <c r="U77" s="336"/>
      <c r="V77" s="336"/>
      <c r="W77" s="342"/>
    </row>
    <row r="78" spans="1:23" x14ac:dyDescent="0.25">
      <c r="A78" s="1"/>
      <c r="B78" s="18"/>
      <c r="C78" s="19"/>
      <c r="D78" s="19"/>
      <c r="E78" s="19"/>
      <c r="F78" s="19"/>
      <c r="G78" s="19"/>
      <c r="H78" s="19"/>
      <c r="I78" s="19"/>
      <c r="J78" s="19"/>
      <c r="K78" s="19"/>
      <c r="L78" s="19"/>
      <c r="M78" s="19"/>
      <c r="N78" s="19"/>
      <c r="O78" s="12"/>
      <c r="P78" s="12"/>
      <c r="Q78" s="343"/>
      <c r="R78" s="339"/>
      <c r="S78" s="339"/>
      <c r="T78" s="339"/>
      <c r="U78" s="339"/>
      <c r="V78" s="339"/>
      <c r="W78" s="344"/>
    </row>
    <row r="79" spans="1:23" ht="15.75" x14ac:dyDescent="0.25">
      <c r="A79" s="1"/>
      <c r="B79" s="274" t="s">
        <v>59</v>
      </c>
      <c r="C79" s="275"/>
      <c r="D79" s="275"/>
      <c r="E79" s="275"/>
      <c r="F79" s="275"/>
      <c r="G79" s="275"/>
      <c r="H79" s="275"/>
      <c r="I79" s="275"/>
      <c r="J79" s="275"/>
      <c r="K79" s="275"/>
      <c r="L79" s="275"/>
      <c r="M79" s="275"/>
      <c r="N79" s="275"/>
      <c r="O79" s="12"/>
      <c r="P79" s="12"/>
      <c r="Q79" s="275" t="s">
        <v>26</v>
      </c>
      <c r="R79" s="275"/>
      <c r="S79" s="275"/>
      <c r="T79" s="275"/>
      <c r="U79" s="275"/>
      <c r="V79" s="275"/>
      <c r="W79" s="316"/>
    </row>
    <row r="80" spans="1:23" x14ac:dyDescent="0.25">
      <c r="A80" s="1"/>
      <c r="B80" s="11"/>
      <c r="C80" s="12"/>
      <c r="D80" s="12"/>
      <c r="E80" s="12"/>
      <c r="F80" s="12"/>
      <c r="G80" s="12"/>
      <c r="H80" s="12"/>
      <c r="I80" s="12"/>
      <c r="J80" s="12"/>
      <c r="K80" s="12"/>
      <c r="L80" s="12"/>
      <c r="M80" s="12"/>
      <c r="N80" s="12"/>
      <c r="O80" s="12"/>
      <c r="P80" s="12"/>
      <c r="Q80" s="12"/>
      <c r="R80" s="12"/>
      <c r="S80" s="12"/>
      <c r="T80" s="12"/>
      <c r="U80" s="12"/>
      <c r="V80" s="12"/>
      <c r="W80" s="13"/>
    </row>
    <row r="81" spans="1:23" x14ac:dyDescent="0.25">
      <c r="A81" s="1"/>
      <c r="B81" s="11"/>
      <c r="C81" s="12"/>
      <c r="D81" s="12"/>
      <c r="E81" s="12"/>
      <c r="F81" s="12"/>
      <c r="G81" s="12"/>
      <c r="H81" s="12"/>
      <c r="I81" s="12"/>
      <c r="J81" s="12"/>
      <c r="K81" s="12"/>
      <c r="L81" s="12"/>
      <c r="M81" s="12"/>
      <c r="N81" s="12"/>
      <c r="O81" s="12"/>
      <c r="P81" s="12"/>
      <c r="Q81" s="12"/>
      <c r="R81" s="12"/>
      <c r="S81" s="12"/>
      <c r="T81" s="12"/>
      <c r="U81" s="12"/>
      <c r="V81" s="12"/>
      <c r="W81" s="13"/>
    </row>
    <row r="82" spans="1:23" x14ac:dyDescent="0.25">
      <c r="A82" s="1"/>
      <c r="B82" s="335"/>
      <c r="C82" s="336"/>
      <c r="D82" s="336"/>
      <c r="E82" s="336"/>
      <c r="F82" s="336"/>
      <c r="G82" s="336"/>
      <c r="H82" s="336"/>
      <c r="I82" s="336"/>
      <c r="J82" s="336"/>
      <c r="K82" s="336"/>
      <c r="L82" s="336"/>
      <c r="M82" s="336"/>
      <c r="N82" s="337"/>
      <c r="O82" s="12"/>
      <c r="P82" s="12"/>
      <c r="Q82" s="341"/>
      <c r="R82" s="336"/>
      <c r="S82" s="336"/>
      <c r="T82" s="336"/>
      <c r="U82" s="336"/>
      <c r="V82" s="336"/>
      <c r="W82" s="342"/>
    </row>
    <row r="83" spans="1:23" x14ac:dyDescent="0.25">
      <c r="A83" s="1"/>
      <c r="B83" s="338"/>
      <c r="C83" s="339"/>
      <c r="D83" s="339"/>
      <c r="E83" s="339"/>
      <c r="F83" s="339"/>
      <c r="G83" s="339"/>
      <c r="H83" s="339"/>
      <c r="I83" s="339"/>
      <c r="J83" s="339"/>
      <c r="K83" s="339"/>
      <c r="L83" s="339"/>
      <c r="M83" s="339"/>
      <c r="N83" s="340"/>
      <c r="O83" s="12"/>
      <c r="P83" s="12"/>
      <c r="Q83" s="343"/>
      <c r="R83" s="339"/>
      <c r="S83" s="339"/>
      <c r="T83" s="339"/>
      <c r="U83" s="339"/>
      <c r="V83" s="339"/>
      <c r="W83" s="344"/>
    </row>
    <row r="84" spans="1:23" ht="15.75" x14ac:dyDescent="0.25">
      <c r="A84" s="1"/>
      <c r="B84" s="274" t="s">
        <v>25</v>
      </c>
      <c r="C84" s="275"/>
      <c r="D84" s="275"/>
      <c r="E84" s="275"/>
      <c r="F84" s="275"/>
      <c r="G84" s="275"/>
      <c r="H84" s="275"/>
      <c r="I84" s="275"/>
      <c r="J84" s="275"/>
      <c r="K84" s="275"/>
      <c r="L84" s="275"/>
      <c r="M84" s="275"/>
      <c r="N84" s="275"/>
      <c r="O84" s="12"/>
      <c r="P84" s="12"/>
      <c r="Q84" s="275" t="s">
        <v>27</v>
      </c>
      <c r="R84" s="275"/>
      <c r="S84" s="275"/>
      <c r="T84" s="275"/>
      <c r="U84" s="275"/>
      <c r="V84" s="275"/>
      <c r="W84" s="316"/>
    </row>
    <row r="85" spans="1:23" ht="15.75" thickBot="1" x14ac:dyDescent="0.3">
      <c r="A85" s="1"/>
      <c r="B85" s="20"/>
      <c r="C85" s="21"/>
      <c r="D85" s="21"/>
      <c r="E85" s="21"/>
      <c r="F85" s="21"/>
      <c r="G85" s="21"/>
      <c r="H85" s="21"/>
      <c r="I85" s="21"/>
      <c r="J85" s="21"/>
      <c r="K85" s="21"/>
      <c r="L85" s="21"/>
      <c r="M85" s="21"/>
      <c r="N85" s="21"/>
      <c r="O85" s="21"/>
      <c r="P85" s="21"/>
      <c r="Q85" s="21"/>
      <c r="R85" s="21"/>
      <c r="S85" s="21"/>
      <c r="T85" s="21"/>
      <c r="U85" s="21"/>
      <c r="V85" s="21"/>
      <c r="W85" s="22"/>
    </row>
  </sheetData>
  <sheetProtection algorithmName="SHA-512" hashValue="f4v0TKtvu0FG2mvXorMLKpI/Drq1vWnWssfh+Pn6kRpus+LS5gwH4HAo2H3KShej84VKVdkZ5R1a2owmckw0hA==" saltValue="RXjcWvNrdrYUMaCpa8LKIg==" spinCount="100000" sheet="1" objects="1" scenarios="1" selectLockedCells="1"/>
  <mergeCells count="267">
    <mergeCell ref="B2:W2"/>
    <mergeCell ref="N20:O20"/>
    <mergeCell ref="N21:O21"/>
    <mergeCell ref="N22:O22"/>
    <mergeCell ref="T19:U19"/>
    <mergeCell ref="R19:S19"/>
    <mergeCell ref="P19:Q19"/>
    <mergeCell ref="N19:O19"/>
    <mergeCell ref="V19:W19"/>
    <mergeCell ref="V20:W20"/>
    <mergeCell ref="V21:W21"/>
    <mergeCell ref="V22:W22"/>
    <mergeCell ref="T20:U20"/>
    <mergeCell ref="T21:U21"/>
    <mergeCell ref="T22:U22"/>
    <mergeCell ref="I21:J21"/>
    <mergeCell ref="B5:W5"/>
    <mergeCell ref="B14:W14"/>
    <mergeCell ref="L11:N11"/>
    <mergeCell ref="E11:J11"/>
    <mergeCell ref="L13:N13"/>
    <mergeCell ref="O13:T13"/>
    <mergeCell ref="R21:S21"/>
    <mergeCell ref="L9:N9"/>
    <mergeCell ref="B38:W38"/>
    <mergeCell ref="N28:O28"/>
    <mergeCell ref="N29:O29"/>
    <mergeCell ref="B13:D13"/>
    <mergeCell ref="E13:J13"/>
    <mergeCell ref="I20:J20"/>
    <mergeCell ref="I19:J19"/>
    <mergeCell ref="L19:M19"/>
    <mergeCell ref="L20:M20"/>
    <mergeCell ref="L21:M21"/>
    <mergeCell ref="L22:M22"/>
    <mergeCell ref="L26:M26"/>
    <mergeCell ref="L27:M27"/>
    <mergeCell ref="L28:M28"/>
    <mergeCell ref="L29:M29"/>
    <mergeCell ref="I29:J29"/>
    <mergeCell ref="L25:M25"/>
    <mergeCell ref="I22:J22"/>
    <mergeCell ref="B17:W17"/>
    <mergeCell ref="B31:E31"/>
    <mergeCell ref="B32:E32"/>
    <mergeCell ref="B33:E33"/>
    <mergeCell ref="B20:E20"/>
    <mergeCell ref="B21:E21"/>
    <mergeCell ref="B19:E19"/>
    <mergeCell ref="B22:E22"/>
    <mergeCell ref="B27:E27"/>
    <mergeCell ref="B4:W4"/>
    <mergeCell ref="V35:W35"/>
    <mergeCell ref="T31:U31"/>
    <mergeCell ref="O11:T11"/>
    <mergeCell ref="O12:T12"/>
    <mergeCell ref="N35:O35"/>
    <mergeCell ref="L10:N10"/>
    <mergeCell ref="L12:N12"/>
    <mergeCell ref="R22:S22"/>
    <mergeCell ref="R23:S23"/>
    <mergeCell ref="R24:S24"/>
    <mergeCell ref="B18:W18"/>
    <mergeCell ref="N25:O25"/>
    <mergeCell ref="P32:Q32"/>
    <mergeCell ref="P33:Q33"/>
    <mergeCell ref="P34:Q34"/>
    <mergeCell ref="P35:Q35"/>
    <mergeCell ref="P29:Q29"/>
    <mergeCell ref="P30:Q30"/>
    <mergeCell ref="P21:Q21"/>
    <mergeCell ref="P22:Q22"/>
    <mergeCell ref="P23:Q23"/>
    <mergeCell ref="P24:Q24"/>
    <mergeCell ref="P25:Q25"/>
    <mergeCell ref="L35:M35"/>
    <mergeCell ref="V29:W29"/>
    <mergeCell ref="V30:W30"/>
    <mergeCell ref="V23:W23"/>
    <mergeCell ref="V24:W24"/>
    <mergeCell ref="V26:W26"/>
    <mergeCell ref="V27:W27"/>
    <mergeCell ref="V28:W28"/>
    <mergeCell ref="T29:U29"/>
    <mergeCell ref="T30:U30"/>
    <mergeCell ref="T32:U32"/>
    <mergeCell ref="L33:M33"/>
    <mergeCell ref="N26:O26"/>
    <mergeCell ref="R25:S25"/>
    <mergeCell ref="P26:Q26"/>
    <mergeCell ref="P27:Q27"/>
    <mergeCell ref="P28:Q28"/>
    <mergeCell ref="R28:S28"/>
    <mergeCell ref="T27:U27"/>
    <mergeCell ref="R27:S27"/>
    <mergeCell ref="T26:U26"/>
    <mergeCell ref="I3:M3"/>
    <mergeCell ref="N3:W3"/>
    <mergeCell ref="B3:D3"/>
    <mergeCell ref="E3:H3"/>
    <mergeCell ref="V31:W31"/>
    <mergeCell ref="V32:W32"/>
    <mergeCell ref="V33:W33"/>
    <mergeCell ref="V34:W34"/>
    <mergeCell ref="B15:W15"/>
    <mergeCell ref="N30:O30"/>
    <mergeCell ref="N31:O31"/>
    <mergeCell ref="N32:O32"/>
    <mergeCell ref="N33:O33"/>
    <mergeCell ref="N34:O34"/>
    <mergeCell ref="I26:J26"/>
    <mergeCell ref="I25:J25"/>
    <mergeCell ref="I24:J24"/>
    <mergeCell ref="I23:J23"/>
    <mergeCell ref="L34:M34"/>
    <mergeCell ref="O8:T8"/>
    <mergeCell ref="O9:T9"/>
    <mergeCell ref="O10:T10"/>
    <mergeCell ref="P31:Q31"/>
    <mergeCell ref="V25:W25"/>
    <mergeCell ref="B46:G46"/>
    <mergeCell ref="B43:N43"/>
    <mergeCell ref="B44:W44"/>
    <mergeCell ref="B36:Q37"/>
    <mergeCell ref="R36:S36"/>
    <mergeCell ref="T37:U37"/>
    <mergeCell ref="B51:E51"/>
    <mergeCell ref="B52:E52"/>
    <mergeCell ref="B53:E53"/>
    <mergeCell ref="T50:W50"/>
    <mergeCell ref="T51:W51"/>
    <mergeCell ref="T52:W52"/>
    <mergeCell ref="T53:W53"/>
    <mergeCell ref="R37:S37"/>
    <mergeCell ref="B50:E50"/>
    <mergeCell ref="M50:O50"/>
    <mergeCell ref="P50:S50"/>
    <mergeCell ref="V37:W37"/>
    <mergeCell ref="T36:U36"/>
    <mergeCell ref="V36:W36"/>
    <mergeCell ref="B40:D40"/>
    <mergeCell ref="E40:H40"/>
    <mergeCell ref="I40:M40"/>
    <mergeCell ref="N40:W40"/>
    <mergeCell ref="P54:S54"/>
    <mergeCell ref="M51:O51"/>
    <mergeCell ref="M52:O52"/>
    <mergeCell ref="P55:S55"/>
    <mergeCell ref="P53:S53"/>
    <mergeCell ref="P52:S52"/>
    <mergeCell ref="P51:S51"/>
    <mergeCell ref="B48:W48"/>
    <mergeCell ref="M53:O53"/>
    <mergeCell ref="M54:O54"/>
    <mergeCell ref="B54:E54"/>
    <mergeCell ref="T54:W54"/>
    <mergeCell ref="T55:W55"/>
    <mergeCell ref="B55:E55"/>
    <mergeCell ref="F51:L51"/>
    <mergeCell ref="F52:L52"/>
    <mergeCell ref="F53:L53"/>
    <mergeCell ref="F54:L54"/>
    <mergeCell ref="F55:L55"/>
    <mergeCell ref="F50:L50"/>
    <mergeCell ref="M55:O55"/>
    <mergeCell ref="B73:W73"/>
    <mergeCell ref="B79:N79"/>
    <mergeCell ref="B84:N84"/>
    <mergeCell ref="Q79:W79"/>
    <mergeCell ref="Q84:W84"/>
    <mergeCell ref="P56:S56"/>
    <mergeCell ref="B67:J67"/>
    <mergeCell ref="B69:M69"/>
    <mergeCell ref="B70:W71"/>
    <mergeCell ref="M56:O56"/>
    <mergeCell ref="J56:L56"/>
    <mergeCell ref="B58:W58"/>
    <mergeCell ref="B66:J66"/>
    <mergeCell ref="B64:H64"/>
    <mergeCell ref="I64:N64"/>
    <mergeCell ref="B65:N65"/>
    <mergeCell ref="T56:W56"/>
    <mergeCell ref="B82:N83"/>
    <mergeCell ref="Q82:W83"/>
    <mergeCell ref="Q77:W78"/>
    <mergeCell ref="O7:T7"/>
    <mergeCell ref="B23:E23"/>
    <mergeCell ref="B24:E24"/>
    <mergeCell ref="B25:E25"/>
    <mergeCell ref="B34:E34"/>
    <mergeCell ref="B35:E35"/>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B26:E26"/>
    <mergeCell ref="B28:E28"/>
    <mergeCell ref="B29:E29"/>
    <mergeCell ref="B30:E30"/>
    <mergeCell ref="I27:J27"/>
    <mergeCell ref="L23:M23"/>
    <mergeCell ref="L24:M24"/>
    <mergeCell ref="B7:D7"/>
    <mergeCell ref="B8:D8"/>
    <mergeCell ref="B9:D9"/>
    <mergeCell ref="B16:W16"/>
    <mergeCell ref="B10:D10"/>
    <mergeCell ref="B12:D12"/>
    <mergeCell ref="E7:J7"/>
    <mergeCell ref="E8:J8"/>
    <mergeCell ref="E9:J9"/>
    <mergeCell ref="E10:J10"/>
    <mergeCell ref="E12:J12"/>
    <mergeCell ref="L7:N7"/>
    <mergeCell ref="L8:N8"/>
    <mergeCell ref="N23:O23"/>
    <mergeCell ref="N24:O24"/>
    <mergeCell ref="R20:S20"/>
    <mergeCell ref="N27:O27"/>
    <mergeCell ref="B11:D11"/>
    <mergeCell ref="B6:W6"/>
    <mergeCell ref="P20:Q20"/>
    <mergeCell ref="B61:J62"/>
    <mergeCell ref="T25:U25"/>
    <mergeCell ref="T24:U24"/>
    <mergeCell ref="T23:U23"/>
    <mergeCell ref="B41:W41"/>
    <mergeCell ref="B49:E49"/>
    <mergeCell ref="F49:L49"/>
    <mergeCell ref="M49:O49"/>
    <mergeCell ref="P49:S49"/>
    <mergeCell ref="T49:W49"/>
    <mergeCell ref="T35:U35"/>
    <mergeCell ref="R35:S35"/>
    <mergeCell ref="T34:U34"/>
    <mergeCell ref="R34:S34"/>
    <mergeCell ref="T33:U33"/>
    <mergeCell ref="R33:S33"/>
    <mergeCell ref="R31:S31"/>
    <mergeCell ref="R30:S30"/>
    <mergeCell ref="R29:S29"/>
    <mergeCell ref="T28:U28"/>
    <mergeCell ref="I28:J28"/>
    <mergeCell ref="R32:S32"/>
    <mergeCell ref="R26:S26"/>
    <mergeCell ref="I35:J35"/>
    <mergeCell ref="I34:J34"/>
    <mergeCell ref="I33:J33"/>
    <mergeCell ref="I32:J32"/>
    <mergeCell ref="I31:J31"/>
    <mergeCell ref="I30:J30"/>
    <mergeCell ref="L30:M30"/>
    <mergeCell ref="L31:M31"/>
    <mergeCell ref="L32:M32"/>
  </mergeCells>
  <dataValidations count="6">
    <dataValidation type="whole" operator="lessThanOrEqual" allowBlank="1" showInputMessage="1" showErrorMessage="1" errorTitle="Invalid Entry" error="Total Annual Hours Worked for Employer may not exceed 2080." sqref="L21:M35">
      <formula1>2080</formula1>
    </dataValidation>
    <dataValidation type="whole" operator="lessThanOrEqual" allowBlank="1" showInputMessage="1" showErrorMessage="1" errorTitle="Invalid Entry" error="# of CCFP Operating Months Per Year may not exceed 12." sqref="K21:K35">
      <formula1>12</formula1>
    </dataValidation>
    <dataValidation type="decimal" operator="lessThanOrEqual" allowBlank="1" showInputMessage="1" showErrorMessage="1" errorTitle="Invalid Entry" error="Hours Per Month Spent on CCFP may not exceed 173.33." sqref="I21:J35">
      <formula1>173.33</formula1>
    </dataValidation>
    <dataValidation type="decimal" operator="lessThanOrEqual" allowBlank="1" showInputMessage="1" showErrorMessage="1" errorTitle="Invalid Entry" error="The number of hours in this column may not exceed 173.33." sqref="M51:S55">
      <formula1>173.33</formula1>
    </dataValidation>
    <dataValidation type="whole" allowBlank="1" showInputMessage="1" showErrorMessage="1" errorTitle="Invalid Entry - Numbers Only" error="Please enter a numerical amount in whole dollars only. Do not include cents." sqref="N21:Q35">
      <formula1>0</formula1>
      <formula2>300000</formula2>
    </dataValidation>
    <dataValidation type="whole" allowBlank="1" showInputMessage="1" showErrorMessage="1" errorTitle="Invalid Entry - Numbers Only" error="Please enter a numerical amount is whole dollars. Do not include cents." sqref="T21:U35">
      <formula1>0</formula1>
      <formula2>300000</formula2>
    </dataValidation>
  </dataValidations>
  <printOptions horizontalCentered="1"/>
  <pageMargins left="0.25" right="0.25" top="0.75" bottom="0.75" header="0.3" footer="0.3"/>
  <pageSetup scale="49" fitToHeight="0" orientation="portrait" r:id="rId1"/>
  <headerFooter>
    <oddFooter>&amp;CPage &amp;P of &amp;N</oddFooter>
  </headerFooter>
  <rowBreaks count="1" manualBreakCount="1">
    <brk id="38" min="1" max="2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view="pageLayout" zoomScale="120" zoomScaleNormal="120" zoomScalePageLayoutView="120" workbookViewId="0">
      <selection activeCell="B7" sqref="B7:J7"/>
    </sheetView>
  </sheetViews>
  <sheetFormatPr defaultRowHeight="12.75" x14ac:dyDescent="0.25"/>
  <cols>
    <col min="1" max="1" width="14.140625" style="178" customWidth="1"/>
    <col min="2" max="2" width="38.28515625" style="178" customWidth="1"/>
    <col min="3" max="3" width="7.42578125" style="178" customWidth="1"/>
    <col min="4" max="4" width="10" style="178" customWidth="1"/>
    <col min="5" max="5" width="20.5703125" style="178" customWidth="1"/>
    <col min="6" max="6" width="25.140625" style="178" customWidth="1"/>
    <col min="7" max="7" width="2.7109375" style="178" customWidth="1"/>
    <col min="8" max="9" width="1.28515625" style="178" customWidth="1"/>
    <col min="10" max="10" width="16" style="178" customWidth="1"/>
    <col min="11" max="16384" width="9.140625" style="178"/>
  </cols>
  <sheetData>
    <row r="1" spans="1:10" ht="15" x14ac:dyDescent="0.25">
      <c r="A1" s="420" t="s">
        <v>213</v>
      </c>
      <c r="B1" s="420"/>
      <c r="C1" s="420"/>
      <c r="D1" s="420"/>
      <c r="E1" s="420"/>
      <c r="F1" s="420"/>
      <c r="G1" s="420"/>
      <c r="H1" s="420"/>
      <c r="I1" s="420"/>
      <c r="J1" s="420"/>
    </row>
    <row r="2" spans="1:10" ht="18.75" customHeight="1" x14ac:dyDescent="0.25">
      <c r="A2" s="472" t="s">
        <v>214</v>
      </c>
      <c r="B2" s="472"/>
      <c r="C2" s="472"/>
      <c r="D2" s="472"/>
      <c r="E2" s="472"/>
      <c r="F2" s="472"/>
      <c r="G2" s="472"/>
      <c r="H2" s="472"/>
      <c r="I2" s="472"/>
      <c r="J2" s="472"/>
    </row>
    <row r="3" spans="1:10" ht="18" customHeight="1" x14ac:dyDescent="0.25">
      <c r="A3" s="413" t="s">
        <v>188</v>
      </c>
      <c r="B3" s="413"/>
      <c r="C3" s="413"/>
      <c r="D3" s="413"/>
      <c r="E3" s="413"/>
      <c r="F3" s="413"/>
      <c r="G3" s="413"/>
      <c r="H3" s="413"/>
      <c r="I3" s="413"/>
      <c r="J3" s="413"/>
    </row>
    <row r="4" spans="1:10" ht="21.95" customHeight="1" x14ac:dyDescent="0.25">
      <c r="A4" s="414" t="s">
        <v>204</v>
      </c>
      <c r="B4" s="415"/>
      <c r="C4" s="415"/>
      <c r="D4" s="415"/>
      <c r="E4" s="415"/>
      <c r="F4" s="415"/>
      <c r="G4" s="415"/>
      <c r="H4" s="415"/>
      <c r="I4" s="415"/>
      <c r="J4" s="415"/>
    </row>
    <row r="5" spans="1:10" ht="14.1" customHeight="1" x14ac:dyDescent="0.25">
      <c r="A5" s="182" t="s">
        <v>193</v>
      </c>
      <c r="B5" s="189">
        <f>PEW!B2</f>
        <v>0</v>
      </c>
      <c r="C5" s="417" t="s">
        <v>194</v>
      </c>
      <c r="D5" s="417"/>
      <c r="E5" s="418">
        <f>PEW!E2</f>
        <v>0</v>
      </c>
      <c r="F5" s="418"/>
      <c r="G5" s="418"/>
      <c r="H5" s="418"/>
      <c r="I5" s="418"/>
      <c r="J5" s="418"/>
    </row>
    <row r="6" spans="1:10" ht="4.5" customHeight="1" x14ac:dyDescent="0.25">
      <c r="A6" s="416"/>
      <c r="B6" s="416"/>
      <c r="C6" s="416"/>
      <c r="D6" s="416"/>
      <c r="E6" s="416"/>
      <c r="F6" s="416"/>
      <c r="G6" s="416"/>
      <c r="H6" s="416"/>
      <c r="I6" s="416"/>
      <c r="J6" s="416"/>
    </row>
    <row r="7" spans="1:10" ht="27" customHeight="1" x14ac:dyDescent="0.25">
      <c r="A7" s="201" t="s">
        <v>195</v>
      </c>
      <c r="B7" s="419"/>
      <c r="C7" s="419"/>
      <c r="D7" s="419"/>
      <c r="E7" s="419"/>
      <c r="F7" s="419"/>
      <c r="G7" s="419"/>
      <c r="H7" s="419"/>
      <c r="I7" s="419"/>
      <c r="J7" s="419"/>
    </row>
    <row r="8" spans="1:10" s="185" customFormat="1" ht="11.25" customHeight="1" x14ac:dyDescent="0.25">
      <c r="A8" s="460"/>
      <c r="B8" s="460"/>
      <c r="C8" s="460"/>
      <c r="D8" s="460"/>
      <c r="E8" s="460"/>
      <c r="F8" s="460"/>
      <c r="G8" s="460"/>
      <c r="H8" s="460"/>
      <c r="I8" s="460"/>
      <c r="J8" s="460"/>
    </row>
    <row r="9" spans="1:10" ht="14.1" customHeight="1" x14ac:dyDescent="0.25">
      <c r="A9" s="178" t="s">
        <v>187</v>
      </c>
    </row>
    <row r="10" spans="1:10" s="185" customFormat="1" ht="10.5" customHeight="1" thickBot="1" x14ac:dyDescent="0.3"/>
    <row r="11" spans="1:10" ht="27" customHeight="1" x14ac:dyDescent="0.25">
      <c r="A11" s="468" t="s">
        <v>186</v>
      </c>
      <c r="B11" s="469"/>
      <c r="C11" s="470" t="s">
        <v>179</v>
      </c>
      <c r="D11" s="469"/>
      <c r="E11" s="190" t="s">
        <v>178</v>
      </c>
      <c r="F11" s="470" t="s">
        <v>177</v>
      </c>
      <c r="G11" s="471"/>
    </row>
    <row r="12" spans="1:10" ht="23.1" customHeight="1" x14ac:dyDescent="0.25">
      <c r="A12" s="429" t="s">
        <v>185</v>
      </c>
      <c r="B12" s="430"/>
      <c r="C12" s="442">
        <v>0</v>
      </c>
      <c r="D12" s="443"/>
      <c r="E12" s="187">
        <v>0</v>
      </c>
      <c r="F12" s="440">
        <f t="shared" ref="F12:F18" si="0">SUM(C12:E12)</f>
        <v>0</v>
      </c>
      <c r="G12" s="441"/>
    </row>
    <row r="13" spans="1:10" ht="21.95" customHeight="1" x14ac:dyDescent="0.25">
      <c r="A13" s="448" t="s">
        <v>203</v>
      </c>
      <c r="B13" s="430"/>
      <c r="C13" s="442">
        <v>0</v>
      </c>
      <c r="D13" s="443"/>
      <c r="E13" s="187">
        <v>0</v>
      </c>
      <c r="F13" s="440">
        <f t="shared" si="0"/>
        <v>0</v>
      </c>
      <c r="G13" s="441"/>
    </row>
    <row r="14" spans="1:10" ht="21.95" customHeight="1" x14ac:dyDescent="0.25">
      <c r="A14" s="448" t="s">
        <v>202</v>
      </c>
      <c r="B14" s="430"/>
      <c r="C14" s="442">
        <v>0</v>
      </c>
      <c r="D14" s="443"/>
      <c r="E14" s="187">
        <v>0</v>
      </c>
      <c r="F14" s="440">
        <f t="shared" si="0"/>
        <v>0</v>
      </c>
      <c r="G14" s="441"/>
    </row>
    <row r="15" spans="1:10" ht="21.95" customHeight="1" x14ac:dyDescent="0.25">
      <c r="A15" s="429" t="s">
        <v>184</v>
      </c>
      <c r="B15" s="430"/>
      <c r="C15" s="442">
        <v>0</v>
      </c>
      <c r="D15" s="443"/>
      <c r="E15" s="187">
        <v>0</v>
      </c>
      <c r="F15" s="440">
        <f t="shared" si="0"/>
        <v>0</v>
      </c>
      <c r="G15" s="441"/>
    </row>
    <row r="16" spans="1:10" ht="21.95" customHeight="1" x14ac:dyDescent="0.25">
      <c r="A16" s="429" t="s">
        <v>183</v>
      </c>
      <c r="B16" s="430"/>
      <c r="C16" s="442">
        <v>0</v>
      </c>
      <c r="D16" s="443"/>
      <c r="E16" s="187">
        <v>0</v>
      </c>
      <c r="F16" s="440">
        <f t="shared" si="0"/>
        <v>0</v>
      </c>
      <c r="G16" s="441"/>
    </row>
    <row r="17" spans="1:10" ht="21.95" customHeight="1" x14ac:dyDescent="0.25">
      <c r="A17" s="429" t="s">
        <v>182</v>
      </c>
      <c r="B17" s="430"/>
      <c r="C17" s="442">
        <v>0</v>
      </c>
      <c r="D17" s="443"/>
      <c r="E17" s="187">
        <v>0</v>
      </c>
      <c r="F17" s="440">
        <f t="shared" si="0"/>
        <v>0</v>
      </c>
      <c r="G17" s="441"/>
    </row>
    <row r="18" spans="1:10" ht="42.95" customHeight="1" x14ac:dyDescent="0.25">
      <c r="A18" s="435" t="s">
        <v>201</v>
      </c>
      <c r="B18" s="436"/>
      <c r="C18" s="442">
        <v>0</v>
      </c>
      <c r="D18" s="443"/>
      <c r="E18" s="187">
        <v>0</v>
      </c>
      <c r="F18" s="440">
        <f t="shared" si="0"/>
        <v>0</v>
      </c>
      <c r="G18" s="441"/>
    </row>
    <row r="19" spans="1:10" ht="24" customHeight="1" x14ac:dyDescent="0.25">
      <c r="A19" s="473" t="s">
        <v>181</v>
      </c>
      <c r="B19" s="438"/>
      <c r="C19" s="433">
        <f>SUM(C12:D18)</f>
        <v>0</v>
      </c>
      <c r="D19" s="439"/>
      <c r="E19" s="207">
        <f>SUM(E12:E18)</f>
        <v>0</v>
      </c>
      <c r="F19" s="433">
        <f>SUM(F12:G18)</f>
        <v>0</v>
      </c>
      <c r="G19" s="434"/>
    </row>
    <row r="20" spans="1:10" ht="6.95" customHeight="1" x14ac:dyDescent="0.25">
      <c r="A20" s="429"/>
      <c r="B20" s="430"/>
      <c r="C20" s="474"/>
      <c r="D20" s="430"/>
      <c r="E20" s="179"/>
      <c r="F20" s="474"/>
      <c r="G20" s="475"/>
    </row>
    <row r="21" spans="1:10" ht="27" customHeight="1" x14ac:dyDescent="0.25">
      <c r="A21" s="476" t="s">
        <v>180</v>
      </c>
      <c r="B21" s="477"/>
      <c r="C21" s="478" t="s">
        <v>179</v>
      </c>
      <c r="D21" s="438"/>
      <c r="E21" s="180" t="s">
        <v>178</v>
      </c>
      <c r="F21" s="478" t="s">
        <v>177</v>
      </c>
      <c r="G21" s="479"/>
      <c r="J21" s="198"/>
    </row>
    <row r="22" spans="1:10" ht="21.95" customHeight="1" x14ac:dyDescent="0.25">
      <c r="A22" s="448" t="s">
        <v>208</v>
      </c>
      <c r="B22" s="430"/>
      <c r="C22" s="449">
        <f>'Management Plan'!T42</f>
        <v>0</v>
      </c>
      <c r="D22" s="450"/>
      <c r="E22" s="206">
        <f>'Management Plan'!V42</f>
        <v>0</v>
      </c>
      <c r="F22" s="433">
        <f t="shared" ref="F22:F28" si="1">SUM(C22:E22)</f>
        <v>0</v>
      </c>
      <c r="G22" s="434"/>
      <c r="J22" s="202"/>
    </row>
    <row r="23" spans="1:10" ht="21" customHeight="1" x14ac:dyDescent="0.25">
      <c r="A23" s="429" t="s">
        <v>176</v>
      </c>
      <c r="B23" s="430"/>
      <c r="C23" s="431">
        <v>0</v>
      </c>
      <c r="D23" s="432"/>
      <c r="E23" s="188">
        <v>0</v>
      </c>
      <c r="F23" s="433">
        <f t="shared" si="1"/>
        <v>0</v>
      </c>
      <c r="G23" s="434"/>
      <c r="J23" s="203"/>
    </row>
    <row r="24" spans="1:10" ht="21" customHeight="1" x14ac:dyDescent="0.25">
      <c r="A24" s="429" t="s">
        <v>175</v>
      </c>
      <c r="B24" s="430"/>
      <c r="C24" s="431">
        <v>0</v>
      </c>
      <c r="D24" s="432"/>
      <c r="E24" s="188">
        <v>0</v>
      </c>
      <c r="F24" s="433">
        <f t="shared" si="1"/>
        <v>0</v>
      </c>
      <c r="G24" s="434"/>
      <c r="J24" s="202"/>
    </row>
    <row r="25" spans="1:10" ht="21" customHeight="1" x14ac:dyDescent="0.25">
      <c r="A25" s="429" t="s">
        <v>174</v>
      </c>
      <c r="B25" s="430"/>
      <c r="C25" s="431">
        <v>0</v>
      </c>
      <c r="D25" s="432"/>
      <c r="E25" s="188">
        <v>0</v>
      </c>
      <c r="F25" s="433">
        <f t="shared" si="1"/>
        <v>0</v>
      </c>
      <c r="G25" s="434"/>
      <c r="J25" s="202"/>
    </row>
    <row r="26" spans="1:10" ht="21" customHeight="1" x14ac:dyDescent="0.25">
      <c r="A26" s="429" t="s">
        <v>173</v>
      </c>
      <c r="B26" s="430"/>
      <c r="C26" s="431">
        <v>0</v>
      </c>
      <c r="D26" s="432"/>
      <c r="E26" s="188">
        <v>0</v>
      </c>
      <c r="F26" s="433">
        <f t="shared" si="1"/>
        <v>0</v>
      </c>
      <c r="G26" s="434"/>
      <c r="J26" s="202"/>
    </row>
    <row r="27" spans="1:10" ht="21" customHeight="1" thickBot="1" x14ac:dyDescent="0.3">
      <c r="A27" s="429" t="s">
        <v>172</v>
      </c>
      <c r="B27" s="430"/>
      <c r="C27" s="431">
        <v>0</v>
      </c>
      <c r="D27" s="432"/>
      <c r="E27" s="188">
        <v>0</v>
      </c>
      <c r="F27" s="433">
        <f t="shared" si="1"/>
        <v>0</v>
      </c>
      <c r="G27" s="434"/>
      <c r="J27" s="202"/>
    </row>
    <row r="28" spans="1:10" ht="44.1" customHeight="1" x14ac:dyDescent="0.2">
      <c r="A28" s="435" t="s">
        <v>201</v>
      </c>
      <c r="B28" s="436"/>
      <c r="C28" s="431">
        <v>0</v>
      </c>
      <c r="D28" s="432"/>
      <c r="E28" s="188">
        <v>0</v>
      </c>
      <c r="F28" s="433">
        <f t="shared" si="1"/>
        <v>0</v>
      </c>
      <c r="G28" s="434"/>
      <c r="J28" s="211" t="s">
        <v>218</v>
      </c>
    </row>
    <row r="29" spans="1:10" ht="37.5" customHeight="1" x14ac:dyDescent="0.25">
      <c r="A29" s="437" t="s">
        <v>171</v>
      </c>
      <c r="B29" s="438"/>
      <c r="C29" s="433">
        <f>SUM(C22:D28)</f>
        <v>0</v>
      </c>
      <c r="D29" s="439"/>
      <c r="E29" s="207">
        <f>SUM(E22:E28)</f>
        <v>0</v>
      </c>
      <c r="F29" s="433">
        <f>SUM(F22:G28)</f>
        <v>0</v>
      </c>
      <c r="G29" s="434"/>
      <c r="J29" s="208" t="e">
        <f>PEW!F92</f>
        <v>#DIV/0!</v>
      </c>
    </row>
    <row r="30" spans="1:10" ht="24.75" customHeight="1" x14ac:dyDescent="0.25">
      <c r="A30" s="429"/>
      <c r="B30" s="430"/>
      <c r="C30" s="426" t="s">
        <v>209</v>
      </c>
      <c r="D30" s="427"/>
      <c r="E30" s="200" t="s">
        <v>206</v>
      </c>
      <c r="F30" s="426" t="s">
        <v>210</v>
      </c>
      <c r="G30" s="428"/>
      <c r="J30" s="210" t="s">
        <v>219</v>
      </c>
    </row>
    <row r="31" spans="1:10" ht="26.1" customHeight="1" thickBot="1" x14ac:dyDescent="0.3">
      <c r="A31" s="421" t="s">
        <v>170</v>
      </c>
      <c r="B31" s="422"/>
      <c r="C31" s="423">
        <f>SUM(C29,C19)</f>
        <v>0</v>
      </c>
      <c r="D31" s="424"/>
      <c r="E31" s="212">
        <f>SUM(E19,E29)</f>
        <v>0</v>
      </c>
      <c r="F31" s="423">
        <f>SUM(F19,F29)</f>
        <v>0</v>
      </c>
      <c r="G31" s="425"/>
      <c r="J31" s="209" t="e">
        <f>J29-C31</f>
        <v>#DIV/0!</v>
      </c>
    </row>
    <row r="32" spans="1:10" ht="14.1" customHeight="1" x14ac:dyDescent="0.25">
      <c r="A32" s="197" t="s">
        <v>207</v>
      </c>
      <c r="E32" s="199"/>
    </row>
    <row r="33" spans="1:10" s="198" customFormat="1" x14ac:dyDescent="0.25">
      <c r="A33" s="452" t="s">
        <v>217</v>
      </c>
      <c r="B33" s="452"/>
      <c r="C33" s="452"/>
      <c r="D33" s="452"/>
      <c r="E33" s="452"/>
      <c r="F33" s="452"/>
      <c r="G33" s="452"/>
      <c r="H33" s="452"/>
      <c r="I33" s="452"/>
      <c r="J33" s="452"/>
    </row>
    <row r="34" spans="1:10" ht="14.1" customHeight="1" x14ac:dyDescent="0.25">
      <c r="A34" s="417" t="s">
        <v>211</v>
      </c>
      <c r="B34" s="417"/>
      <c r="C34" s="417"/>
      <c r="D34" s="417"/>
      <c r="E34" s="417"/>
      <c r="F34" s="417"/>
      <c r="G34" s="417"/>
      <c r="H34" s="417"/>
      <c r="I34" s="417"/>
      <c r="J34" s="417"/>
    </row>
    <row r="35" spans="1:10" ht="14.1" customHeight="1" x14ac:dyDescent="0.25">
      <c r="A35" s="417" t="s">
        <v>212</v>
      </c>
      <c r="B35" s="415"/>
      <c r="C35" s="415"/>
      <c r="D35" s="415"/>
      <c r="E35" s="415"/>
      <c r="F35" s="415"/>
      <c r="G35" s="415"/>
      <c r="H35" s="415"/>
      <c r="I35" s="415"/>
      <c r="J35" s="415"/>
    </row>
    <row r="36" spans="1:10" ht="14.1" customHeight="1" x14ac:dyDescent="0.25">
      <c r="A36" s="178" t="s">
        <v>169</v>
      </c>
    </row>
    <row r="37" spans="1:10" s="185" customFormat="1" ht="11.25" customHeight="1" x14ac:dyDescent="0.25"/>
    <row r="38" spans="1:10" ht="14.1" customHeight="1" x14ac:dyDescent="0.25">
      <c r="A38" s="178" t="s">
        <v>168</v>
      </c>
    </row>
    <row r="39" spans="1:10" ht="14.1" customHeight="1" x14ac:dyDescent="0.25">
      <c r="A39" s="178" t="s">
        <v>167</v>
      </c>
    </row>
    <row r="40" spans="1:10" s="185" customFormat="1" ht="26.25" customHeight="1" x14ac:dyDescent="0.25">
      <c r="A40" s="446"/>
      <c r="B40" s="446"/>
      <c r="C40" s="446"/>
      <c r="D40" s="446"/>
      <c r="E40" s="446"/>
      <c r="F40" s="446"/>
      <c r="G40" s="446"/>
      <c r="H40" s="446"/>
      <c r="I40" s="446"/>
      <c r="J40" s="446"/>
    </row>
    <row r="41" spans="1:10" s="185" customFormat="1" ht="12.75" customHeight="1" x14ac:dyDescent="0.25"/>
    <row r="42" spans="1:10" ht="27" customHeight="1" x14ac:dyDescent="0.25">
      <c r="A42" s="444" t="s">
        <v>205</v>
      </c>
      <c r="B42" s="445"/>
      <c r="C42" s="445"/>
      <c r="D42" s="445"/>
      <c r="E42" s="445"/>
      <c r="F42" s="445"/>
      <c r="G42" s="445"/>
      <c r="H42" s="445"/>
      <c r="I42" s="445"/>
      <c r="J42" s="445"/>
    </row>
    <row r="43" spans="1:10" ht="27" customHeight="1" x14ac:dyDescent="0.25">
      <c r="A43" s="446"/>
      <c r="B43" s="446"/>
      <c r="C43" s="446"/>
      <c r="D43" s="446"/>
      <c r="E43" s="446"/>
      <c r="F43" s="446"/>
      <c r="G43" s="446"/>
      <c r="H43" s="446"/>
      <c r="I43" s="446"/>
      <c r="J43" s="446"/>
    </row>
    <row r="44" spans="1:10" s="185" customFormat="1" ht="12" customHeight="1" x14ac:dyDescent="0.25">
      <c r="A44" s="461"/>
      <c r="B44" s="461"/>
      <c r="C44" s="461"/>
      <c r="D44" s="461"/>
      <c r="E44" s="461"/>
      <c r="F44" s="461"/>
      <c r="G44" s="461"/>
      <c r="H44" s="461"/>
      <c r="I44" s="461"/>
      <c r="J44" s="461"/>
    </row>
    <row r="45" spans="1:10" ht="14.1" customHeight="1" x14ac:dyDescent="0.25">
      <c r="A45" s="178" t="s">
        <v>166</v>
      </c>
    </row>
    <row r="46" spans="1:10" ht="14.1" customHeight="1" x14ac:dyDescent="0.25">
      <c r="A46" s="178" t="s">
        <v>165</v>
      </c>
    </row>
    <row r="47" spans="1:10" s="185" customFormat="1" ht="14.1" customHeight="1" x14ac:dyDescent="0.25"/>
    <row r="48" spans="1:10" ht="15" customHeight="1" x14ac:dyDescent="0.25">
      <c r="A48" s="462" t="s">
        <v>196</v>
      </c>
      <c r="B48" s="463"/>
      <c r="C48" s="463"/>
      <c r="D48" s="463"/>
      <c r="E48" s="463"/>
      <c r="F48" s="463"/>
      <c r="G48" s="463"/>
      <c r="H48" s="463"/>
      <c r="I48" s="463"/>
      <c r="J48" s="464"/>
    </row>
    <row r="49" spans="1:10" ht="30" customHeight="1" x14ac:dyDescent="0.25">
      <c r="A49" s="456"/>
      <c r="B49" s="457"/>
      <c r="C49" s="457"/>
      <c r="D49" s="457"/>
      <c r="F49" s="195"/>
      <c r="G49" s="181"/>
      <c r="H49" s="181"/>
      <c r="I49" s="181"/>
      <c r="J49" s="192"/>
    </row>
    <row r="50" spans="1:10" ht="15.75" customHeight="1" x14ac:dyDescent="0.25">
      <c r="A50" s="465" t="s">
        <v>197</v>
      </c>
      <c r="B50" s="466"/>
      <c r="C50" s="181"/>
      <c r="D50" s="181"/>
      <c r="F50" s="191" t="s">
        <v>26</v>
      </c>
      <c r="G50" s="181"/>
      <c r="H50" s="181"/>
      <c r="I50" s="181"/>
      <c r="J50" s="192"/>
    </row>
    <row r="51" spans="1:10" ht="30" customHeight="1" x14ac:dyDescent="0.25">
      <c r="A51" s="458"/>
      <c r="B51" s="459"/>
      <c r="C51" s="459"/>
      <c r="D51" s="459"/>
      <c r="F51" s="195"/>
      <c r="G51" s="181"/>
      <c r="H51" s="181"/>
      <c r="I51" s="181"/>
      <c r="J51" s="192"/>
    </row>
    <row r="52" spans="1:10" ht="12.75" customHeight="1" x14ac:dyDescent="0.25">
      <c r="A52" s="454" t="s">
        <v>198</v>
      </c>
      <c r="B52" s="455"/>
      <c r="C52" s="183"/>
      <c r="D52" s="183"/>
      <c r="E52" s="196"/>
      <c r="F52" s="193" t="s">
        <v>26</v>
      </c>
      <c r="G52" s="183"/>
      <c r="H52" s="183"/>
      <c r="I52" s="183"/>
      <c r="J52" s="194"/>
    </row>
    <row r="53" spans="1:10" ht="14.1" customHeight="1" x14ac:dyDescent="0.25">
      <c r="A53" s="447" t="s">
        <v>164</v>
      </c>
      <c r="B53" s="447"/>
      <c r="C53" s="447"/>
      <c r="D53" s="447"/>
      <c r="E53" s="447"/>
      <c r="F53" s="447"/>
      <c r="G53" s="447"/>
      <c r="H53" s="447"/>
      <c r="I53" s="447"/>
      <c r="J53" s="447"/>
    </row>
    <row r="54" spans="1:10" ht="14.1" customHeight="1" x14ac:dyDescent="0.25">
      <c r="A54" s="417" t="s">
        <v>189</v>
      </c>
      <c r="B54" s="467"/>
      <c r="C54" s="467"/>
      <c r="D54" s="467"/>
      <c r="E54" s="467"/>
      <c r="F54" s="467"/>
      <c r="G54" s="467"/>
      <c r="H54" s="467"/>
      <c r="I54" s="467"/>
      <c r="J54" s="467"/>
    </row>
    <row r="55" spans="1:10" ht="14.1" customHeight="1" x14ac:dyDescent="0.25">
      <c r="A55" s="417" t="s">
        <v>199</v>
      </c>
      <c r="B55" s="467"/>
      <c r="C55" s="467"/>
      <c r="D55" s="467"/>
      <c r="E55" s="467"/>
      <c r="F55" s="467"/>
      <c r="G55" s="467"/>
      <c r="H55" s="467"/>
      <c r="I55" s="467"/>
      <c r="J55" s="467"/>
    </row>
    <row r="56" spans="1:10" ht="168" customHeight="1" x14ac:dyDescent="0.25">
      <c r="A56" s="466" t="s">
        <v>190</v>
      </c>
      <c r="B56" s="451"/>
      <c r="C56" s="451"/>
      <c r="D56" s="451"/>
      <c r="E56" s="451"/>
      <c r="F56" s="451"/>
      <c r="G56" s="451"/>
      <c r="H56" s="451"/>
      <c r="I56" s="451"/>
      <c r="J56" s="451"/>
    </row>
    <row r="57" spans="1:10" ht="14.1" customHeight="1" x14ac:dyDescent="0.25">
      <c r="A57" s="480" t="s">
        <v>191</v>
      </c>
      <c r="B57" s="417"/>
      <c r="C57" s="417"/>
      <c r="D57" s="417"/>
      <c r="E57" s="417"/>
      <c r="F57" s="417"/>
      <c r="G57" s="417"/>
      <c r="H57" s="417"/>
      <c r="I57" s="417"/>
      <c r="J57" s="417"/>
    </row>
    <row r="58" spans="1:10" ht="28.5" customHeight="1" x14ac:dyDescent="0.25">
      <c r="A58" s="466" t="s">
        <v>192</v>
      </c>
      <c r="B58" s="451"/>
      <c r="C58" s="451"/>
      <c r="D58" s="451"/>
      <c r="E58" s="451"/>
      <c r="F58" s="451"/>
      <c r="G58" s="451"/>
      <c r="H58" s="451"/>
      <c r="I58" s="451"/>
      <c r="J58" s="451"/>
    </row>
    <row r="59" spans="1:10" ht="14.1" customHeight="1" x14ac:dyDescent="0.25"/>
    <row r="60" spans="1:10" ht="14.1" customHeight="1" x14ac:dyDescent="0.25">
      <c r="A60" s="453" t="s">
        <v>163</v>
      </c>
      <c r="B60" s="453"/>
      <c r="C60" s="453"/>
      <c r="D60" s="453"/>
      <c r="E60" s="453"/>
      <c r="F60" s="453"/>
      <c r="G60" s="453"/>
      <c r="H60" s="453"/>
      <c r="I60" s="453"/>
      <c r="J60" s="453"/>
    </row>
    <row r="61" spans="1:10" ht="12.95" customHeight="1" x14ac:dyDescent="0.25">
      <c r="A61" s="415" t="s">
        <v>162</v>
      </c>
      <c r="B61" s="415"/>
      <c r="C61" s="415"/>
      <c r="D61" s="415"/>
      <c r="E61" s="415"/>
      <c r="F61" s="415"/>
      <c r="G61" s="415"/>
      <c r="H61" s="415"/>
      <c r="I61" s="415"/>
      <c r="J61" s="415"/>
    </row>
    <row r="62" spans="1:10" ht="28.5" customHeight="1" x14ac:dyDescent="0.25">
      <c r="A62" s="452" t="s">
        <v>161</v>
      </c>
      <c r="B62" s="445"/>
      <c r="C62" s="445"/>
      <c r="D62" s="445"/>
      <c r="E62" s="445"/>
      <c r="F62" s="445"/>
      <c r="G62" s="445"/>
      <c r="H62" s="445"/>
      <c r="I62" s="445"/>
      <c r="J62" s="445"/>
    </row>
    <row r="63" spans="1:10" ht="26.25" customHeight="1" x14ac:dyDescent="0.25">
      <c r="A63" s="445" t="s">
        <v>160</v>
      </c>
      <c r="B63" s="445"/>
      <c r="C63" s="445"/>
      <c r="D63" s="445"/>
      <c r="E63" s="445"/>
      <c r="F63" s="445"/>
      <c r="G63" s="445"/>
      <c r="H63" s="445"/>
      <c r="I63" s="445"/>
      <c r="J63" s="445"/>
    </row>
    <row r="64" spans="1:10" ht="30.75" customHeight="1" x14ac:dyDescent="0.25">
      <c r="A64" s="445" t="s">
        <v>159</v>
      </c>
      <c r="B64" s="445"/>
      <c r="C64" s="445"/>
      <c r="D64" s="445"/>
      <c r="E64" s="445"/>
      <c r="F64" s="445"/>
      <c r="G64" s="445"/>
      <c r="H64" s="445"/>
      <c r="I64" s="445"/>
      <c r="J64" s="445"/>
    </row>
    <row r="65" spans="1:10" ht="39.75" customHeight="1" x14ac:dyDescent="0.25">
      <c r="A65" s="445" t="s">
        <v>158</v>
      </c>
      <c r="B65" s="445"/>
      <c r="C65" s="445"/>
      <c r="D65" s="445"/>
      <c r="E65" s="445"/>
      <c r="F65" s="445"/>
      <c r="G65" s="445"/>
      <c r="H65" s="445"/>
      <c r="I65" s="445"/>
      <c r="J65" s="445"/>
    </row>
    <row r="66" spans="1:10" ht="27" customHeight="1" x14ac:dyDescent="0.25">
      <c r="A66" s="445" t="s">
        <v>157</v>
      </c>
      <c r="B66" s="445"/>
      <c r="C66" s="445"/>
      <c r="D66" s="445"/>
      <c r="E66" s="445"/>
      <c r="F66" s="445"/>
      <c r="G66" s="445"/>
      <c r="H66" s="445"/>
      <c r="I66" s="445"/>
      <c r="J66" s="445"/>
    </row>
    <row r="67" spans="1:10" ht="28.5" customHeight="1" x14ac:dyDescent="0.25">
      <c r="A67" s="452" t="s">
        <v>229</v>
      </c>
      <c r="B67" s="445"/>
      <c r="C67" s="445"/>
      <c r="D67" s="445"/>
      <c r="E67" s="445"/>
      <c r="F67" s="445"/>
      <c r="G67" s="445"/>
      <c r="H67" s="445"/>
      <c r="I67" s="445"/>
      <c r="J67" s="445"/>
    </row>
    <row r="68" spans="1:10" ht="53.25" customHeight="1" x14ac:dyDescent="0.25">
      <c r="A68" s="445" t="s">
        <v>156</v>
      </c>
      <c r="B68" s="445"/>
      <c r="C68" s="445"/>
      <c r="D68" s="445"/>
      <c r="E68" s="445"/>
      <c r="F68" s="445"/>
      <c r="G68" s="445"/>
      <c r="H68" s="445"/>
      <c r="I68" s="445"/>
      <c r="J68" s="445"/>
    </row>
    <row r="69" spans="1:10" s="185" customFormat="1" ht="15" customHeight="1" x14ac:dyDescent="0.25">
      <c r="A69" s="184"/>
      <c r="B69" s="184"/>
      <c r="C69" s="184"/>
      <c r="D69" s="184"/>
      <c r="E69" s="184"/>
      <c r="F69" s="184"/>
      <c r="G69" s="184"/>
      <c r="H69" s="184"/>
      <c r="I69" s="184"/>
      <c r="J69" s="184"/>
    </row>
    <row r="70" spans="1:10" ht="12.95" customHeight="1" x14ac:dyDescent="0.25">
      <c r="A70" s="451" t="s">
        <v>155</v>
      </c>
      <c r="B70" s="451"/>
      <c r="C70" s="451"/>
      <c r="D70" s="451"/>
      <c r="E70" s="451"/>
      <c r="F70" s="451"/>
      <c r="G70" s="451"/>
      <c r="H70" s="451"/>
      <c r="I70" s="451"/>
      <c r="J70" s="451"/>
    </row>
    <row r="71" spans="1:10" ht="28.5" customHeight="1" x14ac:dyDescent="0.25">
      <c r="A71" s="452" t="s">
        <v>232</v>
      </c>
      <c r="B71" s="451"/>
      <c r="C71" s="451"/>
      <c r="D71" s="451"/>
      <c r="E71" s="451"/>
      <c r="F71" s="451"/>
      <c r="G71" s="451"/>
      <c r="H71" s="451"/>
      <c r="I71" s="451"/>
      <c r="J71" s="451"/>
    </row>
    <row r="72" spans="1:10" ht="40.5" customHeight="1" x14ac:dyDescent="0.25">
      <c r="A72" s="451" t="s">
        <v>154</v>
      </c>
      <c r="B72" s="451"/>
      <c r="C72" s="451"/>
      <c r="D72" s="451"/>
      <c r="E72" s="451"/>
      <c r="F72" s="451"/>
      <c r="G72" s="451"/>
      <c r="H72" s="451"/>
      <c r="I72" s="451"/>
      <c r="J72" s="451"/>
    </row>
    <row r="73" spans="1:10" ht="12.95" customHeight="1" x14ac:dyDescent="0.25">
      <c r="A73" s="452" t="s">
        <v>230</v>
      </c>
      <c r="B73" s="451"/>
      <c r="C73" s="451"/>
      <c r="D73" s="451"/>
      <c r="E73" s="451"/>
      <c r="F73" s="451"/>
      <c r="G73" s="451"/>
      <c r="H73" s="451"/>
      <c r="I73" s="451"/>
      <c r="J73" s="451"/>
    </row>
    <row r="74" spans="1:10" ht="12.95" customHeight="1" x14ac:dyDescent="0.25">
      <c r="A74" s="452" t="s">
        <v>231</v>
      </c>
      <c r="B74" s="451"/>
      <c r="C74" s="451"/>
      <c r="D74" s="451"/>
      <c r="E74" s="451"/>
      <c r="F74" s="451"/>
      <c r="G74" s="451"/>
      <c r="H74" s="451"/>
      <c r="I74" s="451"/>
      <c r="J74" s="451"/>
    </row>
    <row r="75" spans="1:10" ht="12.95" customHeight="1" x14ac:dyDescent="0.25">
      <c r="A75" s="451" t="s">
        <v>153</v>
      </c>
      <c r="B75" s="451"/>
      <c r="C75" s="451"/>
      <c r="D75" s="451"/>
      <c r="E75" s="451"/>
      <c r="F75" s="451"/>
      <c r="G75" s="451"/>
      <c r="H75" s="451"/>
      <c r="I75" s="451"/>
      <c r="J75" s="451"/>
    </row>
    <row r="76" spans="1:10" ht="12.95" customHeight="1" x14ac:dyDescent="0.25">
      <c r="A76" s="451" t="s">
        <v>152</v>
      </c>
      <c r="B76" s="451"/>
      <c r="C76" s="451"/>
      <c r="D76" s="451"/>
      <c r="E76" s="451"/>
      <c r="F76" s="451"/>
      <c r="G76" s="451"/>
      <c r="H76" s="451"/>
      <c r="I76" s="451"/>
      <c r="J76" s="451"/>
    </row>
    <row r="77" spans="1:10" ht="55.5" customHeight="1" x14ac:dyDescent="0.25">
      <c r="A77" s="452" t="s">
        <v>233</v>
      </c>
      <c r="B77" s="451"/>
      <c r="C77" s="451"/>
      <c r="D77" s="451"/>
      <c r="E77" s="451"/>
      <c r="F77" s="451"/>
      <c r="G77" s="451"/>
      <c r="H77" s="451"/>
      <c r="I77" s="451"/>
      <c r="J77" s="451"/>
    </row>
  </sheetData>
  <sheetProtection algorithmName="SHA-512" hashValue="uIe8s8W/ZC7Mt6AzAZYum/+Xb7/FPJD6Ncv+IseKzwuiLGZ3xthpU1kWsqKkDRav8wNPe6ssn+N5HtKXfpmPHQ==" saltValue="mXQB1dyZF0tCMwQEMN25yg==" spinCount="100000" sheet="1" objects="1" scenarios="1" selectLockedCells="1"/>
  <mergeCells count="107">
    <mergeCell ref="A2:J2"/>
    <mergeCell ref="A77:J77"/>
    <mergeCell ref="A75:J75"/>
    <mergeCell ref="A76:J76"/>
    <mergeCell ref="F17:G17"/>
    <mergeCell ref="A18:B18"/>
    <mergeCell ref="C18:D18"/>
    <mergeCell ref="F18:G18"/>
    <mergeCell ref="A19:B19"/>
    <mergeCell ref="C19:D19"/>
    <mergeCell ref="F19:G19"/>
    <mergeCell ref="A20:B20"/>
    <mergeCell ref="C20:D20"/>
    <mergeCell ref="F20:G20"/>
    <mergeCell ref="A21:B21"/>
    <mergeCell ref="C21:D21"/>
    <mergeCell ref="F21:G21"/>
    <mergeCell ref="A34:J34"/>
    <mergeCell ref="A35:J35"/>
    <mergeCell ref="A33:J33"/>
    <mergeCell ref="A55:J55"/>
    <mergeCell ref="A56:J56"/>
    <mergeCell ref="A57:J57"/>
    <mergeCell ref="A58:J58"/>
    <mergeCell ref="A60:J60"/>
    <mergeCell ref="A52:B52"/>
    <mergeCell ref="A49:D49"/>
    <mergeCell ref="A51:D51"/>
    <mergeCell ref="A8:J8"/>
    <mergeCell ref="A40:J40"/>
    <mergeCell ref="A44:J44"/>
    <mergeCell ref="A48:J48"/>
    <mergeCell ref="A50:B50"/>
    <mergeCell ref="A54:J54"/>
    <mergeCell ref="A11:B11"/>
    <mergeCell ref="C11:D11"/>
    <mergeCell ref="F11:G11"/>
    <mergeCell ref="A12:B12"/>
    <mergeCell ref="C12:D12"/>
    <mergeCell ref="F12:G12"/>
    <mergeCell ref="A13:B13"/>
    <mergeCell ref="C13:D13"/>
    <mergeCell ref="F13:G13"/>
    <mergeCell ref="A14:B14"/>
    <mergeCell ref="C14:D14"/>
    <mergeCell ref="F14:G14"/>
    <mergeCell ref="A15:B15"/>
    <mergeCell ref="C15:D15"/>
    <mergeCell ref="A72:J72"/>
    <mergeCell ref="A73:J73"/>
    <mergeCell ref="A74:J74"/>
    <mergeCell ref="A66:J66"/>
    <mergeCell ref="A70:J70"/>
    <mergeCell ref="A68:J68"/>
    <mergeCell ref="A67:J67"/>
    <mergeCell ref="A71:J71"/>
    <mergeCell ref="A61:J61"/>
    <mergeCell ref="A62:J62"/>
    <mergeCell ref="A63:J63"/>
    <mergeCell ref="A64:J64"/>
    <mergeCell ref="A65:J65"/>
    <mergeCell ref="C16:D16"/>
    <mergeCell ref="F16:G16"/>
    <mergeCell ref="A17:B17"/>
    <mergeCell ref="C17:D17"/>
    <mergeCell ref="A42:J42"/>
    <mergeCell ref="A43:J43"/>
    <mergeCell ref="A53:J53"/>
    <mergeCell ref="A25:B25"/>
    <mergeCell ref="C25:D25"/>
    <mergeCell ref="F25:G25"/>
    <mergeCell ref="A26:B26"/>
    <mergeCell ref="C26:D26"/>
    <mergeCell ref="F26:G26"/>
    <mergeCell ref="A22:B22"/>
    <mergeCell ref="C22:D22"/>
    <mergeCell ref="F22:G22"/>
    <mergeCell ref="A23:B23"/>
    <mergeCell ref="C23:D23"/>
    <mergeCell ref="F23:G23"/>
    <mergeCell ref="A24:B24"/>
    <mergeCell ref="C24:D24"/>
    <mergeCell ref="F24:G24"/>
    <mergeCell ref="A3:J3"/>
    <mergeCell ref="A4:J4"/>
    <mergeCell ref="A6:J6"/>
    <mergeCell ref="C5:D5"/>
    <mergeCell ref="E5:J5"/>
    <mergeCell ref="B7:J7"/>
    <mergeCell ref="A1:J1"/>
    <mergeCell ref="A31:B31"/>
    <mergeCell ref="C31:D31"/>
    <mergeCell ref="F31:G31"/>
    <mergeCell ref="C30:D30"/>
    <mergeCell ref="F30:G30"/>
    <mergeCell ref="A27:B27"/>
    <mergeCell ref="C27:D27"/>
    <mergeCell ref="F27:G27"/>
    <mergeCell ref="A28:B28"/>
    <mergeCell ref="A29:B29"/>
    <mergeCell ref="C29:D29"/>
    <mergeCell ref="F29:G29"/>
    <mergeCell ref="A30:B30"/>
    <mergeCell ref="C28:D28"/>
    <mergeCell ref="F28:G28"/>
    <mergeCell ref="F15:G15"/>
    <mergeCell ref="A16:B16"/>
  </mergeCells>
  <dataValidations disablePrompts="1" count="2">
    <dataValidation type="whole" allowBlank="1" showInputMessage="1" showErrorMessage="1" errorTitle="Invalid Entry - Whole #s Only" error="Please enter a numerical amount in whole dollars only. Do not include cents." sqref="C12:E18">
      <formula1>0</formula1>
      <formula2>6000000000000</formula2>
    </dataValidation>
    <dataValidation type="whole" allowBlank="1" showInputMessage="1" showErrorMessage="1" errorTitle="Invalid Entry - Whole #s Only" error="Enter a numerical amount in whole dollars only. Do not include cents." sqref="C23:E28">
      <formula1>0</formula1>
      <formula2>6000000000000</formula2>
    </dataValidation>
  </dataValidations>
  <pageMargins left="0.48993055555555554" right="0.7" top="0.75" bottom="0.75" header="0.3" footer="0.3"/>
  <pageSetup scale="68" orientation="portrait" r:id="rId1"/>
  <rowBreaks count="1" manualBreakCount="1">
    <brk id="52" max="16383" man="1"/>
  </rowBreaks>
  <extLst>
    <ext xmlns:x14="http://schemas.microsoft.com/office/spreadsheetml/2009/9/main" uri="{78C0D931-6437-407d-A8EE-F0AAD7539E65}">
      <x14:conditionalFormattings>
        <x14:conditionalFormatting xmlns:xm="http://schemas.microsoft.com/office/excel/2006/main">
          <x14:cfRule type="cellIs" priority="7" operator="notEqual" id="{44D8C143-16A2-4116-A7B8-F927C9D31063}">
            <xm:f>PEW!$F$92</xm:f>
            <x14:dxf>
              <fill>
                <patternFill>
                  <bgColor rgb="FFFF0000"/>
                </patternFill>
              </fill>
            </x14:dxf>
          </x14:cfRule>
          <xm:sqref>C31:D31</xm:sqref>
        </x14:conditionalFormatting>
        <x14:conditionalFormatting xmlns:xm="http://schemas.microsoft.com/office/excel/2006/main">
          <x14:cfRule type="cellIs" priority="6" operator="lessThan" id="{8F9D8E14-8961-4D47-84CE-BB30B17E1294}">
            <xm:f>PEW!$F$92</xm:f>
            <x14:dxf>
              <fill>
                <patternFill>
                  <bgColor rgb="FFFF0000"/>
                </patternFill>
              </fill>
            </x14:dxf>
          </x14:cfRule>
          <xm:sqref>F31:G31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11</vt:i4>
      </vt:variant>
    </vt:vector>
  </HeadingPairs>
  <TitlesOfParts>
    <vt:vector size="14" baseType="lpstr">
      <vt:lpstr>PEW</vt:lpstr>
      <vt:lpstr>Management Plan</vt:lpstr>
      <vt:lpstr>Budget</vt:lpstr>
      <vt:lpstr>B_F</vt:lpstr>
      <vt:lpstr>B_NN</vt:lpstr>
      <vt:lpstr>B_R</vt:lpstr>
      <vt:lpstr>LS_F</vt:lpstr>
      <vt:lpstr>LS_NN</vt:lpstr>
      <vt:lpstr>LS_R</vt:lpstr>
      <vt:lpstr>'Management Plan'!Print_Area</vt:lpstr>
      <vt:lpstr>PEW!Print_Area</vt:lpstr>
      <vt:lpstr>S_F</vt:lpstr>
      <vt:lpstr>S_NN</vt:lpstr>
      <vt:lpstr>S_R</vt:lpstr>
    </vt:vector>
  </TitlesOfParts>
  <Company>Florida Department of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Arriet V</dc:creator>
  <cp:lastModifiedBy>Waddle, Michael G</cp:lastModifiedBy>
  <cp:lastPrinted>2015-08-11T18:52:22Z</cp:lastPrinted>
  <dcterms:created xsi:type="dcterms:W3CDTF">2015-05-22T17:37:14Z</dcterms:created>
  <dcterms:modified xsi:type="dcterms:W3CDTF">2017-08-29T12:29:14Z</dcterms:modified>
</cp:coreProperties>
</file>