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8_{868C66BA-EE0C-4C71-A500-29A6F50856BF}" xr6:coauthVersionLast="47" xr6:coauthVersionMax="47" xr10:uidLastSave="{00000000-0000-0000-0000-000000000000}"/>
  <bookViews>
    <workbookView xWindow="-120" yWindow="-120" windowWidth="29040" windowHeight="15720" activeTab="1" xr2:uid="{00000000-000D-0000-FFFF-FFFF00000000}"/>
  </bookViews>
  <sheets>
    <sheet name="Instructions" sheetId="6" r:id="rId1"/>
    <sheet name="PEW" sheetId="8" r:id="rId2"/>
    <sheet name="Management Plan" sheetId="1" r:id="rId3"/>
    <sheet name="Budget" sheetId="7" r:id="rId4"/>
  </sheets>
  <externalReferences>
    <externalReference r:id="rId5"/>
    <externalReference r:id="rId6"/>
    <externalReference r:id="rId7"/>
  </externalReferences>
  <definedNames>
    <definedName name="B_F" localSheetId="3">[1]PEW!$H$8</definedName>
    <definedName name="B_F" localSheetId="0">[1]PEW!$H$8</definedName>
    <definedName name="B_F">#REF!</definedName>
    <definedName name="B_NN" localSheetId="3">[1]PEW!$H$10</definedName>
    <definedName name="B_NN" localSheetId="0">[1]PEW!$H$10</definedName>
    <definedName name="B_NN">#REF!</definedName>
    <definedName name="B_R" localSheetId="3">[1]PEW!$H$9</definedName>
    <definedName name="B_R" localSheetId="0">[1]PEW!$H$9</definedName>
    <definedName name="B_R">#REF!</definedName>
    <definedName name="dfdsfe">[2]PEW!$H$13</definedName>
    <definedName name="LS_F" localSheetId="3">[1]PEW!$H$13</definedName>
    <definedName name="LS_F" localSheetId="0">[1]PEW!$H$13</definedName>
    <definedName name="LS_F">#REF!</definedName>
    <definedName name="LS_NN" localSheetId="3">[1]PEW!$H$15</definedName>
    <definedName name="LS_NN" localSheetId="0">[1]PEW!$H$15</definedName>
    <definedName name="LS_NN">#REF!</definedName>
    <definedName name="LS_R" localSheetId="3">[1]PEW!$H$14</definedName>
    <definedName name="LS_R" localSheetId="0">[1]PEW!$H$14</definedName>
    <definedName name="LS_R" localSheetId="1">PEW!$H$14</definedName>
    <definedName name="LS_R">#REF!</definedName>
    <definedName name="_xlnm.Print_Area" localSheetId="0">Instructions!$A$1:$J$36</definedName>
    <definedName name="_xlnm.Print_Area" localSheetId="2">'Management Plan'!$B$1:$W$86</definedName>
    <definedName name="_xlnm.Print_Area" localSheetId="1">PEW!$A$1:$Q$43</definedName>
    <definedName name="S_F" localSheetId="3">[1]PEW!$H$19</definedName>
    <definedName name="S_F" localSheetId="0">[1]PEW!$H$19</definedName>
    <definedName name="S_F">#REF!</definedName>
    <definedName name="S_NN" localSheetId="3">[1]PEW!$H$21</definedName>
    <definedName name="S_NN" localSheetId="0">[1]PEW!$H$21</definedName>
    <definedName name="S_NN">#REF!</definedName>
    <definedName name="S_R" localSheetId="3">[1]PEW!$H$20</definedName>
    <definedName name="S_R" localSheetId="0">[1]PEW!$H$20</definedName>
    <definedName name="S_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8" i="8" l="1"/>
  <c r="A37" i="8"/>
  <c r="A36" i="8"/>
  <c r="A35" i="8"/>
  <c r="H37" i="8"/>
  <c r="A34" i="8"/>
  <c r="A33" i="8"/>
  <c r="A15" i="8"/>
  <c r="E5" i="7"/>
  <c r="B5" i="7"/>
  <c r="N3" i="1"/>
  <c r="E3" i="1"/>
  <c r="J38" i="8"/>
  <c r="J37" i="8"/>
  <c r="N34" i="8"/>
  <c r="N33" i="8"/>
  <c r="J23" i="8"/>
  <c r="N32" i="8"/>
  <c r="N29" i="8"/>
  <c r="N28" i="8"/>
  <c r="N27" i="8"/>
  <c r="N24" i="8"/>
  <c r="N23" i="8"/>
  <c r="N22" i="8"/>
  <c r="A20" i="8"/>
  <c r="I17" i="8"/>
  <c r="I16" i="8"/>
  <c r="I15" i="8"/>
  <c r="A12" i="8"/>
  <c r="M15" i="8" l="1"/>
  <c r="O15" i="8" s="1"/>
  <c r="H32" i="8" s="1"/>
  <c r="M37" i="8"/>
  <c r="J29" i="8"/>
  <c r="J33" i="8"/>
  <c r="M16" i="8"/>
  <c r="O16" i="8" s="1"/>
  <c r="H28" i="8" s="1"/>
  <c r="M17" i="8"/>
  <c r="O17" i="8" s="1"/>
  <c r="J22" i="8"/>
  <c r="J24" i="8"/>
  <c r="F10" i="7"/>
  <c r="F26" i="7"/>
  <c r="F25" i="7"/>
  <c r="F24" i="7"/>
  <c r="F23" i="7"/>
  <c r="F22" i="7"/>
  <c r="F21" i="7"/>
  <c r="E17" i="7"/>
  <c r="C17" i="7"/>
  <c r="F16" i="7"/>
  <c r="F15" i="7"/>
  <c r="F14" i="7"/>
  <c r="F13" i="7"/>
  <c r="F12" i="7"/>
  <c r="F11" i="7"/>
  <c r="H27" i="8" l="1"/>
  <c r="H22" i="8"/>
  <c r="L22" i="8" s="1"/>
  <c r="J27" i="8"/>
  <c r="L27" i="8" s="1"/>
  <c r="P27" i="8" s="1"/>
  <c r="J28" i="8"/>
  <c r="L28" i="8" s="1"/>
  <c r="P28" i="8" s="1"/>
  <c r="H38" i="8"/>
  <c r="M38" i="8" s="1"/>
  <c r="M39" i="8" s="1"/>
  <c r="J34" i="8"/>
  <c r="J32" i="8"/>
  <c r="L32" i="8" s="1"/>
  <c r="P32" i="8" s="1"/>
  <c r="H23" i="8"/>
  <c r="L23" i="8" s="1"/>
  <c r="P23" i="8" s="1"/>
  <c r="H33" i="8"/>
  <c r="L33" i="8" s="1"/>
  <c r="P33" i="8" s="1"/>
  <c r="H34" i="8"/>
  <c r="H29" i="8"/>
  <c r="L29" i="8" s="1"/>
  <c r="P29" i="8" s="1"/>
  <c r="H24" i="8"/>
  <c r="L24" i="8" s="1"/>
  <c r="P24" i="8" s="1"/>
  <c r="F17" i="7"/>
  <c r="P30" i="8" l="1"/>
  <c r="L34" i="8"/>
  <c r="P34" i="8" s="1"/>
  <c r="P35" i="8" s="1"/>
  <c r="L30" i="8"/>
  <c r="L25" i="8"/>
  <c r="P22" i="8"/>
  <c r="P25" i="8" s="1"/>
  <c r="L35" i="8" l="1"/>
  <c r="J41" i="8"/>
  <c r="J42" i="8" s="1"/>
  <c r="R25" i="1"/>
  <c r="R26" i="1"/>
  <c r="R27" i="1"/>
  <c r="R28" i="1"/>
  <c r="R29" i="1"/>
  <c r="R30" i="1"/>
  <c r="R31" i="1"/>
  <c r="R32" i="1"/>
  <c r="R33" i="1"/>
  <c r="R34" i="1"/>
  <c r="R35" i="1"/>
  <c r="R36" i="1"/>
  <c r="R37" i="1"/>
  <c r="R38" i="1"/>
  <c r="R24" i="1"/>
  <c r="P41" i="8" l="1"/>
  <c r="P42" i="8" s="1"/>
  <c r="J22" i="7" s="1"/>
  <c r="N42" i="1"/>
  <c r="E42" i="1"/>
  <c r="V24" i="1" l="1"/>
  <c r="V25" i="1"/>
  <c r="V26" i="1"/>
  <c r="V27" i="1"/>
  <c r="V28" i="1"/>
  <c r="V29" i="1"/>
  <c r="V30" i="1"/>
  <c r="V31" i="1"/>
  <c r="V32" i="1"/>
  <c r="V33" i="1"/>
  <c r="V34" i="1"/>
  <c r="V35" i="1"/>
  <c r="V36" i="1"/>
  <c r="V37" i="1"/>
  <c r="V38" i="1"/>
  <c r="T40" i="1"/>
  <c r="T44" i="1" s="1"/>
  <c r="C20" i="7" s="1"/>
  <c r="T54" i="1"/>
  <c r="T55" i="1"/>
  <c r="T56" i="1"/>
  <c r="T57" i="1"/>
  <c r="T58" i="1"/>
  <c r="C27" i="7" l="1"/>
  <c r="C29" i="7" s="1"/>
  <c r="J25" i="7" s="1"/>
  <c r="V40" i="1"/>
  <c r="V44" i="1" s="1"/>
  <c r="E20" i="7" s="1"/>
  <c r="E27" i="7" s="1"/>
  <c r="E29" i="7" s="1"/>
  <c r="R40" i="1"/>
  <c r="F20" i="7" l="1"/>
  <c r="F27" i="7" s="1"/>
  <c r="F29" i="7" s="1"/>
  <c r="M59" i="1"/>
  <c r="T59" i="1" s="1"/>
</calcChain>
</file>

<file path=xl/sharedStrings.xml><?xml version="1.0" encoding="utf-8"?>
<sst xmlns="http://schemas.openxmlformats.org/spreadsheetml/2006/main" count="321" uniqueCount="232">
  <si>
    <t>(D)</t>
  </si>
  <si>
    <t>Employee Name</t>
  </si>
  <si>
    <t>Position Title</t>
  </si>
  <si>
    <t>Hours per Month Spent on CCFP</t>
  </si>
  <si>
    <t>(A)</t>
  </si>
  <si>
    <t>(B)</t>
  </si>
  <si>
    <t>(H)</t>
  </si>
  <si>
    <t>Annual Insurance &amp; Other Benefit Costs Paid by Employer</t>
  </si>
  <si>
    <t>TOTAL</t>
  </si>
  <si>
    <t>CCFP Funds</t>
  </si>
  <si>
    <t>Other Funds</t>
  </si>
  <si>
    <t>Authorization Number:</t>
  </si>
  <si>
    <t>Sponsoring Organization Name:</t>
  </si>
  <si>
    <t>YES</t>
  </si>
  <si>
    <t>NO</t>
  </si>
  <si>
    <t xml:space="preserve">A yes answer indicates that the sponsoring organization, at a minimum, conducts unannounced CCFP monitoring reviews as follows:
• Each new site is reviewed within the first four weeks of CCFP operations.
• Each existing site is reviewed three times yearly with not more than a six-month lapse between reviews.  If using review averaging, contractor meets review averaging requirements.
• Follow-up reviews are conducted within 30 days of issuing a disallowance and/or identifying areas of noncompliance.
</t>
  </si>
  <si>
    <t>4.  How many sites do you currently sponsor?</t>
  </si>
  <si>
    <t>Description of Monitoring Activities</t>
  </si>
  <si>
    <t>* Sponsors with twenty-five (25) or more sites are required to employ at least one full time equivalent (FTE) monitor per 25-150 sites.  However, to ensure adequate monitoring, there should be approximately one FTE monitor for not more than 85 sites.  An FTE equals one staff year (2080 hours) or a staff month (173.33 hours) and could be one full time staff person who monitors full time; two half time staff who spend all of their time monitoring; two full time staff who spend half of their time monitoring; three full time staff, one of whom monitors 40% of the time, with the other two each spending 30% of their time monitoring, etc.</t>
  </si>
  <si>
    <t xml:space="preserve">TOTAL = </t>
  </si>
  <si>
    <t xml:space="preserve">% of Monthly CCFP Hours Spent Monitoring
</t>
  </si>
  <si>
    <r>
      <rPr>
        <b/>
        <sz val="12"/>
        <color theme="1"/>
        <rFont val="Arial"/>
        <family val="2"/>
      </rPr>
      <t># of Hours per Month Spent on Monitoring*</t>
    </r>
    <r>
      <rPr>
        <sz val="12"/>
        <color theme="1"/>
        <rFont val="Arial"/>
        <family val="2"/>
      </rPr>
      <t xml:space="preserve">
</t>
    </r>
  </si>
  <si>
    <t>I certify that all information on the Management Plan is true and correct.</t>
  </si>
  <si>
    <t>Printed Name</t>
  </si>
  <si>
    <t>Date</t>
  </si>
  <si>
    <t>Title</t>
  </si>
  <si>
    <t>Number of FTEs =</t>
  </si>
  <si>
    <t>(I)</t>
  </si>
  <si>
    <t>(J)</t>
  </si>
  <si>
    <t xml:space="preserve"> # of
CCFP Operating Months per Year</t>
  </si>
  <si>
    <t>Total Annual Salary</t>
  </si>
  <si>
    <t>Total Annual Salary &amp; Benefits Allowable to Charge to CCFP</t>
  </si>
  <si>
    <t>Job Duty</t>
  </si>
  <si>
    <t>Administrative Oversight</t>
  </si>
  <si>
    <t>Bookkeeping</t>
  </si>
  <si>
    <t>Checking and Approving Menus</t>
  </si>
  <si>
    <t>Compiling Claim Data</t>
  </si>
  <si>
    <t>Checking and Filing Claims</t>
  </si>
  <si>
    <t>Financial Management</t>
  </si>
  <si>
    <t>Monitoring</t>
  </si>
  <si>
    <t>Technical Assistance</t>
  </si>
  <si>
    <t>Training</t>
  </si>
  <si>
    <t>A.</t>
  </si>
  <si>
    <t>B.</t>
  </si>
  <si>
    <t>C.</t>
  </si>
  <si>
    <t>D.</t>
  </si>
  <si>
    <t>E.</t>
  </si>
  <si>
    <t xml:space="preserve"> </t>
  </si>
  <si>
    <t>1. Required Administrative Duties</t>
  </si>
  <si>
    <t xml:space="preserve">Total Annual Hours Worked for Employer </t>
  </si>
  <si>
    <r>
      <rPr>
        <b/>
        <sz val="12"/>
        <color theme="1"/>
        <rFont val="Arial"/>
        <family val="2"/>
      </rPr>
      <t>Recommended Training Topics</t>
    </r>
    <r>
      <rPr>
        <sz val="12"/>
        <color theme="1"/>
        <rFont val="Arial"/>
        <family val="2"/>
      </rPr>
      <t xml:space="preserve">
• Food Safety &amp; Sanitation
• Nutrition Education</t>
    </r>
    <r>
      <rPr>
        <sz val="11"/>
        <color theme="1"/>
        <rFont val="Calibri"/>
        <family val="2"/>
        <scheme val="minor"/>
      </rPr>
      <t xml:space="preserve">
</t>
    </r>
  </si>
  <si>
    <r>
      <t xml:space="preserve"> Total Hours per Month Spent on CCFP 
</t>
    </r>
    <r>
      <rPr>
        <sz val="12"/>
        <color theme="1"/>
        <rFont val="Arial"/>
        <family val="2"/>
      </rPr>
      <t>(should be the same number of hours listed in table 2, column C)</t>
    </r>
    <r>
      <rPr>
        <b/>
        <sz val="12"/>
        <color theme="1"/>
        <rFont val="Arial"/>
        <family val="2"/>
      </rPr>
      <t xml:space="preserve">
</t>
    </r>
  </si>
  <si>
    <t>3. The sponsor conducts MONITORING REVIEWS at least as often as required by 7 CFR, Part 226.16(d)(4)(iii).</t>
  </si>
  <si>
    <t>Determining Site Eligibility (A Only)</t>
  </si>
  <si>
    <t xml:space="preserve">Projected Amount to be Charged to the CCFP </t>
  </si>
  <si>
    <t>Note: Transfer the columns I and J totals to the applicable columns on the Administrative Salaries &amp; Benefits row of the Budget.  -&gt;</t>
  </si>
  <si>
    <t xml:space="preserve">6. The sponsor completes training on all required topics at least once a year. </t>
  </si>
  <si>
    <t>Signature of Authorized Employee</t>
  </si>
  <si>
    <t>Maintaining Enrollment Roster (S Only)</t>
  </si>
  <si>
    <t>2. Allowable Administrative Salaries/Benefits and Cost Allocation</t>
  </si>
  <si>
    <t>(C)</t>
  </si>
  <si>
    <t>(E)</t>
  </si>
  <si>
    <t>(F)</t>
  </si>
  <si>
    <t>(G)</t>
  </si>
  <si>
    <r>
      <t xml:space="preserve">Amount to be Charged to Other Funds </t>
    </r>
    <r>
      <rPr>
        <sz val="10"/>
        <color theme="1"/>
        <rFont val="Arial"/>
        <family val="2"/>
      </rPr>
      <t>(Column H minus Column I)</t>
    </r>
  </si>
  <si>
    <t>Instructions: Mark "Yes" or "No" for questions 3, 6 and 7 below by placing an X in the cell. Complete the remaining questions as specified.</t>
  </si>
  <si>
    <r>
      <rPr>
        <b/>
        <sz val="12"/>
        <color theme="1"/>
        <rFont val="Arial"/>
        <family val="2"/>
      </rPr>
      <t xml:space="preserve">Required Training Topics                                      </t>
    </r>
    <r>
      <rPr>
        <sz val="12"/>
        <color theme="1"/>
        <rFont val="Arial"/>
        <family val="2"/>
      </rPr>
      <t xml:space="preserve">
• Menu Planning &amp; Meal Pattern Requirements
• Meal Count Procedures
• Claim Review &amp; Submission Procedures
• Reimbursement System
• Civil Rights Requirements</t>
    </r>
  </si>
  <si>
    <r>
      <rPr>
        <b/>
        <sz val="12"/>
        <color theme="1"/>
        <rFont val="Arial"/>
        <family val="2"/>
      </rPr>
      <t>*** Note:</t>
    </r>
    <r>
      <rPr>
        <sz val="12"/>
        <color theme="1"/>
        <rFont val="Arial"/>
        <family val="2"/>
      </rPr>
      <t xml:space="preserve"> A sign-in sheet and agenda must be maintained for each training session.</t>
    </r>
  </si>
  <si>
    <t>*** The green areas require your input. The yellow areas will auto-populate based on the information you provide in the green areas.</t>
  </si>
  <si>
    <r>
      <t xml:space="preserve">Columns I and J document the allocation of the total allowable costs for annual salary and benefits. Complete column I by inputting the portion of the total allowable salary and benefit amount for each employee that will be paid with CCFP funds.  </t>
    </r>
    <r>
      <rPr>
        <u/>
        <sz val="12"/>
        <color theme="1"/>
        <rFont val="Arial"/>
        <family val="2"/>
      </rPr>
      <t>The amount in column I cannot be more than the amount listed in column H.</t>
    </r>
    <r>
      <rPr>
        <sz val="12"/>
        <color theme="1"/>
        <rFont val="Arial"/>
        <family val="2"/>
      </rPr>
      <t xml:space="preserve"> The total amount listed in column I cannot exceed the 15% sponsor administrative cap listed on the PEW, and must match the amount listed on the budget for administrative salaries and benefits in the CCFP Funds column. The difference between the total allowable salary and benefits (H) and the amount to be charged (I) is calculated in column J. The total calculated at the bottom of column J must match the amount listed on the budget for administrative salaries and benefits in the Other Funds column.</t>
    </r>
  </si>
  <si>
    <t xml:space="preserve">7. The sponsor REVIEWS ALL CCFP RECORDS for accuracy and compliance.    </t>
  </si>
  <si>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</si>
  <si>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</si>
  <si>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</si>
  <si>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</si>
  <si>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</si>
  <si>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</si>
  <si>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</si>
  <si>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</si>
  <si>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</si>
  <si>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</si>
  <si>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</si>
  <si>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</si>
  <si>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</si>
  <si>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</si>
  <si>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</si>
  <si>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Rates</t>
  </si>
  <si>
    <t>Automatically Calculates</t>
  </si>
  <si>
    <t>Requires User Input</t>
  </si>
  <si>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</si>
  <si>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Rent &amp; Utilities: </t>
    </r>
    <r>
      <rPr>
        <sz val="10"/>
        <rFont val="Arial"/>
        <family val="34"/>
      </rPr>
      <t>Includes rental of office space and office equipment (i.e., telephone) that is used exclusively for the food program.</t>
    </r>
  </si>
  <si>
    <r>
      <rPr>
        <b/>
        <sz val="10"/>
        <rFont val="Arial"/>
        <family val="34"/>
      </rPr>
      <t xml:space="preserve">Non-Contracted Purchased Services: </t>
    </r>
    <r>
      <rPr>
        <sz val="10"/>
        <rFont val="Arial"/>
        <family val="34"/>
      </rPr>
      <t xml:space="preserve">Costs of services, excluding Professional Services (see </t>
    </r>
    <r>
      <rPr>
        <b/>
        <sz val="10"/>
        <rFont val="Arial"/>
        <family val="34"/>
      </rPr>
      <t xml:space="preserve">“Other” </t>
    </r>
    <r>
      <rPr>
        <sz val="10"/>
        <rFont val="Arial"/>
        <family val="34"/>
      </rPr>
      <t xml:space="preserve">category below),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</si>
  <si>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r>
      <rPr>
        <b/>
        <u/>
        <sz val="10"/>
        <rFont val="Arial"/>
        <family val="34"/>
      </rPr>
      <t>ADMINISTRATIVE COSTS:</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</si>
  <si>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</si>
  <si>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</si>
  <si>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</si>
  <si>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</si>
  <si>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</si>
  <si>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</si>
  <si>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u/>
        <sz val="10"/>
        <rFont val="Arial"/>
        <family val="34"/>
      </rPr>
      <t>FOOD SERVICE (OPERATIONAL) COSTS:</t>
    </r>
  </si>
  <si>
    <r>
      <rPr>
        <b/>
        <sz val="10"/>
        <rFont val="Arial"/>
        <family val="34"/>
      </rPr>
      <t>Definitions of Cost Categories</t>
    </r>
  </si>
  <si>
    <r>
      <rPr>
        <b/>
        <sz val="10"/>
        <rFont val="Arial"/>
        <family val="34"/>
      </rPr>
      <t>Instructions for Completing the Child Care Food Program (CCFP) Budget</t>
    </r>
  </si>
  <si>
    <t>Authorization #:</t>
  </si>
  <si>
    <t>Organization Name:</t>
  </si>
  <si>
    <t>For DOH USE ONLY:</t>
  </si>
  <si>
    <t>Approval Signature (Regional Program Specialist)</t>
  </si>
  <si>
    <t>Approval Signature (DOH Headquarters)</t>
  </si>
  <si>
    <t>Non-Contracted Purchased Services</t>
  </si>
  <si>
    <t>Food Service Labor and Benefits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</si>
  <si>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</si>
  <si>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 xml:space="preserve">NON-CCFP FUNDS
</t>
  </si>
  <si>
    <t>Administrative Salaries and Benefits**</t>
  </si>
  <si>
    <t xml:space="preserve">CCFP FUNDS***
</t>
  </si>
  <si>
    <t>GRAND TOTAL****</t>
  </si>
  <si>
    <t>Florida Department of Health</t>
  </si>
  <si>
    <t>Child Care Food Program Budget</t>
  </si>
  <si>
    <t>Funds</t>
  </si>
  <si>
    <t>Non</t>
  </si>
  <si>
    <t>** The CCFP Funds and Non-CCFP Funds for Administrative Salaries and Benefits auto-populate from the totals from table 2 of the Management Plan.</t>
  </si>
  <si>
    <t>Total Budget Amount from PEW</t>
  </si>
  <si>
    <t>Remainder to Budget for CCFP Funds</t>
  </si>
  <si>
    <t>Classifying Free and Reduced Meal Apps (S Only)</t>
  </si>
  <si>
    <r>
      <t xml:space="preserve">5. MONITORING STAFF - </t>
    </r>
    <r>
      <rPr>
        <b/>
        <sz val="12"/>
        <color theme="1"/>
        <rFont val="Arial"/>
        <family val="2"/>
      </rPr>
      <t xml:space="preserve">Complete this section only if your organization sponsors 25 or more sites or if you anticipate sponsoring 25 or more sites during this fiscal year.
</t>
    </r>
    <r>
      <rPr>
        <sz val="12"/>
        <color theme="1"/>
        <rFont val="Arial"/>
        <family val="2"/>
      </rPr>
      <t xml:space="preserve">
In column A below, </t>
    </r>
    <r>
      <rPr>
        <u/>
        <sz val="12"/>
        <color theme="1"/>
        <rFont val="Arial"/>
        <family val="2"/>
      </rPr>
      <t>list all employees who perform monitoring activities, and describe the specific activities</t>
    </r>
    <r>
      <rPr>
        <sz val="12"/>
        <color theme="1"/>
        <rFont val="Arial"/>
        <family val="2"/>
      </rPr>
      <t xml:space="preserve"> each employee performs in column B.  Monitoring activities include, but are not limited to, conducting on-site reviews, planning the review schedule, travel for reviews, supervisory oversight of monitors, writing review reports, follow-up reviews, pre-approval visits, household contacts, technical assistance, and desk reviews of claim documentation.  For each employee listed, indicate the number of hours per month spent on monitoring in column C, and the total monthly hours spent on the CCFP in column D (refer back to table 2, column C). The percentage of each employee's monitoring time will auto-calculate in column E, and the total number of FTEs performing monitoring activities will be calculated in the bottom row. Please Note: </t>
    </r>
    <r>
      <rPr>
        <b/>
        <sz val="12"/>
        <color theme="1"/>
        <rFont val="Arial"/>
        <family val="2"/>
      </rPr>
      <t xml:space="preserve">Monitoring ratios for sponsors must equal at least one FTE (2080 hours/year or 173.33 hours/month) for 25 to 150 sites.  </t>
    </r>
    <r>
      <rPr>
        <sz val="12"/>
        <color theme="1"/>
        <rFont val="Arial"/>
        <family val="2"/>
      </rPr>
      <t xml:space="preserve">
</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</si>
  <si>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</si>
  <si>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</si>
  <si>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</si>
  <si>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</si>
  <si>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</si>
  <si>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Total number of days operating per week</t>
  </si>
  <si>
    <r>
      <rPr>
        <b/>
        <sz val="16"/>
        <color theme="1"/>
        <rFont val="Arial"/>
        <family val="2"/>
      </rPr>
      <t xml:space="preserve">Florida Department of Health
Child Care Food Program
</t>
    </r>
    <r>
      <rPr>
        <b/>
        <sz val="20"/>
        <color theme="1"/>
        <rFont val="Arial"/>
        <family val="2"/>
      </rPr>
      <t>MANAGEMENT PLAN</t>
    </r>
    <r>
      <rPr>
        <sz val="16"/>
        <color theme="1"/>
        <rFont val="Arial"/>
        <family val="2"/>
      </rPr>
      <t xml:space="preserve">
</t>
    </r>
    <r>
      <rPr>
        <sz val="14"/>
        <color theme="1"/>
        <rFont val="Arial"/>
        <family val="2"/>
      </rPr>
      <t>(For Sponsors of Affiliated Afterschool Meals Programs)</t>
    </r>
    <r>
      <rPr>
        <sz val="16"/>
        <color theme="1"/>
        <rFont val="Calibri"/>
        <family val="2"/>
        <scheme val="minor"/>
      </rPr>
      <t xml:space="preserve">
</t>
    </r>
  </si>
  <si>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</si>
  <si>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</si>
  <si>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</si>
  <si>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t>Instructions Notes for Completing the Child Care Food Program (CCFP) Management Plan</t>
  </si>
  <si>
    <t>The instructions for completing the Management Plan are within the Management Plan tab.  There are a total of eight sections that must be completed.  Within each section there are either instructions on how to complete the section or the section itself asks a question that must be answered or information that must be provided.  Be aware that the Projected Amount to be Charged to the CCFP (Column I) and the Amount to be Charged to Other Funds (J) from the table in Section 2 will appear on your budget tab under the Administrative Salaries and Benefits.</t>
  </si>
  <si>
    <t>(for use by Prospective Sponsors of Affiliated Afterschool Meals Program only)</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</si>
  <si>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</si>
  <si>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</si>
  <si>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</si>
  <si>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</si>
  <si>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</si>
  <si>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</si>
  <si>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</si>
  <si>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</si>
  <si>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</si>
  <si>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</si>
  <si>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</si>
  <si>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</si>
  <si>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</si>
  <si>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</si>
  <si>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</si>
  <si>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</si>
  <si>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</si>
  <si>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r>
      <t xml:space="preserve">ADMINISTRATIVE COST TOTALS
</t>
    </r>
    <r>
      <rPr>
        <sz val="10"/>
        <rFont val="Arial"/>
        <family val="2"/>
      </rPr>
      <t>Administrative costs cannot exceed 15% of total projected earnings</t>
    </r>
  </si>
  <si>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</si>
  <si>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</si>
  <si>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</si>
  <si>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</si>
  <si>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</si>
  <si>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</si>
  <si>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</si>
  <si>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</si>
  <si>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</si>
  <si>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Refer to the instructions and definitions on the Instructions Tab before completing this form.</t>
  </si>
  <si>
    <t>Auth #</t>
  </si>
  <si>
    <t>Please anwer these Questions</t>
  </si>
  <si>
    <t>Snacks</t>
  </si>
  <si>
    <t>Cash-in-Lieu</t>
  </si>
  <si>
    <t>Free ( F )</t>
  </si>
  <si>
    <t>Reduced ( R )</t>
  </si>
  <si>
    <t>Total Number of enrolled children (a+b+c)</t>
  </si>
  <si>
    <t>Non-needy ( N )</t>
  </si>
  <si>
    <t>Average Attendance per day</t>
  </si>
  <si>
    <t>a) Number F</t>
  </si>
  <si>
    <t>/</t>
  </si>
  <si>
    <t>Total Enrolled</t>
  </si>
  <si>
    <t>b) Number R</t>
  </si>
  <si>
    <t>c) Number N</t>
  </si>
  <si>
    <t>Total number of months operating per year</t>
  </si>
  <si>
    <t># meals by category</t>
  </si>
  <si>
    <t>a) F %</t>
  </si>
  <si>
    <t>x</t>
  </si>
  <si>
    <t>Meal Types (Put a "Y" in each category that applies:</t>
  </si>
  <si>
    <t>b) R %</t>
  </si>
  <si>
    <t>c) N %</t>
  </si>
  <si>
    <t>Total Number of Breakfast Claimed</t>
  </si>
  <si>
    <t>Lu/Su</t>
  </si>
  <si>
    <t>Total Number of Lunch/Supper Claimed</t>
  </si>
  <si>
    <t>Total Number of Snacks Claimed</t>
  </si>
  <si>
    <t>a) Lunch</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</si>
  <si>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</si>
  <si>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</si>
  <si>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</si>
  <si>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Projected Commodity Reimbursement (1yr)</t>
  </si>
  <si>
    <t>Sponsor Administrative Cap</t>
  </si>
  <si>
    <t>Participation</t>
  </si>
  <si>
    <t>(auto-calculated based on State average attendance)</t>
  </si>
  <si>
    <t>Total Projected Earnings (1yr)</t>
  </si>
  <si>
    <t>Projected Earnings Rounded for use in the Budget</t>
  </si>
  <si>
    <t>Multiply the category percentage calculated in Step 1 by the number of meals served for each meal type and then by the current reimbursement rates and then by the assigned meal reimbursement rate.</t>
  </si>
  <si>
    <t>Organization Name</t>
  </si>
  <si>
    <t>Total Number of Meals Served in Month to Eligible Children</t>
  </si>
  <si>
    <t>Total number of days operating per month</t>
  </si>
  <si>
    <t>Br</t>
  </si>
  <si>
    <t>Claiming Breakfast (Br)?</t>
  </si>
  <si>
    <t>Claiming Morning Snack(Snacks)?</t>
  </si>
  <si>
    <t>Claiming Lunch (Lu)?</t>
  </si>
  <si>
    <t>Claiming Afternoon Snack (Snacks)?</t>
  </si>
  <si>
    <t>Claiming Supper (Su)?</t>
  </si>
  <si>
    <t>Claiming Evening Snack (Snacks)?</t>
  </si>
  <si>
    <t>Morning Snack</t>
  </si>
  <si>
    <t>Lunch</t>
  </si>
  <si>
    <t>Afternoon Snack</t>
  </si>
  <si>
    <t>Supper</t>
  </si>
  <si>
    <t>Evening Snack</t>
  </si>
  <si>
    <t>Using the anticipated number of children participating from your sites, follow the steps below to complete the Projected Earnings Worksheet (PEW), followed by the Management Plan, and finally the Budget.  The PEW, Management Plan and Budget each have a separate tab at the bottom of this excel file.  When completing the PEW, Managment Plan and Budget, you will enter information into the green-shaded fields only, and the worksheet will do the calculations for you.  Print and submit a copy of your completed PEW, Management Plan and Budget in your CCFP Part 2 Application Packet.</t>
  </si>
  <si>
    <t>List the Florida address(s) where CCFP records will be maintained:</t>
  </si>
  <si>
    <r>
      <rPr>
        <b/>
        <sz val="12"/>
        <color theme="1"/>
        <rFont val="Arial"/>
        <family val="2"/>
      </rPr>
      <t>Instructions:</t>
    </r>
    <r>
      <rPr>
        <sz val="12"/>
        <color theme="1"/>
        <rFont val="Arial"/>
        <family val="2"/>
      </rPr>
      <t xml:space="preserve"> List </t>
    </r>
    <r>
      <rPr>
        <b/>
        <sz val="12"/>
        <color theme="1"/>
        <rFont val="Arial"/>
        <family val="2"/>
      </rPr>
      <t>all</t>
    </r>
    <r>
      <rPr>
        <sz val="12"/>
        <color theme="1"/>
        <rFont val="Arial"/>
        <family val="2"/>
      </rPr>
      <t xml:space="preserve"> employees who perform </t>
    </r>
    <r>
      <rPr>
        <b/>
        <sz val="12"/>
        <color theme="1"/>
        <rFont val="Arial"/>
        <family val="2"/>
      </rPr>
      <t>each</t>
    </r>
    <r>
      <rPr>
        <sz val="12"/>
        <color theme="1"/>
        <rFont val="Arial"/>
        <family val="2"/>
      </rPr>
      <t xml:space="preserve"> of the following required administrative duties. Each duty must be completed by </t>
    </r>
    <r>
      <rPr>
        <b/>
        <sz val="12"/>
        <color theme="1"/>
        <rFont val="Arial"/>
        <family val="2"/>
      </rPr>
      <t>at least</t>
    </r>
    <r>
      <rPr>
        <sz val="12"/>
        <color theme="1"/>
        <rFont val="Arial"/>
        <family val="2"/>
      </rPr>
      <t xml:space="preserve"> one staff member</t>
    </r>
    <r>
      <rPr>
        <sz val="12"/>
        <rFont val="Arial"/>
        <family val="2"/>
      </rPr>
      <t xml:space="preserve">, however you may list more than one employee if multiple employees complete the duty. </t>
    </r>
    <r>
      <rPr>
        <b/>
        <sz val="12"/>
        <rFont val="Arial"/>
        <family val="2"/>
      </rPr>
      <t>List all employees necessary for the job duties completed by multiple employees.</t>
    </r>
    <r>
      <rPr>
        <sz val="12"/>
        <rFont val="Arial"/>
        <family val="2"/>
      </rPr>
      <t xml:space="preserve"> Ensure that the Program Manager is listed for the duties he/she performs.</t>
    </r>
  </si>
  <si>
    <r>
      <rPr>
        <b/>
        <sz val="12"/>
        <color theme="1"/>
        <rFont val="Arial"/>
        <family val="2"/>
      </rPr>
      <t xml:space="preserve">Instructions: </t>
    </r>
    <r>
      <rPr>
        <sz val="12"/>
        <color theme="1"/>
        <rFont val="Arial"/>
        <family val="2"/>
      </rPr>
      <t xml:space="preserve">Complete columns A-G for each employee listed above. </t>
    </r>
    <r>
      <rPr>
        <u/>
        <sz val="12"/>
        <color theme="1"/>
        <rFont val="Arial"/>
        <family val="2"/>
      </rPr>
      <t>All employees listed in #1 must be list</t>
    </r>
    <r>
      <rPr>
        <u/>
        <sz val="12"/>
        <rFont val="Arial"/>
        <family val="2"/>
      </rPr>
      <t xml:space="preserve">ed in this table </t>
    </r>
    <r>
      <rPr>
        <b/>
        <u/>
        <sz val="12"/>
        <rFont val="Arial"/>
        <family val="2"/>
      </rPr>
      <t>and</t>
    </r>
    <r>
      <rPr>
        <u/>
        <sz val="12"/>
        <rFont val="Arial"/>
        <family val="2"/>
      </rPr>
      <t xml:space="preserve"> all employees listed in this table must be listed in #1.</t>
    </r>
    <r>
      <rPr>
        <sz val="12"/>
        <color theme="1"/>
        <rFont val="Arial"/>
        <family val="2"/>
      </rPr>
      <t xml:space="preserve"> Please note that the number of hours listed in column E can be reduced to reflect the actual number of annual hours worked by each employee, however this number may not exceed 2,080 which is the maximum number of annual hours for a full time position.</t>
    </r>
  </si>
  <si>
    <t xml:space="preserve">Column H will calculate the allowable amounts of salaries and benefits that can be charged to CCFP funds based on each employee's percentage of time worked on the CCFP.  The total administrative costs charged to the CCFP cannot exceed 15% of projected or actual meal reimbursements. </t>
  </si>
  <si>
    <r>
      <rPr>
        <b/>
        <sz val="10"/>
        <rFont val="Arial"/>
        <family val="2"/>
      </rPr>
      <t>1)</t>
    </r>
    <r>
      <rPr>
        <sz val="10"/>
        <rFont val="Arial"/>
        <family val="2"/>
      </rPr>
      <t xml:space="preserve"> Input the authorization number (program type followed by digits, X-####) and the applicant's Legal Name.</t>
    </r>
  </si>
  <si>
    <r>
      <rPr>
        <b/>
        <sz val="10"/>
        <rFont val="Arial"/>
        <family val="2"/>
      </rPr>
      <t xml:space="preserve">2) </t>
    </r>
    <r>
      <rPr>
        <sz val="10"/>
        <rFont val="Arial"/>
        <family val="2"/>
      </rPr>
      <t>Using the anticipated number of children participating, enter the total number of enrolled children from all affiliated sites into the box next to "Number of Children eligible for free meals" in the Participation section.  The Average Attendance per day will automatically calculate based on the Participation section and the State average attendance for Afterschool Meal Program Sites.  This number will be less than the total number of participating children.</t>
    </r>
  </si>
  <si>
    <r>
      <rPr>
        <b/>
        <sz val="10"/>
        <color rgb="FF000000"/>
        <rFont val="Arial"/>
        <family val="2"/>
      </rPr>
      <t>3)</t>
    </r>
    <r>
      <rPr>
        <sz val="10"/>
        <color rgb="FF000000"/>
        <rFont val="Arial"/>
        <family val="2"/>
      </rPr>
      <t xml:space="preserve"> In the Days Operating section, enter the average number of days the sites are open per week (usually up to 5 days), and the number of months the sites are open during a year (usually 10 months).  The number of operating days per month will be automatically calculated based on the average number of days the center is open per week.</t>
    </r>
  </si>
  <si>
    <r>
      <rPr>
        <b/>
        <sz val="10"/>
        <color rgb="FF000000"/>
        <rFont val="Arial"/>
        <family val="2"/>
      </rPr>
      <t>4)</t>
    </r>
    <r>
      <rPr>
        <sz val="10"/>
        <color rgb="FF000000"/>
        <rFont val="Arial"/>
        <family val="2"/>
      </rPr>
      <t xml:space="preserve"> Under the </t>
    </r>
    <r>
      <rPr>
        <i/>
        <sz val="10"/>
        <color rgb="FF000000"/>
        <rFont val="Arial"/>
        <family val="2"/>
      </rPr>
      <t>Put a "Y" in each category that applies</t>
    </r>
    <r>
      <rPr>
        <sz val="10"/>
        <color rgb="FF000000"/>
        <rFont val="Arial"/>
        <family val="2"/>
      </rPr>
      <t xml:space="preserve"> section, type the letter Y for each meal type your organization plans to claim.  The form will automatically calculate the number of meals in the Total Number of Meals Served in Month to Eligible Children section based on the state average by meal type.</t>
    </r>
  </si>
  <si>
    <r>
      <rPr>
        <b/>
        <sz val="10"/>
        <color rgb="FF000000"/>
        <rFont val="Arial"/>
        <family val="2"/>
      </rPr>
      <t>5)</t>
    </r>
    <r>
      <rPr>
        <sz val="10"/>
        <color rgb="FF000000"/>
        <rFont val="Arial"/>
        <family val="2"/>
      </rPr>
      <t xml:space="preserve"> The worksheet will do the calculations starting with the Total Number of Meals Served in One Month to Eligible Children, which is calculated based on the data entered in the other sections.  Additionally, the worksheet will calculate the Total Projected Meal Earnings for One Year, the Projected Commodity Reimbursement for One Year, the Total Projected Earnings for One year, and the Sponsor Administrative Cap.  The Projected Earnings Rounded is the amount of CCFP Funds that you will appear on your Budget tab.</t>
    </r>
  </si>
  <si>
    <r>
      <rPr>
        <b/>
        <sz val="10"/>
        <rFont val="Arial"/>
        <family val="2"/>
      </rPr>
      <t>1)</t>
    </r>
    <r>
      <rPr>
        <sz val="10"/>
        <rFont val="Arial"/>
        <family val="34"/>
      </rPr>
      <t xml:space="preserve"> Make sure you have completed and reviewed the Projected Earnings Worksheet (PEW) and the Management Plan before you start to complete this form.  The Total Budget Amount from the PEW will be listed in a separate box to the right of the projected food program costs table and the Administrative Salaries and Benefits will be autofilled based on how your organization completed Section 2 (Allowable Administrative Salaries/Benefits and Cost Allocation) of the Management Plan.</t>
    </r>
  </si>
  <si>
    <r>
      <rPr>
        <b/>
        <sz val="10"/>
        <rFont val="Arial"/>
        <family val="2"/>
      </rPr>
      <t>2)</t>
    </r>
    <r>
      <rPr>
        <sz val="10"/>
        <rFont val="Arial"/>
        <family val="34"/>
      </rPr>
      <t xml:space="preserve"> List the name of the individual(s) who worked and completed the CCFP Budget.</t>
    </r>
  </si>
  <si>
    <r>
      <rPr>
        <b/>
        <sz val="10"/>
        <color rgb="FF000000"/>
        <rFont val="Arial"/>
        <family val="2"/>
      </rPr>
      <t>3)</t>
    </r>
    <r>
      <rPr>
        <sz val="10"/>
        <color rgb="FF000000"/>
        <rFont val="Arial"/>
        <family val="2"/>
      </rPr>
      <t xml:space="preserve"> Complete the table in # 1 as follows:
a. The form will automatically enter your total budget in the  “Total Budget Amount from PEW” field on the right side of worksheet. The total on the Management Plan #2 column I (Projected Amount to be Charged to the CCFP) and column J (Amount to be Charged to Other Funds) will automatically be placed in the Administrative Salaries and Benefits cost category on the Budget.
b. As you complete the rest of the Budget, use whole dollars only, no cents.
c. CCFP Funds column – Determine how you will spend your projected earnings on the food program and enter the estimated annual amounts in the appropriate budget categories. The Budget total in the CCFP Funds column must match the total Budget Amount from PEW. It is strongly recommended that at least 50% of your CCFP Funds Total be allocated to food purchases and for sponsoring organizations, the administrative amount cannot exceed the Sponsor Administrative Cap, which can be found on the PEW. Refer to the cost category definitions below for examples of allowable food service (operational) and administrative costs.  As you enter the estimated annual amounts in the appropriate budget categories, the Remainder to Budget for CCFP Funds (separate boc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e. Category Totals column and Budget Totals row – amounts will automatically total in this column and row
</t>
    </r>
  </si>
  <si>
    <r>
      <rPr>
        <b/>
        <sz val="10"/>
        <rFont val="Arial"/>
        <family val="2"/>
      </rPr>
      <t>4)</t>
    </r>
    <r>
      <rPr>
        <sz val="10"/>
        <rFont val="Arial"/>
        <family val="2"/>
      </rPr>
      <t xml:space="preserve">   In # 2, list the sources(s) of non-CCFP funds that you included in the budget table, or write N/A if your budget only includes CCFP funds</t>
    </r>
  </si>
  <si>
    <r>
      <rPr>
        <b/>
        <sz val="10"/>
        <color rgb="FF000000"/>
        <rFont val="Arial"/>
        <family val="2"/>
      </rPr>
      <t>5)</t>
    </r>
    <r>
      <rPr>
        <sz val="10"/>
        <color rgb="FF000000"/>
        <rFont val="Arial"/>
        <family val="2"/>
      </rPr>
      <t xml:space="preserve">   In # 3, indicate one or more sources of funds available to pay for potential over claims of CCFP reimbursement or other unallowable costs. </t>
    </r>
  </si>
  <si>
    <t>Projected Earnings Worksheet for Prospective Sponsors of Affiliated Afterschool Meals Program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</si>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</sst>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409]* #,##0_);_([$$-409]* \(#,##0\);_([$$-409]* &quot;-&quot;_);_(@_)"/>
    <numFmt numFmtId="166" formatCode="&quot;$&quot;#,##0"/>
    <numFmt numFmtId="167" formatCode="m/d/yy;@"/>
    <numFmt numFmtId="168" formatCode="_(&quot;$&quot;* #,##0.0000_);_(&quot;$&quot;* \(#,##0.0000\);_(&quot;$&quot;* &quot;-&quot;??_);_(@_)"/>
    <numFmt numFmtId="169" formatCode="_(* #,##0_);_(* \(#,##0\);_(* &quot;-&quot;??_);_(@_)"/>
  </numFmts>
  <fonts count="60" x14ac:knownFonts="1">
    <font>
      <sz val="11"/>
      <color theme="1"/>
      <name val="Calibri"/>
      <family val="2"/>
      <scheme val="minor"/>
    </font>
    <font>
      <sz val="11"/>
      <color theme="1"/>
      <name val="Calibri"/>
      <family val="2"/>
      <scheme val="minor"/>
    </font>
    <font>
      <sz val="12"/>
      <color theme="1"/>
      <name val="Arial"/>
      <family val="2"/>
    </font>
    <font>
      <sz val="14"/>
      <color theme="1"/>
      <name val="Arial"/>
      <family val="2"/>
    </font>
    <font>
      <sz val="16"/>
      <color theme="1"/>
      <name val="Arial"/>
      <family val="2"/>
    </font>
    <font>
      <sz val="10"/>
      <color theme="1"/>
      <name val="Arial"/>
      <family val="2"/>
    </font>
    <font>
      <b/>
      <sz val="12"/>
      <color theme="1"/>
      <name val="Arial"/>
      <family val="2"/>
    </font>
    <font>
      <b/>
      <sz val="16"/>
      <color theme="1"/>
      <name val="Arial"/>
      <family val="2"/>
    </font>
    <font>
      <b/>
      <sz val="20"/>
      <color theme="1"/>
      <name val="Arial"/>
      <family val="2"/>
    </font>
    <font>
      <b/>
      <sz val="14"/>
      <color theme="1"/>
      <name val="Arial"/>
      <family val="2"/>
    </font>
    <font>
      <sz val="16"/>
      <color theme="1"/>
      <name val="Calibri"/>
      <family val="2"/>
      <scheme val="minor"/>
    </font>
    <font>
      <b/>
      <u/>
      <sz val="12"/>
      <color theme="1"/>
      <name val="Arial"/>
      <family val="2"/>
    </font>
    <font>
      <b/>
      <i/>
      <sz val="12"/>
      <color theme="1"/>
      <name val="Arial"/>
      <family val="2"/>
    </font>
    <font>
      <b/>
      <sz val="11"/>
      <color theme="1"/>
      <name val="Arial"/>
      <family val="2"/>
    </font>
    <font>
      <u/>
      <sz val="12"/>
      <color theme="1"/>
      <name val="Arial"/>
      <family val="2"/>
    </font>
    <font>
      <b/>
      <sz val="10"/>
      <color indexed="8"/>
      <name val="Arial"/>
      <family val="2"/>
    </font>
    <font>
      <b/>
      <sz val="10"/>
      <name val="Arial"/>
      <family val="2"/>
    </font>
    <font>
      <sz val="10"/>
      <color rgb="FF000000"/>
      <name val="Times New Roman"/>
      <family val="1"/>
    </font>
    <font>
      <b/>
      <sz val="10"/>
      <name val="Arial"/>
      <family val="34"/>
    </font>
    <font>
      <sz val="10"/>
      <name val="Arial"/>
      <family val="34"/>
    </font>
    <font>
      <u/>
      <sz val="10"/>
      <name val="Arial"/>
      <family val="34"/>
    </font>
    <font>
      <b/>
      <u/>
      <sz val="10"/>
      <name val="Arial"/>
      <family val="34"/>
    </font>
    <font>
      <sz val="10"/>
      <color rgb="FF000000"/>
      <name val="Times New Roman"/>
      <family val="1"/>
    </font>
    <font>
      <sz val="10"/>
      <color rgb="FF000000"/>
      <name val="Arial"/>
      <family val="2"/>
    </font>
    <font>
      <sz val="10"/>
      <name val="Arial"/>
      <family val="2"/>
    </font>
    <font>
      <b/>
      <sz val="10"/>
      <color rgb="FF000000"/>
      <name val="Arial"/>
      <family val="2"/>
    </font>
    <font>
      <sz val="11"/>
      <color theme="0"/>
      <name val="Calibri"/>
      <family val="2"/>
      <scheme val="minor"/>
    </font>
    <font>
      <b/>
      <sz val="14"/>
      <name val="Arial"/>
      <family val="2"/>
    </font>
    <font>
      <b/>
      <sz val="11"/>
      <name val="Arial"/>
      <family val="2"/>
    </font>
    <font>
      <sz val="8"/>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b/>
      <sz val="12"/>
      <color theme="0"/>
      <name val="Arial"/>
      <family val="2"/>
    </font>
    <font>
      <sz val="9"/>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b/>
      <sz val="9"/>
      <color indexed="10"/>
      <name val="Arial"/>
      <family val="2"/>
    </font>
    <font>
      <i/>
      <sz val="10"/>
      <color rgb="FF000000"/>
      <name val="Arial"/>
      <family val="2"/>
    </font>
    <font>
      <sz val="8.5"/>
      <color theme="1"/>
      <name val="Arial"/>
      <family val="2"/>
    </font>
    <font>
      <b/>
      <sz val="8.5"/>
      <color theme="1"/>
      <name val="Arial"/>
      <family val="2"/>
    </font>
    <font>
      <u/>
      <sz val="12"/>
      <name val="Arial"/>
      <family val="2"/>
    </font>
    <font>
      <b/>
      <u/>
      <sz val="12"/>
      <name val="Arial"/>
      <family val="2"/>
    </font>
    <font>
      <sz val="12"/>
      <name val="Arial"/>
      <family val="2"/>
    </font>
  </fonts>
  <fills count="19">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theme="5" tint="0.59999389629810485"/>
        <bgColor indexed="64"/>
      </patternFill>
    </fill>
    <fill>
      <patternFill patternType="solid">
        <fgColor rgb="FFFFFFFF"/>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auto="1"/>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indexed="64"/>
      </right>
      <top/>
      <bottom style="thin">
        <color rgb="FF000000"/>
      </bottom>
      <diagonal/>
    </border>
  </borders>
  <cellStyleXfs count="9">
    <xf numFmtId="0" fontId="0" fillId="0" borderId="0"/>
    <xf numFmtId="9" fontId="1" fillId="0" borderId="0" applyFont="0" applyFill="0" applyBorder="0" applyAlignment="0" applyProtection="0"/>
    <xf numFmtId="44" fontId="1"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0" fontId="17" fillId="0" borderId="0"/>
    <xf numFmtId="0" fontId="22" fillId="0" borderId="0"/>
    <xf numFmtId="43" fontId="1" fillId="0" borderId="0" applyFont="0" applyFill="0" applyBorder="0" applyAlignment="0" applyProtection="0"/>
  </cellStyleXfs>
  <cellXfs count="531">
    <xf numFmtId="0" fontId="0" fillId="0" borderId="0" xfId="0"/>
    <xf numFmtId="0" fontId="0" fillId="2" borderId="0" xfId="0" applyFill="1" applyAlignment="1" applyProtection="1">
      <alignment wrapText="1"/>
    </xf>
    <xf numFmtId="0" fontId="0" fillId="2" borderId="8" xfId="0" applyFill="1" applyBorder="1" applyAlignment="1" applyProtection="1">
      <alignment wrapText="1"/>
    </xf>
    <xf numFmtId="0" fontId="0" fillId="2" borderId="19" xfId="0" applyFill="1" applyBorder="1" applyAlignment="1" applyProtection="1">
      <alignment wrapText="1"/>
    </xf>
    <xf numFmtId="0" fontId="0" fillId="2" borderId="9" xfId="0" applyFill="1" applyBorder="1" applyAlignment="1" applyProtection="1">
      <alignment wrapText="1"/>
    </xf>
    <xf numFmtId="0" fontId="0" fillId="0" borderId="0" xfId="0" applyAlignment="1" applyProtection="1">
      <alignment wrapText="1"/>
    </xf>
    <xf numFmtId="0" fontId="2" fillId="2" borderId="0" xfId="0" applyFont="1" applyFill="1" applyBorder="1" applyAlignment="1" applyProtection="1">
      <alignment wrapText="1"/>
    </xf>
    <xf numFmtId="0" fontId="2" fillId="2" borderId="13" xfId="0" applyFont="1" applyFill="1" applyBorder="1" applyAlignment="1" applyProtection="1">
      <alignment wrapText="1"/>
    </xf>
    <xf numFmtId="0" fontId="6" fillId="2" borderId="1" xfId="0" applyFont="1" applyFill="1" applyBorder="1" applyAlignment="1" applyProtection="1">
      <alignment horizontal="center" wrapText="1"/>
    </xf>
    <xf numFmtId="0" fontId="0" fillId="2" borderId="20" xfId="0" applyFill="1" applyBorder="1" applyAlignment="1" applyProtection="1">
      <alignment wrapText="1"/>
    </xf>
    <xf numFmtId="0" fontId="0" fillId="2" borderId="0" xfId="0" applyFill="1" applyBorder="1" applyAlignment="1" applyProtection="1">
      <alignment wrapText="1"/>
    </xf>
    <xf numFmtId="0" fontId="0" fillId="2" borderId="13" xfId="0" applyFill="1" applyBorder="1" applyAlignment="1" applyProtection="1">
      <alignment wrapText="1"/>
    </xf>
    <xf numFmtId="0" fontId="2" fillId="2" borderId="0" xfId="0" applyFont="1" applyFill="1" applyBorder="1" applyAlignment="1" applyProtection="1">
      <alignment horizontal="center" wrapText="1"/>
    </xf>
    <xf numFmtId="0" fontId="0" fillId="2" borderId="21" xfId="0" applyFill="1" applyBorder="1" applyAlignment="1" applyProtection="1">
      <alignment wrapText="1"/>
    </xf>
    <xf numFmtId="0" fontId="0" fillId="2" borderId="2" xfId="0" applyFill="1" applyBorder="1" applyAlignment="1" applyProtection="1">
      <alignment wrapText="1"/>
    </xf>
    <xf numFmtId="0" fontId="0" fillId="2" borderId="10" xfId="0" applyFill="1" applyBorder="1" applyAlignment="1" applyProtection="1">
      <alignment wrapText="1"/>
    </xf>
    <xf numFmtId="0" fontId="0" fillId="2" borderId="26" xfId="0" applyFill="1" applyBorder="1" applyAlignment="1" applyProtection="1">
      <alignment wrapText="1"/>
    </xf>
    <xf numFmtId="0" fontId="0" fillId="2" borderId="11" xfId="0" applyFill="1" applyBorder="1" applyAlignment="1" applyProtection="1">
      <alignment wrapText="1"/>
    </xf>
    <xf numFmtId="0" fontId="2" fillId="2" borderId="29" xfId="0" applyFont="1" applyFill="1" applyBorder="1" applyAlignment="1" applyProtection="1">
      <alignment wrapText="1"/>
    </xf>
    <xf numFmtId="0" fontId="0" fillId="0" borderId="0" xfId="0" applyBorder="1" applyAlignment="1" applyProtection="1">
      <alignment wrapText="1"/>
    </xf>
    <xf numFmtId="0" fontId="2" fillId="2" borderId="3" xfId="0" applyFont="1" applyFill="1" applyBorder="1" applyAlignment="1" applyProtection="1">
      <alignment horizontal="justify"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0" fillId="2" borderId="0" xfId="0" applyFill="1" applyBorder="1" applyAlignment="1" applyProtection="1">
      <alignment horizontal="center" wrapText="1"/>
    </xf>
    <xf numFmtId="0" fontId="2" fillId="0" borderId="29" xfId="0" applyFont="1" applyFill="1" applyBorder="1" applyAlignment="1" applyProtection="1">
      <alignment wrapText="1"/>
    </xf>
    <xf numFmtId="0" fontId="2" fillId="0" borderId="0" xfId="0" applyFont="1" applyFill="1" applyBorder="1" applyAlignment="1" applyProtection="1">
      <alignment wrapText="1"/>
    </xf>
    <xf numFmtId="0" fontId="2" fillId="0" borderId="13" xfId="0" applyFont="1" applyFill="1" applyBorder="1" applyAlignment="1" applyProtection="1">
      <alignment wrapText="1"/>
    </xf>
    <xf numFmtId="0" fontId="2" fillId="2" borderId="0" xfId="0" applyFont="1" applyFill="1" applyBorder="1" applyAlignment="1" applyProtection="1">
      <alignment vertical="center" wrapText="1"/>
    </xf>
    <xf numFmtId="0" fontId="2" fillId="4" borderId="1" xfId="0" applyFont="1" applyFill="1" applyBorder="1" applyAlignment="1" applyProtection="1">
      <alignment horizontal="center" wrapText="1"/>
      <protection locked="0"/>
    </xf>
    <xf numFmtId="0" fontId="6" fillId="4" borderId="1" xfId="0" applyFont="1" applyFill="1" applyBorder="1" applyAlignment="1" applyProtection="1">
      <alignment horizontal="center" wrapText="1"/>
      <protection locked="0"/>
    </xf>
    <xf numFmtId="0" fontId="23" fillId="7" borderId="0" xfId="6" applyFont="1" applyFill="1" applyBorder="1" applyAlignment="1">
      <alignment vertical="top" wrapText="1"/>
    </xf>
    <xf numFmtId="0" fontId="26" fillId="2" borderId="0" xfId="0" applyFont="1" applyFill="1" applyBorder="1" applyAlignment="1" applyProtection="1">
      <alignment horizontal="right" wrapText="1"/>
    </xf>
    <xf numFmtId="164" fontId="26" fillId="2" borderId="0" xfId="0" applyNumberFormat="1" applyFont="1" applyFill="1" applyBorder="1" applyAlignment="1" applyProtection="1">
      <alignment wrapText="1"/>
    </xf>
    <xf numFmtId="0" fontId="17" fillId="7" borderId="0" xfId="6" applyFill="1" applyBorder="1" applyAlignment="1">
      <alignment horizontal="left" vertical="top" wrapText="1"/>
    </xf>
    <xf numFmtId="0" fontId="17" fillId="7" borderId="0" xfId="6" applyFont="1" applyFill="1" applyBorder="1" applyAlignment="1">
      <alignment horizontal="left" vertical="top" wrapText="1"/>
    </xf>
    <xf numFmtId="0" fontId="23" fillId="7" borderId="0" xfId="6" applyFont="1" applyFill="1" applyBorder="1" applyAlignment="1">
      <alignment horizontal="left" vertical="top"/>
    </xf>
    <xf numFmtId="0" fontId="24" fillId="7" borderId="0" xfId="6" applyFont="1" applyFill="1" applyBorder="1" applyAlignment="1">
      <alignment horizontal="right" vertical="center"/>
    </xf>
    <xf numFmtId="0" fontId="31" fillId="7" borderId="0" xfId="6" applyFont="1" applyFill="1" applyBorder="1" applyAlignment="1">
      <alignment horizontal="left" vertical="top"/>
    </xf>
    <xf numFmtId="0" fontId="31" fillId="7" borderId="0" xfId="6" applyFont="1" applyFill="1" applyBorder="1" applyAlignment="1">
      <alignment vertical="top"/>
    </xf>
    <xf numFmtId="0" fontId="35" fillId="7" borderId="0" xfId="6" applyFont="1" applyFill="1" applyBorder="1" applyAlignment="1">
      <alignment horizontal="left" vertical="top"/>
    </xf>
    <xf numFmtId="0" fontId="37" fillId="7" borderId="0" xfId="6" applyFont="1" applyFill="1" applyBorder="1" applyAlignment="1">
      <alignment horizontal="left" vertical="top"/>
    </xf>
    <xf numFmtId="0" fontId="40" fillId="7" borderId="0" xfId="6" applyFont="1" applyFill="1" applyBorder="1" applyAlignment="1">
      <alignment horizontal="left" vertical="top"/>
    </xf>
    <xf numFmtId="0" fontId="42" fillId="7" borderId="0" xfId="6" applyFont="1" applyFill="1" applyBorder="1" applyAlignment="1">
      <alignment horizontal="left" vertical="top"/>
    </xf>
    <xf numFmtId="166" fontId="31" fillId="4" borderId="33" xfId="6" applyNumberFormat="1" applyFont="1" applyFill="1" applyBorder="1" applyAlignment="1" applyProtection="1">
      <alignment horizontal="center" vertical="center" wrapText="1"/>
      <protection locked="0"/>
    </xf>
    <xf numFmtId="5" fontId="31" fillId="4" borderId="33" xfId="6" applyNumberFormat="1" applyFont="1" applyFill="1" applyBorder="1" applyAlignment="1" applyProtection="1">
      <alignment horizontal="center" vertical="center" wrapText="1"/>
      <protection locked="0"/>
    </xf>
    <xf numFmtId="0" fontId="17" fillId="7" borderId="0" xfId="6" applyFill="1" applyBorder="1" applyAlignment="1">
      <alignment horizontal="left" vertical="top"/>
    </xf>
    <xf numFmtId="0" fontId="44" fillId="0" borderId="0" xfId="0" applyFont="1" applyProtection="1"/>
    <xf numFmtId="44" fontId="46" fillId="15" borderId="43" xfId="2" applyFont="1" applyFill="1" applyBorder="1" applyAlignment="1" applyProtection="1"/>
    <xf numFmtId="44" fontId="46" fillId="16" borderId="43" xfId="2" applyFont="1" applyFill="1" applyBorder="1" applyAlignment="1" applyProtection="1"/>
    <xf numFmtId="44" fontId="46" fillId="17" borderId="43" xfId="2" applyFont="1" applyFill="1" applyBorder="1" applyAlignment="1" applyProtection="1"/>
    <xf numFmtId="44" fontId="46" fillId="11" borderId="24" xfId="2" applyFont="1" applyFill="1" applyBorder="1" applyAlignment="1" applyProtection="1"/>
    <xf numFmtId="44" fontId="46" fillId="11" borderId="46" xfId="2" applyFont="1" applyFill="1" applyBorder="1" applyAlignment="1" applyProtection="1"/>
    <xf numFmtId="0" fontId="44" fillId="0" borderId="20" xfId="0" applyFont="1" applyBorder="1" applyProtection="1"/>
    <xf numFmtId="0" fontId="44" fillId="0" borderId="0" xfId="0" applyFont="1" applyBorder="1" applyProtection="1"/>
    <xf numFmtId="0" fontId="44" fillId="0" borderId="13" xfId="0" applyFont="1" applyBorder="1" applyProtection="1"/>
    <xf numFmtId="0" fontId="46" fillId="5" borderId="0" xfId="3" applyFont="1" applyFill="1" applyBorder="1" applyAlignment="1" applyProtection="1">
      <alignment horizontal="left"/>
    </xf>
    <xf numFmtId="8" fontId="47" fillId="5" borderId="0" xfId="3" applyNumberFormat="1" applyFont="1" applyFill="1" applyBorder="1" applyAlignment="1" applyProtection="1">
      <alignment horizontal="center"/>
    </xf>
    <xf numFmtId="0" fontId="44" fillId="0" borderId="0" xfId="0" applyFont="1" applyBorder="1" applyAlignment="1" applyProtection="1">
      <alignment horizontal="right"/>
    </xf>
    <xf numFmtId="0" fontId="44" fillId="5" borderId="0" xfId="3" applyFont="1" applyFill="1" applyAlignment="1" applyProtection="1">
      <alignment horizontal="left"/>
    </xf>
    <xf numFmtId="0" fontId="48" fillId="5" borderId="0" xfId="3" applyFont="1" applyFill="1" applyBorder="1" applyAlignment="1" applyProtection="1"/>
    <xf numFmtId="0" fontId="46" fillId="5" borderId="0" xfId="3" applyFont="1" applyFill="1" applyBorder="1" applyAlignment="1" applyProtection="1"/>
    <xf numFmtId="0" fontId="48" fillId="5" borderId="8" xfId="3" applyFont="1" applyFill="1" applyBorder="1" applyAlignment="1" applyProtection="1">
      <alignment horizontal="left" vertical="center"/>
    </xf>
    <xf numFmtId="0" fontId="48" fillId="5" borderId="19" xfId="3" applyFont="1" applyFill="1" applyBorder="1" applyAlignment="1" applyProtection="1">
      <alignment horizontal="left" vertical="center"/>
    </xf>
    <xf numFmtId="1" fontId="44" fillId="5" borderId="19" xfId="3" applyNumberFormat="1" applyFont="1" applyFill="1" applyBorder="1" applyAlignment="1" applyProtection="1">
      <alignment horizontal="right" vertical="center"/>
    </xf>
    <xf numFmtId="0" fontId="44" fillId="5" borderId="19" xfId="3" applyFont="1" applyFill="1" applyBorder="1" applyAlignment="1" applyProtection="1">
      <alignment horizontal="center" vertical="center"/>
    </xf>
    <xf numFmtId="1" fontId="44" fillId="5" borderId="19" xfId="1" applyNumberFormat="1" applyFont="1" applyFill="1" applyBorder="1" applyAlignment="1" applyProtection="1">
      <alignment horizontal="center" vertical="center"/>
    </xf>
    <xf numFmtId="10" fontId="44" fillId="5" borderId="9" xfId="3" applyNumberFormat="1" applyFont="1" applyFill="1" applyBorder="1" applyAlignment="1" applyProtection="1">
      <alignment horizontal="right" vertical="center"/>
    </xf>
    <xf numFmtId="0" fontId="44" fillId="0" borderId="20" xfId="0" applyFont="1" applyBorder="1" applyAlignment="1" applyProtection="1">
      <alignment vertical="center"/>
    </xf>
    <xf numFmtId="0" fontId="44" fillId="0" borderId="0" xfId="0" applyFont="1" applyBorder="1" applyAlignment="1" applyProtection="1">
      <alignment vertical="center"/>
    </xf>
    <xf numFmtId="1" fontId="44" fillId="0" borderId="0" xfId="0" applyNumberFormat="1" applyFont="1" applyBorder="1" applyAlignment="1" applyProtection="1">
      <alignment vertical="center"/>
    </xf>
    <xf numFmtId="0" fontId="44" fillId="0" borderId="0" xfId="0" applyFont="1" applyBorder="1" applyAlignment="1" applyProtection="1">
      <alignment horizontal="center" vertical="center"/>
    </xf>
    <xf numFmtId="1" fontId="44" fillId="0" borderId="0" xfId="0" applyNumberFormat="1" applyFont="1" applyBorder="1" applyAlignment="1" applyProtection="1">
      <alignment horizontal="center" vertical="center"/>
    </xf>
    <xf numFmtId="10" fontId="44" fillId="0" borderId="13" xfId="1" applyNumberFormat="1" applyFont="1" applyBorder="1" applyAlignment="1" applyProtection="1">
      <alignment horizontal="right" vertical="center"/>
    </xf>
    <xf numFmtId="0" fontId="48" fillId="5" borderId="10" xfId="3" applyFont="1" applyFill="1" applyBorder="1" applyAlignment="1" applyProtection="1">
      <alignment horizontal="left" vertical="center"/>
    </xf>
    <xf numFmtId="8" fontId="47" fillId="5" borderId="26" xfId="3" applyNumberFormat="1" applyFont="1" applyFill="1" applyBorder="1" applyAlignment="1" applyProtection="1">
      <alignment horizontal="center" vertical="center"/>
    </xf>
    <xf numFmtId="1" fontId="44" fillId="5" borderId="26" xfId="3" applyNumberFormat="1" applyFont="1" applyFill="1" applyBorder="1" applyAlignment="1" applyProtection="1">
      <alignment horizontal="right" vertical="center"/>
    </xf>
    <xf numFmtId="0" fontId="44" fillId="5" borderId="26" xfId="3" applyFont="1" applyFill="1" applyBorder="1" applyAlignment="1" applyProtection="1">
      <alignment horizontal="center" vertical="center"/>
    </xf>
    <xf numFmtId="1" fontId="44" fillId="5" borderId="26" xfId="3" applyNumberFormat="1" applyFont="1" applyFill="1" applyBorder="1" applyAlignment="1" applyProtection="1">
      <alignment horizontal="center" vertical="center"/>
    </xf>
    <xf numFmtId="10" fontId="44" fillId="5" borderId="11" xfId="1" applyNumberFormat="1" applyFont="1" applyFill="1" applyBorder="1" applyAlignment="1" applyProtection="1">
      <alignment horizontal="right" vertical="center"/>
    </xf>
    <xf numFmtId="0" fontId="45" fillId="0" borderId="20" xfId="0" applyFont="1" applyBorder="1" applyProtection="1"/>
    <xf numFmtId="0" fontId="46" fillId="5" borderId="47" xfId="3" applyFont="1" applyFill="1" applyBorder="1" applyAlignment="1" applyProtection="1">
      <alignment horizontal="left"/>
    </xf>
    <xf numFmtId="0" fontId="44" fillId="5" borderId="48" xfId="3" applyFont="1" applyFill="1" applyBorder="1" applyAlignment="1" applyProtection="1">
      <alignment horizontal="left"/>
    </xf>
    <xf numFmtId="0" fontId="44" fillId="5" borderId="48" xfId="3" applyFont="1" applyFill="1" applyBorder="1" applyAlignment="1" applyProtection="1">
      <alignment horizontal="center"/>
    </xf>
    <xf numFmtId="0" fontId="46" fillId="5" borderId="20" xfId="3" applyFont="1" applyFill="1" applyBorder="1" applyAlignment="1" applyProtection="1">
      <alignment horizontal="left" vertical="center"/>
    </xf>
    <xf numFmtId="10" fontId="49" fillId="5" borderId="0" xfId="3" applyNumberFormat="1" applyFont="1" applyFill="1" applyBorder="1" applyAlignment="1" applyProtection="1">
      <alignment horizontal="right" vertical="center"/>
    </xf>
    <xf numFmtId="0" fontId="44" fillId="5" borderId="0" xfId="3" applyFont="1" applyFill="1" applyBorder="1" applyAlignment="1" applyProtection="1">
      <alignment horizontal="center" vertical="center"/>
    </xf>
    <xf numFmtId="1" fontId="44" fillId="5" borderId="0" xfId="3" applyNumberFormat="1" applyFont="1" applyFill="1" applyBorder="1" applyAlignment="1" applyProtection="1">
      <alignment horizontal="right" vertical="center"/>
    </xf>
    <xf numFmtId="44" fontId="44" fillId="5" borderId="0" xfId="3" applyNumberFormat="1" applyFont="1" applyFill="1" applyBorder="1" applyAlignment="1" applyProtection="1">
      <alignment horizontal="center" vertical="center"/>
    </xf>
    <xf numFmtId="0" fontId="46" fillId="11" borderId="20" xfId="3" applyFont="1" applyFill="1" applyBorder="1" applyAlignment="1" applyProtection="1">
      <alignment vertical="center"/>
    </xf>
    <xf numFmtId="10" fontId="45" fillId="11" borderId="0" xfId="3" applyNumberFormat="1" applyFont="1" applyFill="1" applyBorder="1" applyAlignment="1" applyProtection="1">
      <alignment vertical="center"/>
    </xf>
    <xf numFmtId="0" fontId="48" fillId="11" borderId="0" xfId="3" applyFont="1" applyFill="1" applyBorder="1" applyAlignment="1" applyProtection="1">
      <alignment horizontal="center" vertical="center"/>
    </xf>
    <xf numFmtId="1" fontId="48" fillId="11" borderId="0" xfId="3" applyNumberFormat="1" applyFont="1" applyFill="1" applyBorder="1" applyAlignment="1" applyProtection="1">
      <alignment horizontal="right" vertical="center"/>
    </xf>
    <xf numFmtId="0" fontId="44" fillId="11" borderId="0" xfId="3" applyFont="1" applyFill="1" applyBorder="1" applyAlignment="1" applyProtection="1">
      <alignment horizontal="center" vertical="center"/>
    </xf>
    <xf numFmtId="44" fontId="48" fillId="11" borderId="0" xfId="3" applyNumberFormat="1" applyFont="1" applyFill="1" applyBorder="1" applyAlignment="1" applyProtection="1">
      <alignment horizontal="center" vertical="center"/>
    </xf>
    <xf numFmtId="0" fontId="46" fillId="11" borderId="20" xfId="3" applyFont="1" applyFill="1" applyBorder="1" applyAlignment="1" applyProtection="1">
      <alignment horizontal="left" vertical="center"/>
    </xf>
    <xf numFmtId="10" fontId="45" fillId="11" borderId="0" xfId="1" applyNumberFormat="1" applyFont="1" applyFill="1" applyBorder="1" applyAlignment="1" applyProtection="1">
      <alignment horizontal="right" vertical="center"/>
    </xf>
    <xf numFmtId="1" fontId="44" fillId="11" borderId="0" xfId="3" applyNumberFormat="1" applyFont="1" applyFill="1" applyBorder="1" applyAlignment="1" applyProtection="1">
      <alignment horizontal="right" vertical="center"/>
    </xf>
    <xf numFmtId="44" fontId="44" fillId="11" borderId="0" xfId="3" applyNumberFormat="1" applyFont="1" applyFill="1" applyBorder="1" applyAlignment="1" applyProtection="1">
      <alignment horizontal="center" vertical="center"/>
    </xf>
    <xf numFmtId="0" fontId="46" fillId="5" borderId="10" xfId="3" applyFont="1" applyFill="1" applyBorder="1" applyAlignment="1" applyProtection="1">
      <alignment horizontal="left"/>
    </xf>
    <xf numFmtId="0" fontId="46" fillId="5" borderId="26" xfId="3" applyFont="1" applyFill="1" applyBorder="1" applyAlignment="1" applyProtection="1">
      <alignment horizontal="left"/>
    </xf>
    <xf numFmtId="0" fontId="45" fillId="5" borderId="26" xfId="3" applyFont="1" applyFill="1" applyBorder="1" applyAlignment="1" applyProtection="1">
      <alignment horizontal="center"/>
    </xf>
    <xf numFmtId="0" fontId="44" fillId="5" borderId="26" xfId="3" applyFont="1" applyFill="1" applyBorder="1" applyAlignment="1" applyProtection="1">
      <alignment horizontal="left"/>
    </xf>
    <xf numFmtId="0" fontId="45" fillId="11" borderId="20" xfId="3" applyFont="1" applyFill="1" applyBorder="1" applyAlignment="1" applyProtection="1">
      <alignment vertical="center"/>
    </xf>
    <xf numFmtId="0" fontId="45" fillId="11" borderId="20" xfId="3" applyFont="1" applyFill="1" applyBorder="1" applyAlignment="1" applyProtection="1">
      <alignment horizontal="left" vertical="center"/>
    </xf>
    <xf numFmtId="0" fontId="50" fillId="5" borderId="20" xfId="3" applyFont="1" applyFill="1" applyBorder="1" applyAlignment="1" applyProtection="1">
      <alignment horizontal="left"/>
    </xf>
    <xf numFmtId="1" fontId="48" fillId="5" borderId="0" xfId="3" applyNumberFormat="1" applyFont="1" applyFill="1" applyBorder="1" applyAlignment="1" applyProtection="1">
      <alignment horizontal="right"/>
    </xf>
    <xf numFmtId="0" fontId="48" fillId="5" borderId="0" xfId="3" applyFont="1" applyFill="1" applyBorder="1" applyAlignment="1" applyProtection="1">
      <alignment horizontal="center"/>
    </xf>
    <xf numFmtId="7" fontId="51" fillId="5" borderId="0" xfId="3" applyNumberFormat="1" applyFont="1" applyFill="1" applyBorder="1" applyAlignment="1" applyProtection="1">
      <alignment horizontal="center"/>
    </xf>
    <xf numFmtId="0" fontId="44" fillId="0" borderId="26" xfId="0" applyFont="1" applyBorder="1" applyProtection="1"/>
    <xf numFmtId="0" fontId="44" fillId="0" borderId="11" xfId="0" applyFont="1" applyBorder="1" applyProtection="1"/>
    <xf numFmtId="0" fontId="28" fillId="3" borderId="39" xfId="6" applyFont="1" applyFill="1" applyBorder="1" applyAlignment="1" applyProtection="1">
      <alignment horizontal="center" vertical="center"/>
    </xf>
    <xf numFmtId="0" fontId="31" fillId="7" borderId="59" xfId="6" applyFont="1" applyFill="1" applyBorder="1" applyAlignment="1">
      <alignment horizontal="left" vertical="top" wrapText="1"/>
    </xf>
    <xf numFmtId="44" fontId="23" fillId="7" borderId="39" xfId="6" applyNumberFormat="1" applyFont="1" applyFill="1" applyBorder="1" applyAlignment="1">
      <alignment horizontal="center" vertical="center" wrapText="1"/>
    </xf>
    <xf numFmtId="8" fontId="23" fillId="7" borderId="39" xfId="6" applyNumberFormat="1" applyFont="1" applyFill="1" applyBorder="1" applyAlignment="1">
      <alignment horizontal="center" vertical="center" wrapText="1"/>
    </xf>
    <xf numFmtId="5" fontId="31" fillId="4" borderId="55" xfId="6" applyNumberFormat="1" applyFont="1" applyFill="1" applyBorder="1" applyAlignment="1" applyProtection="1">
      <alignment horizontal="center" vertical="center" wrapText="1"/>
      <protection locked="0"/>
    </xf>
    <xf numFmtId="166" fontId="31" fillId="3" borderId="61" xfId="6" applyNumberFormat="1" applyFont="1" applyFill="1" applyBorder="1" applyAlignment="1">
      <alignment horizontal="center" vertical="center" wrapText="1"/>
    </xf>
    <xf numFmtId="5" fontId="31" fillId="4" borderId="64" xfId="6" applyNumberFormat="1" applyFont="1" applyFill="1" applyBorder="1" applyAlignment="1" applyProtection="1">
      <alignment horizontal="center" vertical="center" wrapText="1"/>
      <protection locked="0"/>
    </xf>
    <xf numFmtId="0" fontId="31" fillId="7" borderId="61" xfId="6" applyFont="1" applyFill="1" applyBorder="1" applyAlignment="1">
      <alignment horizontal="center" vertical="top" wrapText="1"/>
    </xf>
    <xf numFmtId="166" fontId="31" fillId="3" borderId="64" xfId="6" applyNumberFormat="1" applyFont="1" applyFill="1" applyBorder="1" applyAlignment="1" applyProtection="1">
      <alignment horizontal="center" vertical="center" wrapText="1"/>
    </xf>
    <xf numFmtId="166" fontId="31" fillId="4" borderId="55" xfId="6" applyNumberFormat="1" applyFont="1" applyFill="1" applyBorder="1" applyAlignment="1" applyProtection="1">
      <alignment horizontal="center" vertical="center" wrapText="1"/>
      <protection locked="0"/>
    </xf>
    <xf numFmtId="166" fontId="34" fillId="3" borderId="61" xfId="6" applyNumberFormat="1" applyFont="1" applyFill="1" applyBorder="1" applyAlignment="1">
      <alignment horizontal="center" vertical="top" wrapText="1"/>
    </xf>
    <xf numFmtId="0" fontId="34" fillId="7" borderId="61" xfId="6" applyFont="1" applyFill="1" applyBorder="1" applyAlignment="1">
      <alignment horizontal="center" vertical="top" wrapText="1"/>
    </xf>
    <xf numFmtId="0" fontId="25" fillId="7" borderId="8" xfId="6" applyFont="1" applyFill="1" applyBorder="1" applyAlignment="1">
      <alignment horizontal="left" vertical="top"/>
    </xf>
    <xf numFmtId="0" fontId="25" fillId="7" borderId="19" xfId="6" applyFont="1" applyFill="1" applyBorder="1" applyAlignment="1">
      <alignment horizontal="left" vertical="top"/>
    </xf>
    <xf numFmtId="0" fontId="23" fillId="7" borderId="19" xfId="6" applyFont="1" applyFill="1" applyBorder="1" applyAlignment="1">
      <alignment horizontal="left" vertical="top"/>
    </xf>
    <xf numFmtId="0" fontId="23" fillId="7" borderId="9" xfId="6" applyFont="1" applyFill="1" applyBorder="1" applyAlignment="1">
      <alignment horizontal="left" vertical="top"/>
    </xf>
    <xf numFmtId="0" fontId="23" fillId="7" borderId="13" xfId="6" applyFont="1" applyFill="1" applyBorder="1" applyAlignment="1">
      <alignment vertical="top" wrapText="1"/>
    </xf>
    <xf numFmtId="0" fontId="23" fillId="7" borderId="26" xfId="6" applyFont="1" applyFill="1" applyBorder="1" applyAlignment="1">
      <alignment vertical="top" wrapText="1"/>
    </xf>
    <xf numFmtId="0" fontId="23" fillId="7" borderId="26" xfId="6" applyFont="1" applyFill="1" applyBorder="1" applyAlignment="1">
      <alignment horizontal="left" vertical="top"/>
    </xf>
    <xf numFmtId="0" fontId="23" fillId="7" borderId="11" xfId="6" applyFont="1" applyFill="1" applyBorder="1" applyAlignment="1">
      <alignment vertical="top" wrapText="1"/>
    </xf>
    <xf numFmtId="0" fontId="44" fillId="10" borderId="39" xfId="0" applyFont="1" applyFill="1" applyBorder="1" applyProtection="1">
      <protection locked="0"/>
    </xf>
    <xf numFmtId="1" fontId="44" fillId="10" borderId="23" xfId="0" applyNumberFormat="1" applyFont="1" applyFill="1" applyBorder="1" applyAlignment="1" applyProtection="1">
      <alignment horizontal="center"/>
      <protection locked="0"/>
    </xf>
    <xf numFmtId="0" fontId="44" fillId="3" borderId="39" xfId="0" applyFont="1" applyFill="1" applyBorder="1" applyProtection="1"/>
    <xf numFmtId="1" fontId="44" fillId="3" borderId="23" xfId="0" applyNumberFormat="1" applyFont="1" applyFill="1" applyBorder="1" applyAlignment="1" applyProtection="1">
      <alignment horizontal="center"/>
    </xf>
    <xf numFmtId="0" fontId="44" fillId="3" borderId="23" xfId="0" applyFont="1" applyFill="1" applyBorder="1" applyAlignment="1" applyProtection="1">
      <alignment horizontal="center"/>
    </xf>
    <xf numFmtId="169" fontId="44" fillId="3" borderId="23" xfId="8" applyNumberFormat="1" applyFont="1" applyFill="1" applyBorder="1" applyAlignment="1" applyProtection="1">
      <alignment horizontal="center"/>
    </xf>
    <xf numFmtId="169" fontId="44" fillId="3" borderId="52" xfId="8" applyNumberFormat="1" applyFont="1" applyFill="1" applyBorder="1" applyAlignment="1" applyProtection="1">
      <alignment horizontal="center"/>
    </xf>
    <xf numFmtId="0" fontId="55" fillId="0" borderId="0" xfId="0" applyFont="1" applyBorder="1" applyProtection="1"/>
    <xf numFmtId="0" fontId="55" fillId="0" borderId="26" xfId="0" applyFont="1" applyBorder="1" applyProtection="1"/>
    <xf numFmtId="0" fontId="55" fillId="0" borderId="0" xfId="0" applyFont="1" applyBorder="1" applyAlignment="1" applyProtection="1">
      <alignment horizontal="left"/>
    </xf>
    <xf numFmtId="0" fontId="55" fillId="0" borderId="13" xfId="0" applyFont="1" applyBorder="1" applyAlignment="1" applyProtection="1">
      <alignment horizontal="left"/>
    </xf>
    <xf numFmtId="0" fontId="9" fillId="2" borderId="20" xfId="0" applyFont="1" applyFill="1" applyBorder="1" applyAlignment="1" applyProtection="1">
      <alignment horizontal="center" wrapText="1"/>
    </xf>
    <xf numFmtId="0" fontId="9" fillId="2" borderId="0" xfId="0" applyFont="1" applyFill="1" applyBorder="1" applyAlignment="1" applyProtection="1">
      <alignment horizontal="center" wrapText="1"/>
    </xf>
    <xf numFmtId="0" fontId="9" fillId="2" borderId="13" xfId="0" applyFont="1" applyFill="1" applyBorder="1" applyAlignment="1" applyProtection="1">
      <alignment horizontal="center" wrapText="1"/>
    </xf>
    <xf numFmtId="0" fontId="0" fillId="2" borderId="0" xfId="0" applyFill="1" applyAlignment="1">
      <alignment wrapText="1"/>
    </xf>
    <xf numFmtId="0" fontId="0" fillId="0" borderId="0" xfId="0" applyAlignment="1">
      <alignment wrapText="1"/>
    </xf>
    <xf numFmtId="0" fontId="0" fillId="2" borderId="0" xfId="0" applyFill="1" applyAlignment="1">
      <alignment vertical="center" wrapText="1"/>
    </xf>
    <xf numFmtId="0" fontId="0" fillId="0" borderId="0" xfId="0" applyAlignment="1">
      <alignment vertical="center" wrapText="1"/>
    </xf>
    <xf numFmtId="0" fontId="9" fillId="2" borderId="20" xfId="0" applyFont="1" applyFill="1" applyBorder="1" applyAlignment="1" applyProtection="1">
      <alignment horizontal="center" wrapText="1"/>
    </xf>
    <xf numFmtId="0" fontId="9" fillId="2" borderId="0" xfId="0" applyFont="1" applyFill="1" applyBorder="1" applyAlignment="1" applyProtection="1">
      <alignment horizontal="center" wrapText="1"/>
    </xf>
    <xf numFmtId="0" fontId="9" fillId="2" borderId="13" xfId="0" applyFont="1" applyFill="1" applyBorder="1" applyAlignment="1" applyProtection="1">
      <alignment horizontal="center" wrapText="1"/>
    </xf>
    <xf numFmtId="0" fontId="19" fillId="7" borderId="0" xfId="6" applyFont="1" applyFill="1" applyBorder="1" applyAlignment="1">
      <alignment horizontal="left" vertical="top" wrapText="1"/>
    </xf>
    <xf numFmtId="0" fontId="17" fillId="7" borderId="0" xfId="6" applyFont="1" applyFill="1" applyBorder="1" applyAlignment="1">
      <alignment horizontal="left" vertical="top" wrapText="1"/>
    </xf>
    <xf numFmtId="0" fontId="18" fillId="9" borderId="0" xfId="6" applyFont="1" applyFill="1" applyBorder="1" applyAlignment="1">
      <alignment horizontal="center" vertical="top" wrapText="1"/>
    </xf>
    <xf numFmtId="0" fontId="17" fillId="9" borderId="0" xfId="6" applyFont="1" applyFill="1" applyBorder="1" applyAlignment="1">
      <alignment horizontal="center" vertical="top" wrapText="1"/>
    </xf>
    <xf numFmtId="0" fontId="23" fillId="7" borderId="0" xfId="6" applyFont="1" applyFill="1" applyBorder="1" applyAlignment="1">
      <alignment horizontal="left" vertical="top" wrapText="1"/>
    </xf>
    <xf numFmtId="0" fontId="24" fillId="7" borderId="0" xfId="6" applyFont="1" applyFill="1" applyBorder="1" applyAlignment="1">
      <alignment horizontal="left" vertical="top" wrapText="1"/>
    </xf>
    <xf numFmtId="0" fontId="24" fillId="7" borderId="0" xfId="6" applyFont="1" applyFill="1" applyAlignment="1">
      <alignment horizontal="left" vertical="top" wrapText="1"/>
    </xf>
    <xf numFmtId="0" fontId="17" fillId="7" borderId="0" xfId="6" applyFill="1" applyAlignment="1">
      <alignment horizontal="left" vertical="top" wrapText="1"/>
    </xf>
    <xf numFmtId="0" fontId="28" fillId="7" borderId="0" xfId="6" applyFont="1" applyFill="1" applyBorder="1" applyAlignment="1">
      <alignment horizontal="center" vertical="top" wrapText="1"/>
    </xf>
    <xf numFmtId="0" fontId="27" fillId="7" borderId="0" xfId="6" applyFont="1" applyFill="1" applyBorder="1" applyAlignment="1">
      <alignment horizontal="center" vertical="top" wrapText="1"/>
    </xf>
    <xf numFmtId="0" fontId="19" fillId="7" borderId="0" xfId="6" applyFont="1" applyFill="1" applyBorder="1" applyAlignment="1">
      <alignment horizontal="center" vertical="top" wrapText="1"/>
    </xf>
    <xf numFmtId="0" fontId="44" fillId="0" borderId="20" xfId="0" applyFont="1" applyBorder="1" applyAlignment="1" applyProtection="1">
      <alignment horizontal="center"/>
    </xf>
    <xf numFmtId="0" fontId="44" fillId="0" borderId="0" xfId="0" applyFont="1" applyBorder="1" applyAlignment="1" applyProtection="1">
      <alignment horizontal="center"/>
    </xf>
    <xf numFmtId="0" fontId="48" fillId="5" borderId="10" xfId="3" applyFont="1" applyFill="1" applyBorder="1" applyAlignment="1" applyProtection="1">
      <alignment horizontal="left"/>
    </xf>
    <xf numFmtId="0" fontId="48" fillId="5" borderId="26" xfId="3" applyFont="1" applyFill="1" applyBorder="1" applyAlignment="1" applyProtection="1">
      <alignment horizontal="left"/>
    </xf>
    <xf numFmtId="0" fontId="55" fillId="0" borderId="14" xfId="0" applyFont="1" applyBorder="1" applyAlignment="1" applyProtection="1">
      <alignment horizontal="left"/>
    </xf>
    <xf numFmtId="0" fontId="55" fillId="0" borderId="15" xfId="0" applyFont="1" applyBorder="1" applyAlignment="1" applyProtection="1">
      <alignment horizontal="left"/>
    </xf>
    <xf numFmtId="0" fontId="55" fillId="0" borderId="16" xfId="0" applyFont="1" applyBorder="1" applyAlignment="1" applyProtection="1">
      <alignment horizontal="left"/>
    </xf>
    <xf numFmtId="0" fontId="43" fillId="11" borderId="26" xfId="0" applyFont="1" applyFill="1" applyBorder="1" applyAlignment="1" applyProtection="1">
      <alignment horizontal="center"/>
    </xf>
    <xf numFmtId="0" fontId="9" fillId="0" borderId="8" xfId="0" applyFont="1" applyBorder="1" applyAlignment="1" applyProtection="1">
      <alignment horizontal="center" vertical="center"/>
    </xf>
    <xf numFmtId="0" fontId="9" fillId="0" borderId="9" xfId="0" applyFont="1" applyBorder="1" applyAlignment="1" applyProtection="1">
      <alignment horizontal="center" vertical="center"/>
    </xf>
    <xf numFmtId="0" fontId="9" fillId="0" borderId="10" xfId="0" applyFont="1" applyBorder="1" applyAlignment="1" applyProtection="1">
      <alignment horizontal="center" vertical="center"/>
    </xf>
    <xf numFmtId="0" fontId="9" fillId="0" borderId="11" xfId="0" applyFont="1" applyBorder="1" applyAlignment="1" applyProtection="1">
      <alignment horizontal="center" vertical="center"/>
    </xf>
    <xf numFmtId="0" fontId="44" fillId="10" borderId="8" xfId="0" applyFont="1" applyFill="1" applyBorder="1" applyAlignment="1" applyProtection="1">
      <alignment horizontal="center"/>
      <protection locked="0"/>
    </xf>
    <xf numFmtId="0" fontId="44" fillId="10" borderId="9" xfId="0" applyFont="1" applyFill="1" applyBorder="1" applyAlignment="1" applyProtection="1">
      <alignment horizontal="center"/>
      <protection locked="0"/>
    </xf>
    <xf numFmtId="0" fontId="44" fillId="10" borderId="10" xfId="0" applyFont="1" applyFill="1" applyBorder="1" applyAlignment="1" applyProtection="1">
      <alignment horizontal="center"/>
      <protection locked="0"/>
    </xf>
    <xf numFmtId="0" fontId="44" fillId="10" borderId="11" xfId="0" applyFont="1" applyFill="1" applyBorder="1" applyAlignment="1" applyProtection="1">
      <alignment horizontal="center"/>
      <protection locked="0"/>
    </xf>
    <xf numFmtId="0" fontId="9" fillId="0" borderId="8" xfId="0" applyFont="1" applyFill="1" applyBorder="1" applyAlignment="1" applyProtection="1">
      <alignment horizontal="center" vertical="center"/>
    </xf>
    <xf numFmtId="0" fontId="9" fillId="0" borderId="19" xfId="0" applyFont="1" applyFill="1" applyBorder="1" applyAlignment="1" applyProtection="1">
      <alignment horizontal="center" vertical="center"/>
    </xf>
    <xf numFmtId="0" fontId="9" fillId="0" borderId="10" xfId="0" applyFont="1" applyFill="1" applyBorder="1" applyAlignment="1" applyProtection="1">
      <alignment horizontal="center" vertical="center"/>
    </xf>
    <xf numFmtId="0" fontId="9" fillId="0" borderId="26" xfId="0" applyFont="1" applyFill="1" applyBorder="1" applyAlignment="1" applyProtection="1">
      <alignment horizontal="center" vertical="center"/>
    </xf>
    <xf numFmtId="0" fontId="44" fillId="10" borderId="19" xfId="0" applyFont="1" applyFill="1" applyBorder="1" applyAlignment="1" applyProtection="1">
      <alignment horizontal="center"/>
      <protection locked="0"/>
    </xf>
    <xf numFmtId="0" fontId="44" fillId="10" borderId="26" xfId="0" applyFont="1" applyFill="1" applyBorder="1" applyAlignment="1" applyProtection="1">
      <alignment horizontal="center"/>
      <protection locked="0"/>
    </xf>
    <xf numFmtId="0" fontId="46" fillId="15" borderId="21" xfId="3" applyFont="1" applyFill="1" applyBorder="1" applyAlignment="1" applyProtection="1">
      <alignment horizontal="right"/>
    </xf>
    <xf numFmtId="0" fontId="46" fillId="15" borderId="31" xfId="3" applyFont="1" applyFill="1" applyBorder="1" applyAlignment="1" applyProtection="1">
      <alignment horizontal="right"/>
    </xf>
    <xf numFmtId="0" fontId="46" fillId="16" borderId="21" xfId="3" applyFont="1" applyFill="1" applyBorder="1" applyAlignment="1" applyProtection="1">
      <alignment horizontal="right"/>
    </xf>
    <xf numFmtId="0" fontId="46" fillId="16" borderId="31" xfId="3" applyFont="1" applyFill="1" applyBorder="1" applyAlignment="1" applyProtection="1">
      <alignment horizontal="right"/>
    </xf>
    <xf numFmtId="0" fontId="46" fillId="17" borderId="21" xfId="3" applyFont="1" applyFill="1" applyBorder="1" applyAlignment="1" applyProtection="1">
      <alignment horizontal="right"/>
    </xf>
    <xf numFmtId="0" fontId="46" fillId="17" borderId="31" xfId="3" applyFont="1" applyFill="1" applyBorder="1" applyAlignment="1" applyProtection="1">
      <alignment horizontal="right"/>
    </xf>
    <xf numFmtId="168" fontId="45" fillId="18" borderId="21" xfId="2" applyNumberFormat="1" applyFont="1" applyFill="1" applyBorder="1" applyAlignment="1" applyProtection="1">
      <alignment horizontal="center"/>
    </xf>
    <xf numFmtId="168" fontId="45" fillId="18" borderId="22" xfId="2" applyNumberFormat="1" applyFont="1" applyFill="1" applyBorder="1" applyAlignment="1" applyProtection="1">
      <alignment horizontal="center"/>
    </xf>
    <xf numFmtId="0" fontId="44" fillId="0" borderId="15" xfId="0" applyFont="1" applyBorder="1" applyAlignment="1" applyProtection="1">
      <alignment horizontal="center"/>
    </xf>
    <xf numFmtId="0" fontId="44" fillId="0" borderId="16" xfId="0" applyFont="1" applyBorder="1" applyAlignment="1" applyProtection="1">
      <alignment horizontal="center"/>
    </xf>
    <xf numFmtId="0" fontId="44" fillId="0" borderId="15" xfId="0" applyFont="1" applyBorder="1" applyAlignment="1" applyProtection="1">
      <alignment horizontal="left"/>
    </xf>
    <xf numFmtId="0" fontId="44" fillId="0" borderId="16" xfId="0" applyFont="1" applyBorder="1" applyAlignment="1" applyProtection="1">
      <alignment horizontal="left"/>
    </xf>
    <xf numFmtId="0" fontId="44" fillId="0" borderId="14" xfId="0" applyFont="1" applyBorder="1" applyAlignment="1" applyProtection="1">
      <alignment horizontal="left"/>
    </xf>
    <xf numFmtId="0" fontId="15" fillId="0" borderId="14" xfId="3" applyFont="1" applyBorder="1" applyAlignment="1" applyProtection="1">
      <alignment horizontal="center"/>
    </xf>
    <xf numFmtId="0" fontId="15" fillId="0" borderId="15" xfId="3" applyFont="1" applyBorder="1" applyAlignment="1" applyProtection="1">
      <alignment horizontal="center"/>
    </xf>
    <xf numFmtId="0" fontId="15" fillId="0" borderId="16" xfId="3" applyFont="1" applyBorder="1" applyAlignment="1" applyProtection="1">
      <alignment horizontal="center"/>
    </xf>
    <xf numFmtId="0" fontId="45" fillId="0" borderId="8" xfId="0" applyFont="1" applyBorder="1" applyAlignment="1" applyProtection="1">
      <alignment horizontal="left"/>
    </xf>
    <xf numFmtId="0" fontId="45" fillId="0" borderId="19" xfId="0" applyFont="1" applyBorder="1" applyAlignment="1" applyProtection="1">
      <alignment horizontal="left"/>
    </xf>
    <xf numFmtId="0" fontId="45" fillId="0" borderId="9" xfId="0" applyFont="1" applyBorder="1" applyAlignment="1" applyProtection="1">
      <alignment horizontal="left"/>
    </xf>
    <xf numFmtId="0" fontId="15" fillId="12" borderId="20" xfId="3" applyFont="1" applyFill="1" applyBorder="1" applyAlignment="1" applyProtection="1">
      <alignment horizontal="center"/>
    </xf>
    <xf numFmtId="0" fontId="15" fillId="12" borderId="0" xfId="3" applyFont="1" applyFill="1" applyBorder="1" applyAlignment="1" applyProtection="1">
      <alignment horizontal="center"/>
    </xf>
    <xf numFmtId="0" fontId="15" fillId="12" borderId="13" xfId="3" applyFont="1" applyFill="1" applyBorder="1" applyAlignment="1" applyProtection="1">
      <alignment horizontal="center"/>
    </xf>
    <xf numFmtId="0" fontId="55" fillId="0" borderId="0" xfId="0" applyFont="1" applyBorder="1" applyAlignment="1" applyProtection="1">
      <alignment horizontal="left"/>
    </xf>
    <xf numFmtId="0" fontId="55" fillId="0" borderId="13" xfId="0" applyFont="1" applyBorder="1" applyAlignment="1" applyProtection="1">
      <alignment horizontal="left"/>
    </xf>
    <xf numFmtId="0" fontId="46" fillId="9" borderId="40" xfId="3" applyFont="1" applyFill="1" applyBorder="1" applyAlignment="1" applyProtection="1">
      <alignment horizontal="center"/>
    </xf>
    <xf numFmtId="0" fontId="46" fillId="9" borderId="41" xfId="3" applyFont="1" applyFill="1" applyBorder="1" applyAlignment="1" applyProtection="1">
      <alignment horizontal="center"/>
    </xf>
    <xf numFmtId="0" fontId="46" fillId="9" borderId="42" xfId="3" applyFont="1" applyFill="1" applyBorder="1" applyAlignment="1" applyProtection="1">
      <alignment horizontal="center"/>
    </xf>
    <xf numFmtId="0" fontId="46" fillId="6" borderId="14" xfId="3" applyFont="1" applyFill="1" applyBorder="1" applyAlignment="1" applyProtection="1">
      <alignment horizontal="center"/>
    </xf>
    <xf numFmtId="0" fontId="46" fillId="6" borderId="15" xfId="3" applyFont="1" applyFill="1" applyBorder="1" applyAlignment="1" applyProtection="1">
      <alignment horizontal="center"/>
    </xf>
    <xf numFmtId="0" fontId="46" fillId="6" borderId="16" xfId="3" applyFont="1" applyFill="1" applyBorder="1" applyAlignment="1" applyProtection="1">
      <alignment horizontal="center"/>
    </xf>
    <xf numFmtId="0" fontId="46" fillId="13" borderId="14" xfId="3" applyFont="1" applyFill="1" applyBorder="1" applyAlignment="1" applyProtection="1">
      <alignment horizontal="center"/>
    </xf>
    <xf numFmtId="0" fontId="46" fillId="13" borderId="15" xfId="3" applyFont="1" applyFill="1" applyBorder="1" applyAlignment="1" applyProtection="1">
      <alignment horizontal="center"/>
    </xf>
    <xf numFmtId="0" fontId="46" fillId="13" borderId="16" xfId="3" applyFont="1" applyFill="1" applyBorder="1" applyAlignment="1" applyProtection="1">
      <alignment horizontal="center"/>
    </xf>
    <xf numFmtId="0" fontId="45" fillId="14" borderId="14" xfId="0" applyFont="1" applyFill="1" applyBorder="1" applyAlignment="1" applyProtection="1">
      <alignment horizontal="center"/>
    </xf>
    <xf numFmtId="0" fontId="45" fillId="14" borderId="16" xfId="0" applyFont="1" applyFill="1" applyBorder="1" applyAlignment="1" applyProtection="1">
      <alignment horizontal="center"/>
    </xf>
    <xf numFmtId="0" fontId="46" fillId="11" borderId="17" xfId="3" applyFont="1" applyFill="1" applyBorder="1" applyAlignment="1" applyProtection="1">
      <alignment horizontal="right"/>
    </xf>
    <xf numFmtId="0" fontId="46" fillId="11" borderId="6" xfId="3" applyFont="1" applyFill="1" applyBorder="1" applyAlignment="1" applyProtection="1">
      <alignment horizontal="right"/>
    </xf>
    <xf numFmtId="0" fontId="44" fillId="11" borderId="25" xfId="0" applyFont="1" applyFill="1" applyBorder="1" applyAlignment="1" applyProtection="1">
      <alignment horizontal="center"/>
    </xf>
    <xf numFmtId="0" fontId="44" fillId="11" borderId="12" xfId="0" applyFont="1" applyFill="1" applyBorder="1" applyAlignment="1" applyProtection="1">
      <alignment horizontal="center"/>
    </xf>
    <xf numFmtId="0" fontId="44" fillId="11" borderId="10" xfId="0" applyFont="1" applyFill="1" applyBorder="1" applyAlignment="1" applyProtection="1">
      <alignment horizontal="center"/>
    </xf>
    <xf numFmtId="0" fontId="44" fillId="11" borderId="11" xfId="0" applyFont="1" applyFill="1" applyBorder="1" applyAlignment="1" applyProtection="1">
      <alignment horizontal="center"/>
    </xf>
    <xf numFmtId="0" fontId="46" fillId="11" borderId="44" xfId="3" applyFont="1" applyFill="1" applyBorder="1" applyAlignment="1" applyProtection="1">
      <alignment horizontal="right"/>
    </xf>
    <xf numFmtId="0" fontId="46" fillId="11" borderId="45" xfId="3" applyFont="1" applyFill="1" applyBorder="1" applyAlignment="1" applyProtection="1">
      <alignment horizontal="right"/>
    </xf>
    <xf numFmtId="0" fontId="45" fillId="0" borderId="20" xfId="0" applyFont="1" applyBorder="1" applyAlignment="1" applyProtection="1">
      <alignment horizontal="left"/>
    </xf>
    <xf numFmtId="0" fontId="45" fillId="0" borderId="0" xfId="0" applyFont="1" applyBorder="1" applyAlignment="1" applyProtection="1">
      <alignment horizontal="left"/>
    </xf>
    <xf numFmtId="0" fontId="45" fillId="0" borderId="13" xfId="0" applyFont="1" applyBorder="1" applyAlignment="1" applyProtection="1">
      <alignment horizontal="left"/>
    </xf>
    <xf numFmtId="44" fontId="44" fillId="11" borderId="0" xfId="2" applyFont="1" applyFill="1" applyBorder="1" applyAlignment="1" applyProtection="1">
      <alignment horizontal="center" vertical="center"/>
    </xf>
    <xf numFmtId="44" fontId="44" fillId="11" borderId="13" xfId="2" applyFont="1" applyFill="1" applyBorder="1" applyAlignment="1" applyProtection="1">
      <alignment horizontal="center" vertical="center"/>
    </xf>
    <xf numFmtId="0" fontId="55" fillId="0" borderId="0" xfId="0" applyFont="1" applyBorder="1" applyAlignment="1" applyProtection="1">
      <alignment horizontal="left" vertical="top" wrapText="1"/>
    </xf>
    <xf numFmtId="0" fontId="55" fillId="0" borderId="13" xfId="0" applyFont="1" applyBorder="1" applyAlignment="1" applyProtection="1">
      <alignment horizontal="left" vertical="top" wrapText="1"/>
    </xf>
    <xf numFmtId="0" fontId="44" fillId="5" borderId="19" xfId="3" applyFont="1" applyFill="1" applyBorder="1" applyAlignment="1" applyProtection="1">
      <alignment horizontal="center" vertical="center"/>
    </xf>
    <xf numFmtId="0" fontId="44" fillId="0" borderId="0" xfId="0" applyFont="1" applyBorder="1" applyAlignment="1" applyProtection="1">
      <alignment horizontal="center" vertical="center"/>
    </xf>
    <xf numFmtId="0" fontId="44" fillId="5" borderId="26" xfId="3" applyFont="1" applyFill="1" applyBorder="1" applyAlignment="1" applyProtection="1">
      <alignment horizontal="center" vertical="center"/>
    </xf>
    <xf numFmtId="0" fontId="48" fillId="5" borderId="0" xfId="3" applyFont="1" applyFill="1" applyBorder="1" applyAlignment="1" applyProtection="1">
      <alignment horizontal="left" vertical="center" wrapText="1"/>
    </xf>
    <xf numFmtId="0" fontId="48" fillId="5" borderId="26" xfId="3" applyFont="1" applyFill="1" applyBorder="1" applyAlignment="1" applyProtection="1">
      <alignment horizontal="left" vertical="center" wrapText="1"/>
    </xf>
    <xf numFmtId="44" fontId="44" fillId="5" borderId="0" xfId="2" applyFont="1" applyFill="1" applyBorder="1" applyAlignment="1" applyProtection="1">
      <alignment horizontal="center" vertical="center"/>
    </xf>
    <xf numFmtId="44" fontId="44" fillId="5" borderId="13" xfId="2" applyFont="1" applyFill="1" applyBorder="1" applyAlignment="1" applyProtection="1">
      <alignment horizontal="center" vertical="center"/>
    </xf>
    <xf numFmtId="0" fontId="44" fillId="5" borderId="48" xfId="3" applyFont="1" applyFill="1" applyBorder="1" applyAlignment="1" applyProtection="1">
      <alignment horizontal="left"/>
    </xf>
    <xf numFmtId="0" fontId="44" fillId="5" borderId="48" xfId="3" applyFont="1" applyFill="1" applyBorder="1" applyAlignment="1" applyProtection="1">
      <alignment horizontal="right"/>
    </xf>
    <xf numFmtId="0" fontId="44" fillId="5" borderId="49" xfId="3" applyFont="1" applyFill="1" applyBorder="1" applyAlignment="1" applyProtection="1">
      <alignment horizontal="right"/>
    </xf>
    <xf numFmtId="44" fontId="45" fillId="3" borderId="50" xfId="2" applyFont="1" applyFill="1" applyBorder="1" applyAlignment="1" applyProtection="1">
      <alignment horizontal="center"/>
    </xf>
    <xf numFmtId="44" fontId="45" fillId="3" borderId="51" xfId="2" applyFont="1" applyFill="1" applyBorder="1" applyAlignment="1" applyProtection="1">
      <alignment horizontal="center"/>
    </xf>
    <xf numFmtId="0" fontId="45" fillId="0" borderId="20" xfId="0" applyFont="1" applyBorder="1" applyAlignment="1" applyProtection="1">
      <alignment horizontal="left" wrapText="1"/>
    </xf>
    <xf numFmtId="0" fontId="45" fillId="0" borderId="0" xfId="0" applyFont="1" applyBorder="1" applyAlignment="1" applyProtection="1">
      <alignment horizontal="left" wrapText="1"/>
    </xf>
    <xf numFmtId="0" fontId="45" fillId="0" borderId="13" xfId="0" applyFont="1" applyBorder="1" applyAlignment="1" applyProtection="1">
      <alignment horizontal="left" wrapText="1"/>
    </xf>
    <xf numFmtId="0" fontId="46" fillId="5" borderId="47" xfId="3" applyFont="1" applyFill="1" applyBorder="1" applyAlignment="1" applyProtection="1">
      <alignment horizontal="left"/>
    </xf>
    <xf numFmtId="0" fontId="46" fillId="5" borderId="48" xfId="3" applyFont="1" applyFill="1" applyBorder="1" applyAlignment="1" applyProtection="1">
      <alignment horizontal="left"/>
    </xf>
    <xf numFmtId="0" fontId="46" fillId="5" borderId="49" xfId="3" applyFont="1" applyFill="1" applyBorder="1" applyAlignment="1" applyProtection="1">
      <alignment horizontal="left"/>
    </xf>
    <xf numFmtId="168" fontId="48" fillId="5" borderId="0" xfId="2" applyNumberFormat="1" applyFont="1" applyFill="1" applyBorder="1" applyAlignment="1" applyProtection="1">
      <alignment horizontal="center"/>
    </xf>
    <xf numFmtId="7" fontId="51" fillId="5" borderId="13" xfId="3" applyNumberFormat="1" applyFont="1" applyFill="1" applyBorder="1" applyAlignment="1" applyProtection="1">
      <alignment horizontal="right"/>
    </xf>
    <xf numFmtId="0" fontId="52" fillId="0" borderId="0" xfId="0" applyFont="1" applyAlignment="1" applyProtection="1">
      <alignment horizontal="left" vertical="center" wrapText="1"/>
    </xf>
    <xf numFmtId="7" fontId="53" fillId="3" borderId="50" xfId="4" applyNumberFormat="1" applyFont="1" applyFill="1" applyBorder="1" applyAlignment="1" applyProtection="1">
      <alignment horizontal="right"/>
    </xf>
    <xf numFmtId="7" fontId="53" fillId="3" borderId="51" xfId="4" applyNumberFormat="1" applyFont="1" applyFill="1" applyBorder="1" applyAlignment="1" applyProtection="1">
      <alignment horizontal="right"/>
    </xf>
    <xf numFmtId="44" fontId="56" fillId="3" borderId="14" xfId="2" applyFont="1" applyFill="1" applyBorder="1" applyAlignment="1" applyProtection="1">
      <alignment horizontal="left"/>
    </xf>
    <xf numFmtId="44" fontId="56" fillId="3" borderId="16" xfId="2" applyFont="1" applyFill="1" applyBorder="1" applyAlignment="1" applyProtection="1">
      <alignment horizontal="left"/>
    </xf>
    <xf numFmtId="44" fontId="56" fillId="3" borderId="8" xfId="2" applyFont="1" applyFill="1" applyBorder="1" applyAlignment="1" applyProtection="1">
      <alignment horizontal="left"/>
    </xf>
    <xf numFmtId="44" fontId="56" fillId="3" borderId="9" xfId="2" applyFont="1" applyFill="1" applyBorder="1" applyAlignment="1" applyProtection="1">
      <alignment horizontal="left"/>
    </xf>
    <xf numFmtId="0" fontId="55" fillId="0" borderId="8" xfId="0" applyFont="1" applyBorder="1" applyAlignment="1" applyProtection="1">
      <alignment horizontal="left" wrapText="1"/>
    </xf>
    <xf numFmtId="0" fontId="55" fillId="0" borderId="19" xfId="0" applyFont="1" applyBorder="1" applyAlignment="1" applyProtection="1">
      <alignment horizontal="left" wrapText="1"/>
    </xf>
    <xf numFmtId="0" fontId="55" fillId="0" borderId="9" xfId="0" applyFont="1" applyBorder="1" applyAlignment="1" applyProtection="1">
      <alignment horizontal="left" wrapText="1"/>
    </xf>
    <xf numFmtId="0" fontId="55" fillId="0" borderId="10" xfId="0" applyFont="1" applyBorder="1" applyAlignment="1" applyProtection="1">
      <alignment horizontal="left" wrapText="1"/>
    </xf>
    <xf numFmtId="0" fontId="55" fillId="0" borderId="26" xfId="0" applyFont="1" applyBorder="1" applyAlignment="1" applyProtection="1">
      <alignment horizontal="left" wrapText="1"/>
    </xf>
    <xf numFmtId="0" fontId="55" fillId="0" borderId="11" xfId="0" applyFont="1" applyBorder="1" applyAlignment="1" applyProtection="1">
      <alignment horizontal="left" wrapText="1"/>
    </xf>
    <xf numFmtId="44" fontId="56" fillId="3" borderId="8" xfId="2" applyFont="1" applyFill="1" applyBorder="1" applyAlignment="1" applyProtection="1">
      <alignment horizontal="left" wrapText="1"/>
    </xf>
    <xf numFmtId="44" fontId="56" fillId="3" borderId="9" xfId="2" applyFont="1" applyFill="1" applyBorder="1" applyAlignment="1" applyProtection="1">
      <alignment horizontal="left" wrapText="1"/>
    </xf>
    <xf numFmtId="44" fontId="56" fillId="3" borderId="10" xfId="2" applyFont="1" applyFill="1" applyBorder="1" applyAlignment="1" applyProtection="1">
      <alignment horizontal="left" wrapText="1"/>
    </xf>
    <xf numFmtId="44" fontId="56" fillId="3" borderId="11" xfId="2" applyFont="1" applyFill="1" applyBorder="1" applyAlignment="1" applyProtection="1">
      <alignment horizontal="left" wrapText="1"/>
    </xf>
    <xf numFmtId="0" fontId="55" fillId="0" borderId="8" xfId="0" applyFont="1" applyFill="1" applyBorder="1" applyAlignment="1" applyProtection="1">
      <alignment horizontal="left" vertical="center" wrapText="1"/>
    </xf>
    <xf numFmtId="0" fontId="55" fillId="0" borderId="19" xfId="0" applyFont="1" applyFill="1" applyBorder="1" applyAlignment="1" applyProtection="1">
      <alignment horizontal="left" vertical="center" wrapText="1"/>
    </xf>
    <xf numFmtId="0" fontId="55" fillId="0" borderId="9" xfId="0" applyFont="1" applyFill="1" applyBorder="1" applyAlignment="1" applyProtection="1">
      <alignment horizontal="left" vertical="center" wrapText="1"/>
    </xf>
    <xf numFmtId="0" fontId="55" fillId="0" borderId="10" xfId="0" applyFont="1" applyFill="1" applyBorder="1" applyAlignment="1" applyProtection="1">
      <alignment horizontal="left" vertical="center" wrapText="1"/>
    </xf>
    <xf numFmtId="0" fontId="55" fillId="0" borderId="26" xfId="0" applyFont="1" applyFill="1" applyBorder="1" applyAlignment="1" applyProtection="1">
      <alignment horizontal="left" vertical="center" wrapText="1"/>
    </xf>
    <xf numFmtId="0" fontId="55" fillId="0" borderId="11" xfId="0" applyFont="1" applyFill="1" applyBorder="1" applyAlignment="1" applyProtection="1">
      <alignment horizontal="left" vertical="center" wrapText="1"/>
    </xf>
    <xf numFmtId="0" fontId="6" fillId="4" borderId="1" xfId="0" applyFont="1" applyFill="1" applyBorder="1" applyAlignment="1" applyProtection="1">
      <alignment vertical="center" wrapText="1"/>
      <protection locked="0"/>
    </xf>
    <xf numFmtId="0" fontId="6" fillId="4" borderId="24" xfId="0" applyFont="1" applyFill="1" applyBorder="1" applyAlignment="1" applyProtection="1">
      <alignment vertical="center" wrapText="1"/>
      <protection locked="0"/>
    </xf>
    <xf numFmtId="0" fontId="6" fillId="2" borderId="20" xfId="0" applyFont="1" applyFill="1" applyBorder="1" applyAlignment="1">
      <alignment horizontal="left" wrapText="1"/>
    </xf>
    <xf numFmtId="0" fontId="6" fillId="2" borderId="0" xfId="0" applyFont="1" applyFill="1" applyAlignment="1">
      <alignment horizontal="left" wrapText="1"/>
    </xf>
    <xf numFmtId="0" fontId="6" fillId="2" borderId="13" xfId="0" applyFont="1" applyFill="1" applyBorder="1" applyAlignment="1">
      <alignment horizontal="left" wrapText="1"/>
    </xf>
    <xf numFmtId="0" fontId="2" fillId="4" borderId="23" xfId="0" applyFont="1" applyFill="1" applyBorder="1" applyAlignment="1" applyProtection="1">
      <alignment horizontal="center" wrapText="1"/>
      <protection locked="0"/>
    </xf>
    <xf numFmtId="0" fontId="2" fillId="4" borderId="1" xfId="0" applyFont="1" applyFill="1" applyBorder="1" applyAlignment="1" applyProtection="1">
      <alignment horizontal="center" wrapText="1"/>
      <protection locked="0"/>
    </xf>
    <xf numFmtId="0" fontId="2" fillId="4" borderId="4" xfId="0" applyFont="1" applyFill="1" applyBorder="1" applyAlignment="1" applyProtection="1">
      <alignment horizontal="center" wrapText="1"/>
      <protection locked="0"/>
    </xf>
    <xf numFmtId="0" fontId="2" fillId="4" borderId="6" xfId="0" applyFont="1" applyFill="1" applyBorder="1" applyAlignment="1" applyProtection="1">
      <alignment horizontal="center" wrapText="1"/>
      <protection locked="0"/>
    </xf>
    <xf numFmtId="164" fontId="2" fillId="4" borderId="4" xfId="2" applyNumberFormat="1" applyFont="1" applyFill="1" applyBorder="1" applyAlignment="1" applyProtection="1">
      <alignment horizontal="left" wrapText="1"/>
      <protection locked="0"/>
    </xf>
    <xf numFmtId="164" fontId="2" fillId="4" borderId="6" xfId="2" applyNumberFormat="1" applyFont="1" applyFill="1" applyBorder="1" applyAlignment="1" applyProtection="1">
      <alignment horizontal="left" wrapText="1"/>
      <protection locked="0"/>
    </xf>
    <xf numFmtId="0" fontId="6" fillId="2" borderId="17"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2" fillId="2" borderId="17" xfId="0" applyFont="1" applyFill="1" applyBorder="1" applyAlignment="1" applyProtection="1">
      <alignment horizontal="center" wrapText="1"/>
    </xf>
    <xf numFmtId="0" fontId="2" fillId="2" borderId="5" xfId="0" applyFont="1" applyFill="1" applyBorder="1" applyAlignment="1" applyProtection="1">
      <alignment horizontal="center" wrapText="1"/>
    </xf>
    <xf numFmtId="0" fontId="2" fillId="2" borderId="6" xfId="0" applyFont="1" applyFill="1" applyBorder="1" applyAlignment="1" applyProtection="1">
      <alignment horizontal="center" wrapText="1"/>
    </xf>
    <xf numFmtId="0" fontId="2" fillId="2" borderId="25" xfId="0" applyFont="1" applyFill="1" applyBorder="1" applyAlignment="1">
      <alignment horizontal="left" wrapText="1"/>
    </xf>
    <xf numFmtId="0" fontId="2" fillId="2" borderId="3" xfId="0" applyFont="1" applyFill="1" applyBorder="1" applyAlignment="1">
      <alignment horizontal="left" wrapText="1"/>
    </xf>
    <xf numFmtId="0" fontId="2" fillId="2" borderId="12" xfId="0" applyFont="1" applyFill="1" applyBorder="1" applyAlignment="1">
      <alignment horizontal="left" wrapText="1"/>
    </xf>
    <xf numFmtId="0" fontId="6" fillId="3" borderId="14" xfId="0" applyFont="1" applyFill="1" applyBorder="1" applyAlignment="1" applyProtection="1">
      <alignment horizontal="center" wrapText="1"/>
    </xf>
    <xf numFmtId="0" fontId="6" fillId="3" borderId="15" xfId="0" applyFont="1" applyFill="1" applyBorder="1" applyAlignment="1" applyProtection="1">
      <alignment horizontal="center" wrapText="1"/>
    </xf>
    <xf numFmtId="0" fontId="6" fillId="3" borderId="16" xfId="0" applyFont="1" applyFill="1" applyBorder="1" applyAlignment="1" applyProtection="1">
      <alignment horizontal="center" wrapText="1"/>
    </xf>
    <xf numFmtId="0" fontId="13" fillId="3" borderId="4" xfId="0" applyFont="1" applyFill="1" applyBorder="1" applyAlignment="1" applyProtection="1">
      <alignment horizontal="center" vertical="center" wrapText="1"/>
    </xf>
    <xf numFmtId="0" fontId="13" fillId="3" borderId="6" xfId="0" applyFont="1" applyFill="1" applyBorder="1" applyAlignment="1" applyProtection="1">
      <alignment horizontal="center" vertical="center" wrapText="1"/>
    </xf>
    <xf numFmtId="0" fontId="6" fillId="0" borderId="23"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42" fontId="2" fillId="3" borderId="4" xfId="2" applyNumberFormat="1" applyFont="1" applyFill="1" applyBorder="1" applyAlignment="1" applyProtection="1">
      <alignment horizontal="left" wrapText="1"/>
    </xf>
    <xf numFmtId="42" fontId="2" fillId="3" borderId="6" xfId="2" applyNumberFormat="1" applyFont="1" applyFill="1" applyBorder="1" applyAlignment="1" applyProtection="1">
      <alignment horizontal="left" wrapText="1"/>
    </xf>
    <xf numFmtId="0" fontId="6" fillId="2" borderId="4" xfId="0" applyFont="1" applyFill="1" applyBorder="1" applyAlignment="1" applyProtection="1">
      <alignment horizontal="center" vertical="center" wrapText="1"/>
    </xf>
    <xf numFmtId="0" fontId="6" fillId="2" borderId="4" xfId="0" applyFont="1" applyFill="1" applyBorder="1" applyAlignment="1" applyProtection="1">
      <alignment horizontal="center" wrapText="1"/>
    </xf>
    <xf numFmtId="0" fontId="6" fillId="2" borderId="6" xfId="0" applyFont="1" applyFill="1" applyBorder="1" applyAlignment="1" applyProtection="1">
      <alignment horizontal="center" wrapText="1"/>
    </xf>
    <xf numFmtId="0" fontId="2" fillId="2" borderId="4" xfId="0" applyFont="1" applyFill="1" applyBorder="1" applyAlignment="1" applyProtection="1">
      <alignment horizontal="center" wrapText="1"/>
    </xf>
    <xf numFmtId="0" fontId="2" fillId="2" borderId="20" xfId="0" applyFont="1" applyFill="1" applyBorder="1" applyAlignment="1">
      <alignment horizontal="left" wrapText="1"/>
    </xf>
    <xf numFmtId="0" fontId="2" fillId="2" borderId="0" xfId="0" applyFont="1" applyFill="1" applyAlignment="1">
      <alignment horizontal="left" wrapText="1"/>
    </xf>
    <xf numFmtId="0" fontId="2" fillId="2" borderId="13" xfId="0" applyFont="1" applyFill="1" applyBorder="1" applyAlignment="1">
      <alignment horizontal="left" wrapText="1"/>
    </xf>
    <xf numFmtId="0" fontId="6" fillId="2" borderId="23" xfId="0" applyFont="1" applyFill="1" applyBorder="1" applyAlignment="1" applyProtection="1">
      <alignment horizontal="center" wrapText="1"/>
    </xf>
    <xf numFmtId="0" fontId="6" fillId="2" borderId="1" xfId="0" applyFont="1" applyFill="1" applyBorder="1" applyAlignment="1" applyProtection="1">
      <alignment horizontal="center" wrapText="1"/>
    </xf>
    <xf numFmtId="0" fontId="6" fillId="0" borderId="23"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10" fillId="2" borderId="20" xfId="0" applyFont="1" applyFill="1" applyBorder="1" applyAlignment="1" applyProtection="1">
      <alignment horizontal="center" vertical="center" wrapText="1"/>
    </xf>
    <xf numFmtId="0" fontId="10" fillId="2" borderId="0" xfId="0" applyFont="1" applyFill="1" applyBorder="1" applyAlignment="1" applyProtection="1">
      <alignment horizontal="center" vertical="center" wrapText="1"/>
    </xf>
    <xf numFmtId="0" fontId="10" fillId="2" borderId="13" xfId="0" applyFont="1" applyFill="1" applyBorder="1" applyAlignment="1" applyProtection="1">
      <alignment horizontal="center" vertical="center" wrapText="1"/>
    </xf>
    <xf numFmtId="0" fontId="6" fillId="2" borderId="24" xfId="0" applyFont="1" applyFill="1" applyBorder="1" applyAlignment="1" applyProtection="1">
      <alignment horizontal="center" wrapText="1"/>
    </xf>
    <xf numFmtId="0" fontId="6" fillId="3" borderId="1" xfId="0" applyFont="1" applyFill="1" applyBorder="1" applyAlignment="1" applyProtection="1">
      <alignment horizontal="center" vertical="center" wrapText="1"/>
    </xf>
    <xf numFmtId="0" fontId="6" fillId="3" borderId="24" xfId="0" applyFont="1" applyFill="1" applyBorder="1" applyAlignment="1" applyProtection="1">
      <alignment horizontal="center" vertical="center" wrapText="1"/>
    </xf>
    <xf numFmtId="165" fontId="2" fillId="3" borderId="1" xfId="1" applyNumberFormat="1" applyFont="1" applyFill="1" applyBorder="1" applyAlignment="1" applyProtection="1">
      <alignment horizontal="left" wrapText="1"/>
    </xf>
    <xf numFmtId="165" fontId="2" fillId="3" borderId="24" xfId="1" applyNumberFormat="1" applyFont="1" applyFill="1" applyBorder="1" applyAlignment="1" applyProtection="1">
      <alignment horizontal="left" wrapText="1"/>
    </xf>
    <xf numFmtId="0" fontId="9" fillId="2" borderId="17" xfId="0" applyFont="1" applyFill="1" applyBorder="1" applyAlignment="1" applyProtection="1">
      <alignment horizontal="center" wrapText="1"/>
    </xf>
    <xf numFmtId="0" fontId="9" fillId="2" borderId="5" xfId="0" applyFont="1" applyFill="1" applyBorder="1" applyAlignment="1" applyProtection="1">
      <alignment horizontal="center" wrapText="1"/>
    </xf>
    <xf numFmtId="0" fontId="9" fillId="2" borderId="18" xfId="0" applyFont="1" applyFill="1" applyBorder="1" applyAlignment="1" applyProtection="1">
      <alignment horizontal="center" wrapText="1"/>
    </xf>
    <xf numFmtId="0" fontId="2" fillId="2" borderId="21" xfId="0" applyFont="1" applyFill="1" applyBorder="1" applyAlignment="1" applyProtection="1">
      <alignment horizontal="center" wrapText="1"/>
    </xf>
    <xf numFmtId="0" fontId="2" fillId="2" borderId="2" xfId="0" applyFont="1" applyFill="1" applyBorder="1" applyAlignment="1" applyProtection="1">
      <alignment horizontal="center" wrapText="1"/>
    </xf>
    <xf numFmtId="0" fontId="2" fillId="2" borderId="22" xfId="0" applyFont="1" applyFill="1" applyBorder="1" applyAlignment="1" applyProtection="1">
      <alignment horizontal="center" wrapText="1"/>
    </xf>
    <xf numFmtId="0" fontId="2" fillId="0" borderId="17" xfId="0" applyFont="1" applyFill="1" applyBorder="1" applyAlignment="1" applyProtection="1">
      <alignment horizontal="center" wrapText="1"/>
    </xf>
    <xf numFmtId="0" fontId="2" fillId="0" borderId="5" xfId="0" applyFont="1" applyFill="1" applyBorder="1" applyAlignment="1" applyProtection="1">
      <alignment horizontal="center" wrapText="1"/>
    </xf>
    <xf numFmtId="0" fontId="2" fillId="0" borderId="6" xfId="0" applyFont="1" applyFill="1" applyBorder="1" applyAlignment="1" applyProtection="1">
      <alignment horizontal="center" wrapText="1"/>
    </xf>
    <xf numFmtId="0" fontId="6" fillId="2" borderId="20" xfId="0" applyFont="1" applyFill="1" applyBorder="1" applyAlignment="1" applyProtection="1">
      <alignment horizontal="left" wrapText="1"/>
    </xf>
    <xf numFmtId="0" fontId="6" fillId="2" borderId="0" xfId="0" applyFont="1" applyFill="1" applyBorder="1" applyAlignment="1" applyProtection="1">
      <alignment horizontal="left" wrapText="1"/>
    </xf>
    <xf numFmtId="0" fontId="6" fillId="2" borderId="13" xfId="0" applyFont="1" applyFill="1" applyBorder="1" applyAlignment="1" applyProtection="1">
      <alignment horizontal="left" wrapText="1"/>
    </xf>
    <xf numFmtId="0" fontId="6" fillId="2" borderId="0" xfId="0" applyFont="1" applyFill="1" applyBorder="1" applyAlignment="1" applyProtection="1">
      <alignment horizontal="right" wrapText="1"/>
    </xf>
    <xf numFmtId="0" fontId="2" fillId="2" borderId="20" xfId="0" applyFont="1" applyFill="1" applyBorder="1" applyAlignment="1">
      <alignment horizontal="left" vertical="top" wrapText="1"/>
    </xf>
    <xf numFmtId="0" fontId="2" fillId="2" borderId="0" xfId="0" applyFont="1" applyFill="1" applyAlignment="1">
      <alignment horizontal="left" vertical="top" wrapText="1"/>
    </xf>
    <xf numFmtId="0" fontId="2" fillId="2" borderId="13" xfId="0" applyFont="1" applyFill="1" applyBorder="1" applyAlignment="1">
      <alignment horizontal="left" vertical="top" wrapText="1"/>
    </xf>
    <xf numFmtId="0" fontId="2" fillId="4" borderId="5" xfId="0" applyFont="1" applyFill="1" applyBorder="1" applyAlignment="1" applyProtection="1">
      <alignment horizontal="center" wrapText="1"/>
      <protection locked="0"/>
    </xf>
    <xf numFmtId="0" fontId="2" fillId="4" borderId="28" xfId="0" applyFont="1" applyFill="1" applyBorder="1" applyAlignment="1" applyProtection="1">
      <alignment horizontal="center" wrapText="1"/>
      <protection locked="0"/>
    </xf>
    <xf numFmtId="0" fontId="2" fillId="4" borderId="3" xfId="0" applyFont="1" applyFill="1" applyBorder="1" applyAlignment="1" applyProtection="1">
      <alignment horizontal="center" wrapText="1"/>
      <protection locked="0"/>
    </xf>
    <xf numFmtId="0" fontId="2" fillId="4" borderId="27" xfId="0" applyFont="1" applyFill="1" applyBorder="1" applyAlignment="1" applyProtection="1">
      <alignment horizontal="center" wrapText="1"/>
      <protection locked="0"/>
    </xf>
    <xf numFmtId="0" fontId="2" fillId="0" borderId="1" xfId="0" applyFont="1" applyFill="1" applyBorder="1" applyAlignment="1" applyProtection="1">
      <alignment horizontal="center" wrapText="1"/>
    </xf>
    <xf numFmtId="0" fontId="2" fillId="2" borderId="25" xfId="0" applyFont="1" applyFill="1" applyBorder="1" applyAlignment="1" applyProtection="1">
      <alignment horizontal="center" wrapText="1"/>
    </xf>
    <xf numFmtId="0" fontId="2" fillId="2" borderId="3" xfId="0" applyFont="1" applyFill="1" applyBorder="1" applyAlignment="1" applyProtection="1">
      <alignment horizontal="center" wrapText="1"/>
    </xf>
    <xf numFmtId="0" fontId="2" fillId="2" borderId="27" xfId="0" applyFont="1" applyFill="1" applyBorder="1" applyAlignment="1" applyProtection="1">
      <alignment horizontal="center" wrapText="1"/>
    </xf>
    <xf numFmtId="0" fontId="6" fillId="2" borderId="20" xfId="0" applyFont="1" applyFill="1" applyBorder="1" applyAlignment="1" applyProtection="1">
      <alignment horizontal="center" wrapText="1"/>
    </xf>
    <xf numFmtId="0" fontId="6" fillId="2" borderId="0" xfId="0" applyFont="1" applyFill="1" applyBorder="1" applyAlignment="1" applyProtection="1">
      <alignment horizontal="center" wrapText="1"/>
    </xf>
    <xf numFmtId="0" fontId="9" fillId="2" borderId="23" xfId="0" applyFont="1" applyFill="1" applyBorder="1" applyAlignment="1" applyProtection="1">
      <alignment horizontal="center" wrapText="1"/>
    </xf>
    <xf numFmtId="0" fontId="2" fillId="2" borderId="1" xfId="0" applyFont="1" applyFill="1" applyBorder="1" applyAlignment="1" applyProtection="1">
      <alignment horizontal="center" wrapText="1"/>
    </xf>
    <xf numFmtId="0" fontId="2" fillId="2" borderId="24" xfId="0" applyFont="1" applyFill="1" applyBorder="1" applyAlignment="1" applyProtection="1">
      <alignment horizontal="center" wrapText="1"/>
    </xf>
    <xf numFmtId="0" fontId="2" fillId="0" borderId="21" xfId="0" applyFont="1" applyBorder="1" applyAlignment="1">
      <alignment horizontal="left" vertical="center" wrapText="1"/>
    </xf>
    <xf numFmtId="0" fontId="2" fillId="0" borderId="34" xfId="0" applyFont="1" applyBorder="1" applyAlignment="1">
      <alignment horizontal="left" vertical="center" wrapText="1"/>
    </xf>
    <xf numFmtId="0" fontId="2" fillId="0" borderId="22" xfId="0" applyFont="1" applyBorder="1" applyAlignment="1">
      <alignment horizontal="left" vertical="center" wrapText="1"/>
    </xf>
    <xf numFmtId="10" fontId="2" fillId="3" borderId="5" xfId="1" applyNumberFormat="1" applyFont="1" applyFill="1" applyBorder="1" applyAlignment="1" applyProtection="1">
      <alignment horizontal="center" wrapText="1"/>
    </xf>
    <xf numFmtId="10" fontId="2" fillId="3" borderId="18" xfId="1" applyNumberFormat="1" applyFont="1" applyFill="1" applyBorder="1" applyAlignment="1" applyProtection="1">
      <alignment horizontal="center" wrapText="1"/>
    </xf>
    <xf numFmtId="164" fontId="6" fillId="3" borderId="10" xfId="2" applyNumberFormat="1" applyFont="1" applyFill="1" applyBorder="1" applyAlignment="1" applyProtection="1">
      <alignment horizontal="center" wrapText="1"/>
    </xf>
    <xf numFmtId="164" fontId="6" fillId="3" borderId="11" xfId="2" applyNumberFormat="1" applyFont="1" applyFill="1" applyBorder="1" applyAlignment="1" applyProtection="1">
      <alignment horizontal="center" wrapText="1"/>
    </xf>
    <xf numFmtId="0" fontId="6" fillId="2" borderId="23"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6" fillId="3" borderId="17" xfId="0" applyFont="1" applyFill="1" applyBorder="1" applyAlignment="1" applyProtection="1">
      <alignment horizontal="center" wrapText="1"/>
    </xf>
    <xf numFmtId="0" fontId="6" fillId="3" borderId="5" xfId="0" applyFont="1" applyFill="1" applyBorder="1" applyAlignment="1" applyProtection="1">
      <alignment horizontal="center" wrapText="1"/>
    </xf>
    <xf numFmtId="0" fontId="6" fillId="3" borderId="6" xfId="0" applyFont="1" applyFill="1" applyBorder="1" applyAlignment="1" applyProtection="1">
      <alignment horizontal="center" wrapText="1"/>
    </xf>
    <xf numFmtId="0" fontId="6" fillId="3" borderId="4" xfId="0" applyFont="1" applyFill="1" applyBorder="1" applyAlignment="1" applyProtection="1">
      <alignment horizontal="center" wrapText="1"/>
    </xf>
    <xf numFmtId="0" fontId="6" fillId="3" borderId="3" xfId="0" applyFont="1" applyFill="1" applyBorder="1" applyAlignment="1" applyProtection="1">
      <alignment horizontal="right" wrapText="1"/>
    </xf>
    <xf numFmtId="0" fontId="6" fillId="3" borderId="18" xfId="0" applyFont="1" applyFill="1" applyBorder="1" applyAlignment="1" applyProtection="1">
      <alignment horizontal="center" wrapText="1"/>
    </xf>
    <xf numFmtId="0" fontId="0" fillId="2" borderId="23" xfId="0" applyFill="1" applyBorder="1" applyAlignment="1" applyProtection="1">
      <alignment horizontal="center" wrapText="1"/>
    </xf>
    <xf numFmtId="0" fontId="0" fillId="2" borderId="1" xfId="0" applyFill="1" applyBorder="1" applyAlignment="1" applyProtection="1">
      <alignment horizontal="center" wrapText="1"/>
    </xf>
    <xf numFmtId="0" fontId="0" fillId="2" borderId="4" xfId="0" applyFill="1" applyBorder="1" applyAlignment="1" applyProtection="1">
      <alignment horizontal="center" wrapText="1"/>
    </xf>
    <xf numFmtId="0" fontId="0" fillId="2" borderId="5" xfId="0" applyFill="1" applyBorder="1" applyAlignment="1" applyProtection="1">
      <alignment horizontal="center" wrapText="1"/>
    </xf>
    <xf numFmtId="0" fontId="0" fillId="2" borderId="6" xfId="0" applyFill="1" applyBorder="1" applyAlignment="1" applyProtection="1">
      <alignment horizontal="center" wrapText="1"/>
    </xf>
    <xf numFmtId="0" fontId="0" fillId="2" borderId="24" xfId="0" applyFill="1" applyBorder="1" applyAlignment="1" applyProtection="1">
      <alignment horizontal="center" wrapText="1"/>
    </xf>
    <xf numFmtId="0" fontId="6" fillId="0" borderId="17"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22" xfId="0" applyFont="1" applyFill="1" applyBorder="1" applyAlignment="1" applyProtection="1">
      <alignment horizontal="center"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2" fillId="2" borderId="7" xfId="0" applyFont="1" applyFill="1" applyBorder="1" applyAlignment="1" applyProtection="1">
      <alignment horizontal="left"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3" xfId="0" applyFont="1" applyFill="1" applyBorder="1" applyAlignment="1" applyProtection="1">
      <alignment horizontal="justify" wrapText="1"/>
    </xf>
    <xf numFmtId="0" fontId="12" fillId="2" borderId="25" xfId="0" applyFont="1" applyFill="1" applyBorder="1" applyAlignment="1" applyProtection="1">
      <alignment horizontal="right" wrapText="1"/>
    </xf>
    <xf numFmtId="0" fontId="12" fillId="2" borderId="3" xfId="0" applyFont="1" applyFill="1" applyBorder="1" applyAlignment="1" applyProtection="1">
      <alignment horizontal="right" wrapText="1"/>
    </xf>
    <xf numFmtId="0" fontId="12" fillId="2" borderId="12" xfId="0" applyFont="1" applyFill="1" applyBorder="1" applyAlignment="1" applyProtection="1">
      <alignment horizontal="right" wrapText="1"/>
    </xf>
    <xf numFmtId="0" fontId="12" fillId="2" borderId="20" xfId="0" applyFont="1" applyFill="1" applyBorder="1" applyAlignment="1" applyProtection="1">
      <alignment horizontal="right" wrapText="1"/>
    </xf>
    <xf numFmtId="0" fontId="12" fillId="2" borderId="0" xfId="0" applyFont="1" applyFill="1" applyBorder="1" applyAlignment="1" applyProtection="1">
      <alignment horizontal="right" wrapText="1"/>
    </xf>
    <xf numFmtId="0" fontId="12" fillId="2" borderId="13" xfId="0" applyFont="1" applyFill="1" applyBorder="1" applyAlignment="1" applyProtection="1">
      <alignment horizontal="right" wrapText="1"/>
    </xf>
    <xf numFmtId="0" fontId="11" fillId="3" borderId="8" xfId="0" applyFont="1" applyFill="1" applyBorder="1" applyAlignment="1" applyProtection="1">
      <alignment horizontal="center" wrapText="1"/>
    </xf>
    <xf numFmtId="0" fontId="6" fillId="3" borderId="9" xfId="0" applyFont="1" applyFill="1" applyBorder="1" applyAlignment="1" applyProtection="1">
      <alignment horizontal="center" wrapText="1"/>
    </xf>
    <xf numFmtId="0" fontId="2" fillId="4" borderId="1" xfId="0" applyFont="1" applyFill="1" applyBorder="1" applyAlignment="1" applyProtection="1">
      <alignment horizontal="center" wrapText="1" shrinkToFit="1"/>
      <protection locked="0"/>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6" fillId="3" borderId="18" xfId="0" applyFont="1" applyFill="1" applyBorder="1" applyAlignment="1" applyProtection="1">
      <alignment horizontal="center" vertical="center" wrapText="1"/>
    </xf>
    <xf numFmtId="0" fontId="9" fillId="2" borderId="20" xfId="0" applyFont="1" applyFill="1" applyBorder="1" applyAlignment="1" applyProtection="1">
      <alignment horizontal="center" wrapText="1"/>
    </xf>
    <xf numFmtId="0" fontId="9" fillId="2" borderId="0" xfId="0" applyFont="1" applyFill="1" applyBorder="1" applyAlignment="1" applyProtection="1">
      <alignment horizontal="center" wrapText="1"/>
    </xf>
    <xf numFmtId="0" fontId="9" fillId="2" borderId="13" xfId="0" applyFont="1" applyFill="1" applyBorder="1" applyAlignment="1" applyProtection="1">
      <alignment horizontal="center" wrapText="1"/>
    </xf>
    <xf numFmtId="0" fontId="2" fillId="2" borderId="25" xfId="0" applyFont="1" applyFill="1" applyBorder="1" applyAlignment="1" applyProtection="1">
      <alignment horizontal="justify" wrapText="1"/>
    </xf>
    <xf numFmtId="0" fontId="2" fillId="2" borderId="3"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9" fillId="3" borderId="4" xfId="0" applyFont="1" applyFill="1" applyBorder="1" applyAlignment="1" applyProtection="1">
      <alignment horizontal="right" wrapText="1"/>
    </xf>
    <xf numFmtId="0" fontId="9" fillId="3" borderId="5" xfId="0" applyFont="1" applyFill="1" applyBorder="1" applyAlignment="1" applyProtection="1">
      <alignment horizontal="right" wrapText="1"/>
    </xf>
    <xf numFmtId="0" fontId="9" fillId="3" borderId="6" xfId="0" applyFont="1" applyFill="1" applyBorder="1" applyAlignment="1" applyProtection="1">
      <alignment horizontal="right" wrapText="1"/>
    </xf>
    <xf numFmtId="0" fontId="9" fillId="3" borderId="1" xfId="0" applyFont="1" applyFill="1" applyBorder="1" applyAlignment="1" applyProtection="1">
      <alignment horizontal="center" wrapText="1"/>
    </xf>
    <xf numFmtId="0" fontId="0" fillId="2" borderId="20" xfId="0" applyFill="1" applyBorder="1" applyAlignment="1" applyProtection="1">
      <alignment horizontal="center" wrapText="1"/>
    </xf>
    <xf numFmtId="0" fontId="0" fillId="2" borderId="0" xfId="0" applyFill="1" applyBorder="1" applyAlignment="1" applyProtection="1">
      <alignment horizontal="center" wrapText="1"/>
    </xf>
    <xf numFmtId="0" fontId="2" fillId="2" borderId="23" xfId="0" applyFont="1" applyFill="1" applyBorder="1" applyAlignment="1" applyProtection="1">
      <alignment horizontal="center" vertical="top" wrapText="1"/>
    </xf>
    <xf numFmtId="0" fontId="2" fillId="2" borderId="1" xfId="0" applyFont="1" applyFill="1" applyBorder="1" applyAlignment="1" applyProtection="1">
      <alignment horizontal="center" vertical="top" wrapText="1"/>
    </xf>
    <xf numFmtId="0" fontId="0" fillId="2" borderId="1" xfId="0" applyFill="1" applyBorder="1" applyAlignment="1" applyProtection="1">
      <alignment horizontal="center" vertical="top" wrapText="1"/>
    </xf>
    <xf numFmtId="2" fontId="9" fillId="3" borderId="4" xfId="0" applyNumberFormat="1" applyFont="1" applyFill="1" applyBorder="1" applyAlignment="1" applyProtection="1">
      <alignment horizontal="center" wrapText="1"/>
    </xf>
    <xf numFmtId="2" fontId="9" fillId="3" borderId="5" xfId="0" applyNumberFormat="1" applyFont="1" applyFill="1" applyBorder="1" applyAlignment="1" applyProtection="1">
      <alignment horizontal="center" wrapText="1"/>
    </xf>
    <xf numFmtId="2" fontId="9" fillId="3" borderId="18" xfId="0" applyNumberFormat="1" applyFont="1" applyFill="1" applyBorder="1" applyAlignment="1" applyProtection="1">
      <alignment horizontal="center" wrapText="1"/>
    </xf>
    <xf numFmtId="0" fontId="2" fillId="4" borderId="25" xfId="0" applyFont="1" applyFill="1" applyBorder="1" applyAlignment="1" applyProtection="1">
      <alignment horizontal="center" wrapText="1"/>
      <protection locked="0"/>
    </xf>
    <xf numFmtId="0" fontId="2" fillId="4" borderId="21" xfId="0" applyFont="1" applyFill="1" applyBorder="1" applyAlignment="1" applyProtection="1">
      <alignment horizontal="center" wrapText="1"/>
      <protection locked="0"/>
    </xf>
    <xf numFmtId="0" fontId="2" fillId="4" borderId="2" xfId="0" applyFont="1" applyFill="1" applyBorder="1" applyAlignment="1" applyProtection="1">
      <alignment horizontal="center" wrapText="1"/>
      <protection locked="0"/>
    </xf>
    <xf numFmtId="0" fontId="2" fillId="4" borderId="31" xfId="0" applyFont="1" applyFill="1" applyBorder="1" applyAlignment="1" applyProtection="1">
      <alignment horizontal="center" wrapText="1"/>
      <protection locked="0"/>
    </xf>
    <xf numFmtId="0" fontId="2" fillId="4" borderId="12" xfId="0" applyFont="1" applyFill="1" applyBorder="1" applyAlignment="1" applyProtection="1">
      <alignment horizontal="center" wrapText="1"/>
      <protection locked="0"/>
    </xf>
    <xf numFmtId="0" fontId="2" fillId="4" borderId="30" xfId="0" applyFont="1" applyFill="1" applyBorder="1" applyAlignment="1" applyProtection="1">
      <alignment horizontal="center" wrapText="1"/>
      <protection locked="0"/>
    </xf>
    <xf numFmtId="0" fontId="2" fillId="4" borderId="22" xfId="0" applyFont="1" applyFill="1" applyBorder="1" applyAlignment="1" applyProtection="1">
      <alignment horizontal="center" wrapText="1"/>
      <protection locked="0"/>
    </xf>
    <xf numFmtId="42" fontId="2" fillId="4" borderId="4" xfId="2" applyNumberFormat="1" applyFont="1" applyFill="1" applyBorder="1" applyAlignment="1" applyProtection="1">
      <alignment horizontal="left" wrapText="1"/>
      <protection locked="0"/>
    </xf>
    <xf numFmtId="42" fontId="2" fillId="4" borderId="6" xfId="2" applyNumberFormat="1" applyFont="1" applyFill="1" applyBorder="1" applyAlignment="1" applyProtection="1">
      <alignment horizontal="left" wrapText="1"/>
      <protection locked="0"/>
    </xf>
    <xf numFmtId="0" fontId="11" fillId="3" borderId="9" xfId="0" applyFont="1" applyFill="1" applyBorder="1" applyAlignment="1" applyProtection="1">
      <alignment horizontal="center" wrapText="1"/>
    </xf>
    <xf numFmtId="0" fontId="30" fillId="7" borderId="0" xfId="6" applyFont="1" applyFill="1" applyBorder="1" applyAlignment="1">
      <alignment horizontal="center" vertical="top"/>
    </xf>
    <xf numFmtId="0" fontId="27" fillId="7" borderId="0" xfId="6" applyFont="1" applyFill="1" applyBorder="1" applyAlignment="1">
      <alignment horizontal="center" vertical="top"/>
    </xf>
    <xf numFmtId="0" fontId="24" fillId="7" borderId="0" xfId="6" applyFont="1" applyFill="1" applyBorder="1" applyAlignment="1">
      <alignment horizontal="center" vertical="top" wrapText="1"/>
    </xf>
    <xf numFmtId="0" fontId="24" fillId="7" borderId="0" xfId="6" applyFont="1" applyFill="1" applyBorder="1" applyAlignment="1">
      <alignment vertical="center"/>
    </xf>
    <xf numFmtId="0" fontId="28" fillId="3" borderId="14" xfId="6" applyFont="1" applyFill="1" applyBorder="1" applyAlignment="1" applyProtection="1">
      <alignment horizontal="center" vertical="center"/>
    </xf>
    <xf numFmtId="0" fontId="28" fillId="3" borderId="15" xfId="6" applyFont="1" applyFill="1" applyBorder="1" applyAlignment="1" applyProtection="1">
      <alignment horizontal="center" vertical="center"/>
    </xf>
    <xf numFmtId="0" fontId="28" fillId="3" borderId="16" xfId="6" applyFont="1" applyFill="1" applyBorder="1" applyAlignment="1" applyProtection="1">
      <alignment horizontal="center" vertical="center"/>
    </xf>
    <xf numFmtId="0" fontId="16" fillId="7" borderId="0" xfId="6" applyFont="1" applyFill="1" applyBorder="1" applyAlignment="1">
      <alignment horizontal="left" vertical="top"/>
    </xf>
    <xf numFmtId="0" fontId="17" fillId="7" borderId="0" xfId="6" applyFill="1" applyBorder="1" applyAlignment="1">
      <alignment horizontal="left" vertical="top"/>
    </xf>
    <xf numFmtId="0" fontId="24" fillId="7" borderId="0" xfId="6" applyFont="1" applyFill="1" applyBorder="1" applyAlignment="1" applyProtection="1">
      <alignment horizontal="center" vertical="top" wrapText="1"/>
    </xf>
    <xf numFmtId="0" fontId="31" fillId="7" borderId="0" xfId="6" applyFont="1" applyFill="1" applyBorder="1" applyAlignment="1">
      <alignment horizontal="left" vertical="center"/>
    </xf>
    <xf numFmtId="0" fontId="31" fillId="7" borderId="14" xfId="6" applyFont="1" applyFill="1" applyBorder="1" applyAlignment="1">
      <alignment horizontal="center" vertical="top" wrapText="1"/>
    </xf>
    <xf numFmtId="0" fontId="31" fillId="7" borderId="60" xfId="6" applyFont="1" applyFill="1" applyBorder="1" applyAlignment="1">
      <alignment horizontal="center" vertical="top" wrapText="1"/>
    </xf>
    <xf numFmtId="0" fontId="31" fillId="7" borderId="61" xfId="6" applyFont="1" applyFill="1" applyBorder="1" applyAlignment="1">
      <alignment horizontal="center" vertical="top" wrapText="1"/>
    </xf>
    <xf numFmtId="0" fontId="31" fillId="7" borderId="16" xfId="6" applyFont="1" applyFill="1" applyBorder="1" applyAlignment="1">
      <alignment horizontal="center" vertical="top" wrapText="1"/>
    </xf>
    <xf numFmtId="0" fontId="31" fillId="7" borderId="62" xfId="6" applyFont="1" applyFill="1" applyBorder="1" applyAlignment="1">
      <alignment horizontal="left" vertical="center" wrapText="1"/>
    </xf>
    <xf numFmtId="0" fontId="31" fillId="7" borderId="63" xfId="6" applyFont="1" applyFill="1" applyBorder="1" applyAlignment="1">
      <alignment horizontal="left" vertical="center" wrapText="1"/>
    </xf>
    <xf numFmtId="5" fontId="31" fillId="10" borderId="64" xfId="6" applyNumberFormat="1" applyFont="1" applyFill="1" applyBorder="1" applyAlignment="1" applyProtection="1">
      <alignment horizontal="center" vertical="center" wrapText="1"/>
      <protection locked="0"/>
    </xf>
    <xf numFmtId="5" fontId="31" fillId="10" borderId="63" xfId="6" applyNumberFormat="1" applyFont="1" applyFill="1" applyBorder="1" applyAlignment="1" applyProtection="1">
      <alignment horizontal="center" vertical="center" wrapText="1"/>
      <protection locked="0"/>
    </xf>
    <xf numFmtId="5" fontId="31" fillId="3" borderId="62" xfId="6" applyNumberFormat="1" applyFont="1" applyFill="1" applyBorder="1" applyAlignment="1">
      <alignment horizontal="center" vertical="center" wrapText="1"/>
    </xf>
    <xf numFmtId="5" fontId="31" fillId="3" borderId="65" xfId="6" applyNumberFormat="1" applyFont="1" applyFill="1" applyBorder="1" applyAlignment="1">
      <alignment horizontal="center" vertical="center" wrapText="1"/>
    </xf>
    <xf numFmtId="0" fontId="33" fillId="7" borderId="35" xfId="6" applyFont="1" applyFill="1" applyBorder="1" applyAlignment="1">
      <alignment horizontal="left" vertical="center" wrapText="1"/>
    </xf>
    <xf numFmtId="0" fontId="31" fillId="7" borderId="32" xfId="6" applyFont="1" applyFill="1" applyBorder="1" applyAlignment="1">
      <alignment horizontal="left" vertical="center" wrapText="1"/>
    </xf>
    <xf numFmtId="5" fontId="31" fillId="4" borderId="33" xfId="6" applyNumberFormat="1" applyFont="1" applyFill="1" applyBorder="1" applyAlignment="1" applyProtection="1">
      <alignment horizontal="center" vertical="center" wrapText="1"/>
      <protection locked="0"/>
    </xf>
    <xf numFmtId="5" fontId="31" fillId="4" borderId="32" xfId="6" applyNumberFormat="1" applyFont="1" applyFill="1" applyBorder="1" applyAlignment="1" applyProtection="1">
      <alignment horizontal="center" vertical="center" wrapText="1"/>
      <protection locked="0"/>
    </xf>
    <xf numFmtId="5" fontId="31" fillId="3" borderId="35" xfId="6" applyNumberFormat="1" applyFont="1" applyFill="1" applyBorder="1" applyAlignment="1">
      <alignment horizontal="center" vertical="center" wrapText="1"/>
    </xf>
    <xf numFmtId="5" fontId="31" fillId="3" borderId="36" xfId="6" applyNumberFormat="1" applyFont="1" applyFill="1" applyBorder="1" applyAlignment="1">
      <alignment horizontal="center" vertical="center" wrapText="1"/>
    </xf>
    <xf numFmtId="0" fontId="31" fillId="7" borderId="35" xfId="6" applyFont="1" applyFill="1" applyBorder="1" applyAlignment="1">
      <alignment horizontal="left" vertical="center" wrapText="1"/>
    </xf>
    <xf numFmtId="0" fontId="33" fillId="4" borderId="53" xfId="6" applyFont="1" applyFill="1" applyBorder="1" applyAlignment="1" applyProtection="1">
      <alignment horizontal="left" vertical="top" wrapText="1"/>
      <protection locked="0"/>
    </xf>
    <xf numFmtId="0" fontId="31" fillId="4" borderId="54" xfId="6" applyFont="1" applyFill="1" applyBorder="1" applyAlignment="1" applyProtection="1">
      <alignment horizontal="left" vertical="top" wrapText="1"/>
      <protection locked="0"/>
    </xf>
    <xf numFmtId="5" fontId="31" fillId="4" borderId="55" xfId="6" applyNumberFormat="1" applyFont="1" applyFill="1" applyBorder="1" applyAlignment="1" applyProtection="1">
      <alignment horizontal="center" vertical="center" wrapText="1"/>
      <protection locked="0"/>
    </xf>
    <xf numFmtId="5" fontId="31" fillId="4" borderId="54" xfId="6" applyNumberFormat="1" applyFont="1" applyFill="1" applyBorder="1" applyAlignment="1" applyProtection="1">
      <alignment horizontal="center" vertical="center" wrapText="1"/>
      <protection locked="0"/>
    </xf>
    <xf numFmtId="5" fontId="31" fillId="3" borderId="53" xfId="6" applyNumberFormat="1" applyFont="1" applyFill="1" applyBorder="1" applyAlignment="1">
      <alignment horizontal="center" vertical="center" wrapText="1"/>
    </xf>
    <xf numFmtId="5" fontId="31" fillId="3" borderId="56" xfId="6" applyNumberFormat="1" applyFont="1" applyFill="1" applyBorder="1" applyAlignment="1">
      <alignment horizontal="center" vertical="center" wrapText="1"/>
    </xf>
    <xf numFmtId="0" fontId="31" fillId="7" borderId="14" xfId="6" applyFont="1" applyFill="1" applyBorder="1" applyAlignment="1">
      <alignment horizontal="left" vertical="top" wrapText="1"/>
    </xf>
    <xf numFmtId="0" fontId="31" fillId="7" borderId="60" xfId="6" applyFont="1" applyFill="1" applyBorder="1" applyAlignment="1">
      <alignment horizontal="left" vertical="top" wrapText="1"/>
    </xf>
    <xf numFmtId="166" fontId="31" fillId="3" borderId="61" xfId="6" applyNumberFormat="1" applyFont="1" applyFill="1" applyBorder="1" applyAlignment="1">
      <alignment horizontal="center" vertical="center" wrapText="1"/>
    </xf>
    <xf numFmtId="166" fontId="31" fillId="3" borderId="60" xfId="6" applyNumberFormat="1" applyFont="1" applyFill="1" applyBorder="1" applyAlignment="1">
      <alignment horizontal="center" vertical="center" wrapText="1"/>
    </xf>
    <xf numFmtId="166" fontId="31" fillId="3" borderId="14" xfId="6" applyNumberFormat="1" applyFont="1" applyFill="1" applyBorder="1" applyAlignment="1">
      <alignment horizontal="center" vertical="center" wrapText="1"/>
    </xf>
    <xf numFmtId="166" fontId="31" fillId="3" borderId="16" xfId="6" applyNumberFormat="1" applyFont="1" applyFill="1" applyBorder="1" applyAlignment="1">
      <alignment horizontal="center" vertical="center" wrapText="1"/>
    </xf>
    <xf numFmtId="0" fontId="31" fillId="7" borderId="20" xfId="6" applyFont="1" applyFill="1" applyBorder="1" applyAlignment="1">
      <alignment horizontal="left" vertical="top" wrapText="1"/>
    </xf>
    <xf numFmtId="0" fontId="31" fillId="7" borderId="57" xfId="6" applyFont="1" applyFill="1" applyBorder="1" applyAlignment="1">
      <alignment horizontal="left" vertical="top" wrapText="1"/>
    </xf>
    <xf numFmtId="0" fontId="31" fillId="7" borderId="58" xfId="6" applyFont="1" applyFill="1" applyBorder="1" applyAlignment="1">
      <alignment horizontal="left" vertical="top" wrapText="1"/>
    </xf>
    <xf numFmtId="0" fontId="31" fillId="7" borderId="13" xfId="6" applyFont="1" applyFill="1" applyBorder="1" applyAlignment="1">
      <alignment horizontal="left" vertical="top" wrapText="1"/>
    </xf>
    <xf numFmtId="0" fontId="31" fillId="7" borderId="14" xfId="6" applyFont="1" applyFill="1" applyBorder="1" applyAlignment="1">
      <alignment horizontal="left" vertical="center" wrapText="1"/>
    </xf>
    <xf numFmtId="0" fontId="31" fillId="7" borderId="60" xfId="6" applyFont="1" applyFill="1" applyBorder="1" applyAlignment="1">
      <alignment horizontal="left" vertical="center" wrapText="1"/>
    </xf>
    <xf numFmtId="0" fontId="33" fillId="7" borderId="62" xfId="6" applyFont="1" applyFill="1" applyBorder="1" applyAlignment="1">
      <alignment horizontal="left" vertical="center" wrapText="1"/>
    </xf>
    <xf numFmtId="166" fontId="31" fillId="3" borderId="64" xfId="6" applyNumberFormat="1" applyFont="1" applyFill="1" applyBorder="1" applyAlignment="1" applyProtection="1">
      <alignment horizontal="center" vertical="center" wrapText="1"/>
    </xf>
    <xf numFmtId="166" fontId="31" fillId="3" borderId="63" xfId="6" applyNumberFormat="1" applyFont="1" applyFill="1" applyBorder="1" applyAlignment="1" applyProtection="1">
      <alignment horizontal="center" vertical="center" wrapText="1"/>
    </xf>
    <xf numFmtId="166" fontId="31" fillId="3" borderId="62" xfId="6" applyNumberFormat="1" applyFont="1" applyFill="1" applyBorder="1" applyAlignment="1">
      <alignment horizontal="center" vertical="center" wrapText="1"/>
    </xf>
    <xf numFmtId="166" fontId="31" fillId="3" borderId="65" xfId="6" applyNumberFormat="1" applyFont="1" applyFill="1" applyBorder="1" applyAlignment="1">
      <alignment horizontal="center" vertical="center" wrapText="1"/>
    </xf>
    <xf numFmtId="0" fontId="29" fillId="6" borderId="37" xfId="6" applyFont="1" applyFill="1" applyBorder="1" applyAlignment="1">
      <alignment horizontal="center" wrapText="1"/>
    </xf>
    <xf numFmtId="0" fontId="29" fillId="6" borderId="38" xfId="6" applyFont="1" applyFill="1" applyBorder="1" applyAlignment="1">
      <alignment horizontal="center" wrapText="1"/>
    </xf>
    <xf numFmtId="166" fontId="31" fillId="4" borderId="33" xfId="6" applyNumberFormat="1" applyFont="1" applyFill="1" applyBorder="1" applyAlignment="1" applyProtection="1">
      <alignment horizontal="center" vertical="center" wrapText="1"/>
      <protection locked="0"/>
    </xf>
    <xf numFmtId="166" fontId="31" fillId="4" borderId="32" xfId="6" applyNumberFormat="1" applyFont="1" applyFill="1" applyBorder="1" applyAlignment="1" applyProtection="1">
      <alignment horizontal="center" vertical="center" wrapText="1"/>
      <protection locked="0"/>
    </xf>
    <xf numFmtId="166" fontId="31" fillId="3" borderId="35" xfId="6" applyNumberFormat="1" applyFont="1" applyFill="1" applyBorder="1" applyAlignment="1">
      <alignment horizontal="center" vertical="center" wrapText="1"/>
    </xf>
    <xf numFmtId="166" fontId="31" fillId="3" borderId="36" xfId="6" applyNumberFormat="1" applyFont="1" applyFill="1" applyBorder="1" applyAlignment="1">
      <alignment horizontal="center" vertical="center" wrapText="1"/>
    </xf>
    <xf numFmtId="0" fontId="29" fillId="6" borderId="37" xfId="6" applyFont="1" applyFill="1" applyBorder="1" applyAlignment="1">
      <alignment horizontal="center" vertical="top" wrapText="1"/>
    </xf>
    <xf numFmtId="0" fontId="29" fillId="6" borderId="38" xfId="6" applyFont="1" applyFill="1" applyBorder="1" applyAlignment="1">
      <alignment horizontal="center" vertical="top" wrapText="1"/>
    </xf>
    <xf numFmtId="166" fontId="31" fillId="4" borderId="55" xfId="6" applyNumberFormat="1" applyFont="1" applyFill="1" applyBorder="1" applyAlignment="1" applyProtection="1">
      <alignment horizontal="center" vertical="center" wrapText="1"/>
      <protection locked="0"/>
    </xf>
    <xf numFmtId="166" fontId="31" fillId="4" borderId="54" xfId="6" applyNumberFormat="1" applyFont="1" applyFill="1" applyBorder="1" applyAlignment="1" applyProtection="1">
      <alignment horizontal="center" vertical="center" wrapText="1"/>
      <protection locked="0"/>
    </xf>
    <xf numFmtId="166" fontId="31" fillId="3" borderId="53" xfId="6" applyNumberFormat="1" applyFont="1" applyFill="1" applyBorder="1" applyAlignment="1">
      <alignment horizontal="center" vertical="center" wrapText="1"/>
    </xf>
    <xf numFmtId="166" fontId="31" fillId="3" borderId="56" xfId="6" applyNumberFormat="1" applyFont="1" applyFill="1" applyBorder="1" applyAlignment="1">
      <alignment horizontal="center" vertical="center" wrapText="1"/>
    </xf>
    <xf numFmtId="0" fontId="28" fillId="7" borderId="14" xfId="6" applyFont="1" applyFill="1" applyBorder="1" applyAlignment="1">
      <alignment horizontal="left" vertical="top" wrapText="1"/>
    </xf>
    <xf numFmtId="0" fontId="34" fillId="7" borderId="61" xfId="6" applyFont="1" applyFill="1" applyBorder="1" applyAlignment="1">
      <alignment horizontal="center" vertical="top" wrapText="1"/>
    </xf>
    <xf numFmtId="0" fontId="34" fillId="7" borderId="60" xfId="6" applyFont="1" applyFill="1" applyBorder="1" applyAlignment="1">
      <alignment horizontal="center" vertical="top" wrapText="1"/>
    </xf>
    <xf numFmtId="0" fontId="34" fillId="7" borderId="14" xfId="6" applyFont="1" applyFill="1" applyBorder="1" applyAlignment="1">
      <alignment horizontal="center" vertical="top" wrapText="1"/>
    </xf>
    <xf numFmtId="0" fontId="34" fillId="7" borderId="16" xfId="6" applyFont="1" applyFill="1" applyBorder="1" applyAlignment="1">
      <alignment horizontal="center" vertical="top" wrapText="1"/>
    </xf>
    <xf numFmtId="166" fontId="34" fillId="3" borderId="61" xfId="6" applyNumberFormat="1" applyFont="1" applyFill="1" applyBorder="1" applyAlignment="1">
      <alignment horizontal="center" vertical="top" wrapText="1"/>
    </xf>
    <xf numFmtId="166" fontId="34" fillId="3" borderId="60" xfId="6" applyNumberFormat="1" applyFont="1" applyFill="1" applyBorder="1" applyAlignment="1">
      <alignment horizontal="center" vertical="top" wrapText="1"/>
    </xf>
    <xf numFmtId="166" fontId="34" fillId="3" borderId="14" xfId="6" applyNumberFormat="1" applyFont="1" applyFill="1" applyBorder="1" applyAlignment="1">
      <alignment horizontal="center" vertical="top" wrapText="1"/>
    </xf>
    <xf numFmtId="166" fontId="34" fillId="3" borderId="16" xfId="6" applyNumberFormat="1" applyFont="1" applyFill="1" applyBorder="1" applyAlignment="1">
      <alignment horizontal="center" vertical="top" wrapText="1"/>
    </xf>
    <xf numFmtId="0" fontId="23" fillId="2" borderId="10" xfId="6" applyFont="1" applyFill="1" applyBorder="1" applyAlignment="1">
      <alignment horizontal="left" vertical="top" wrapText="1"/>
    </xf>
    <xf numFmtId="0" fontId="23" fillId="2" borderId="26" xfId="6" applyFont="1" applyFill="1" applyBorder="1" applyAlignment="1">
      <alignment horizontal="left" vertical="top" wrapText="1"/>
    </xf>
    <xf numFmtId="0" fontId="35" fillId="7" borderId="0" xfId="6" applyFont="1" applyFill="1" applyBorder="1" applyAlignment="1">
      <alignment horizontal="left" vertical="top" wrapText="1"/>
    </xf>
    <xf numFmtId="0" fontId="35" fillId="7" borderId="0" xfId="6" applyFont="1" applyFill="1" applyBorder="1" applyAlignment="1">
      <alignment horizontal="left" vertical="top"/>
    </xf>
    <xf numFmtId="0" fontId="37" fillId="7" borderId="0" xfId="6" applyFont="1" applyFill="1" applyBorder="1" applyAlignment="1">
      <alignment horizontal="left" vertical="top"/>
    </xf>
    <xf numFmtId="0" fontId="24" fillId="10" borderId="14" xfId="6" applyFont="1" applyFill="1" applyBorder="1" applyAlignment="1" applyProtection="1">
      <alignment horizontal="left" vertical="top" wrapText="1"/>
      <protection locked="0"/>
    </xf>
    <xf numFmtId="0" fontId="24" fillId="10" borderId="15" xfId="6" applyFont="1" applyFill="1" applyBorder="1" applyAlignment="1" applyProtection="1">
      <alignment horizontal="left" vertical="top" wrapText="1"/>
      <protection locked="0"/>
    </xf>
    <xf numFmtId="0" fontId="24" fillId="10" borderId="16" xfId="6" applyFont="1" applyFill="1" applyBorder="1" applyAlignment="1" applyProtection="1">
      <alignment horizontal="left" vertical="top" wrapText="1"/>
      <protection locked="0"/>
    </xf>
    <xf numFmtId="0" fontId="16" fillId="7" borderId="0" xfId="6" applyFont="1" applyFill="1" applyBorder="1" applyAlignment="1">
      <alignment horizontal="left" vertical="top" wrapText="1"/>
    </xf>
    <xf numFmtId="0" fontId="24" fillId="4" borderId="14" xfId="6" applyFont="1" applyFill="1" applyBorder="1" applyAlignment="1" applyProtection="1">
      <alignment horizontal="left" vertical="top" wrapText="1"/>
      <protection locked="0"/>
    </xf>
    <xf numFmtId="0" fontId="24" fillId="4" borderId="15" xfId="6" applyFont="1" applyFill="1" applyBorder="1" applyAlignment="1" applyProtection="1">
      <alignment horizontal="left" vertical="top" wrapText="1"/>
      <protection locked="0"/>
    </xf>
    <xf numFmtId="0" fontId="24" fillId="4" borderId="16" xfId="6" applyFont="1" applyFill="1" applyBorder="1" applyAlignment="1" applyProtection="1">
      <alignment horizontal="left" vertical="top" wrapText="1"/>
      <protection locked="0"/>
    </xf>
    <xf numFmtId="0" fontId="23" fillId="8" borderId="21" xfId="6" applyFont="1" applyFill="1" applyBorder="1" applyAlignment="1">
      <alignment horizontal="center" vertical="top" wrapText="1"/>
    </xf>
    <xf numFmtId="0" fontId="23" fillId="8" borderId="34" xfId="6" applyFont="1" applyFill="1" applyBorder="1" applyAlignment="1">
      <alignment horizontal="center" vertical="top" wrapText="1"/>
    </xf>
    <xf numFmtId="167" fontId="23" fillId="10" borderId="14" xfId="6" applyNumberFormat="1" applyFont="1" applyFill="1" applyBorder="1" applyAlignment="1" applyProtection="1">
      <alignment horizontal="center" vertical="top" wrapText="1"/>
      <protection locked="0"/>
    </xf>
    <xf numFmtId="167" fontId="23" fillId="10" borderId="15" xfId="6" applyNumberFormat="1" applyFont="1" applyFill="1" applyBorder="1" applyAlignment="1" applyProtection="1">
      <alignment horizontal="center" vertical="top" wrapText="1"/>
      <protection locked="0"/>
    </xf>
    <xf numFmtId="167" fontId="23" fillId="10" borderId="16" xfId="6" applyNumberFormat="1" applyFont="1" applyFill="1" applyBorder="1" applyAlignment="1" applyProtection="1">
      <alignment horizontal="center" vertical="top" wrapText="1"/>
      <protection locked="0"/>
    </xf>
    <xf numFmtId="0" fontId="23" fillId="2" borderId="20" xfId="6" applyFont="1" applyFill="1" applyBorder="1" applyAlignment="1">
      <alignment horizontal="left" vertical="top" wrapText="1"/>
    </xf>
    <xf numFmtId="0" fontId="23" fillId="2" borderId="0" xfId="6" applyFont="1" applyFill="1" applyBorder="1" applyAlignment="1">
      <alignment horizontal="left" vertical="top" wrapText="1"/>
    </xf>
    <xf numFmtId="0" fontId="23" fillId="10" borderId="14" xfId="6" applyFont="1" applyFill="1" applyBorder="1" applyAlignment="1" applyProtection="1">
      <alignment horizontal="center" vertical="top" wrapText="1"/>
      <protection locked="0"/>
    </xf>
    <xf numFmtId="0" fontId="23" fillId="10" borderId="15" xfId="6" applyFont="1" applyFill="1" applyBorder="1" applyAlignment="1" applyProtection="1">
      <alignment horizontal="center" vertical="top" wrapText="1"/>
      <protection locked="0"/>
    </xf>
    <xf numFmtId="0" fontId="23" fillId="10" borderId="16" xfId="6" applyFont="1" applyFill="1" applyBorder="1" applyAlignment="1" applyProtection="1">
      <alignment horizontal="center" vertical="top" wrapText="1"/>
      <protection locked="0"/>
    </xf>
    <xf numFmtId="0" fontId="25" fillId="7" borderId="8" xfId="6" applyFont="1" applyFill="1" applyBorder="1" applyAlignment="1">
      <alignment horizontal="left" vertical="top" wrapText="1"/>
    </xf>
    <xf numFmtId="0" fontId="25" fillId="7" borderId="19" xfId="6" applyFont="1" applyFill="1" applyBorder="1" applyAlignment="1">
      <alignment horizontal="left" vertical="top" wrapText="1"/>
    </xf>
    <xf numFmtId="0" fontId="25" fillId="7" borderId="9" xfId="6" applyFont="1" applyFill="1" applyBorder="1" applyAlignment="1">
      <alignment horizontal="left" vertical="top" wrapText="1"/>
    </xf>
    <xf numFmtId="0" fontId="24" fillId="8" borderId="21" xfId="6" applyFont="1" applyFill="1" applyBorder="1" applyAlignment="1">
      <alignment horizontal="center" vertical="top" wrapText="1"/>
    </xf>
    <xf numFmtId="0" fontId="24" fillId="8" borderId="34" xfId="6" applyFont="1" applyFill="1" applyBorder="1" applyAlignment="1">
      <alignment horizontal="center" vertical="top" wrapText="1"/>
    </xf>
    <xf numFmtId="0" fontId="23" fillId="8" borderId="0" xfId="6" applyFont="1" applyFill="1" applyBorder="1" applyAlignment="1">
      <alignment horizontal="center" vertical="top" wrapText="1"/>
    </xf>
    <xf numFmtId="0" fontId="23" fillId="8" borderId="13" xfId="6" applyFont="1" applyFill="1" applyBorder="1" applyAlignment="1">
      <alignment horizontal="center" vertical="top" wrapText="1"/>
    </xf>
    <xf numFmtId="0" fontId="23" fillId="7" borderId="20" xfId="6" applyFont="1" applyFill="1" applyBorder="1" applyAlignment="1">
      <alignment horizontal="left" vertical="top" wrapText="1"/>
    </xf>
  </cellXfs>
  <cellStyles count="9">
    <cellStyle name="Comma" xfId="8" builtinId="3"/>
    <cellStyle name="Comma 2" xfId="5" xr:uid="{00000000-0005-0000-0000-000001000000}"/>
    <cellStyle name="Currency" xfId="2" builtinId="4"/>
    <cellStyle name="Currency 2" xfId="4" xr:uid="{00000000-0005-0000-0000-000003000000}"/>
    <cellStyle name="Normal" xfId="0" builtinId="0"/>
    <cellStyle name="Normal 2" xfId="3" xr:uid="{00000000-0005-0000-0000-000005000000}"/>
    <cellStyle name="Normal 3" xfId="6" xr:uid="{00000000-0005-0000-0000-000006000000}"/>
    <cellStyle name="Normal 3 2" xfId="7" xr:uid="{00000000-0005-0000-0000-000007000000}"/>
    <cellStyle name="Percent" xfId="1" builtinId="5"/>
  </cellStyles>
  <dxfs count="4">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8E4B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Reimbursement%20Rates\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3">
          <cell r="H13">
            <v>3.41</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
  <sheetViews>
    <sheetView zoomScale="130" zoomScaleNormal="130" zoomScalePageLayoutView="120" workbookViewId="0">
      <selection activeCell="S1" sqref="S1"/>
    </sheetView>
  </sheetViews>
  <sheetFormatPr defaultColWidth="9.140625" defaultRowHeight="12.75" x14ac:dyDescent="0.25"/>
  <cols>
    <col min="1" max="1" width="14.140625" style="34" customWidth="1"/>
    <col min="2" max="2" width="38.28515625" style="34" customWidth="1"/>
    <col min="3" max="3" width="7.42578125" style="34" customWidth="1"/>
    <col min="4" max="4" width="10" style="34" customWidth="1"/>
    <col min="5" max="5" width="20.5703125" style="34" customWidth="1"/>
    <col min="6" max="6" width="25.140625" style="34" customWidth="1"/>
    <col min="7" max="7" width="2.7109375" style="34" customWidth="1"/>
    <col min="8" max="9" width="1.28515625" style="34" customWidth="1"/>
    <col min="10" max="10" width="16" style="34" customWidth="1"/>
    <col min="11" max="16384" width="9.140625" style="34"/>
  </cols>
  <sheetData>
    <row r="1" spans="1:10" ht="15" x14ac:dyDescent="0.25">
      <c r="A1" s="160" t="s">
        <v>114</v>
      </c>
      <c r="B1" s="160"/>
      <c r="C1" s="160"/>
      <c r="D1" s="160"/>
      <c r="E1" s="160"/>
      <c r="F1" s="160"/>
      <c r="G1" s="160"/>
      <c r="H1" s="160"/>
      <c r="I1" s="160"/>
      <c r="J1" s="160"/>
    </row>
    <row r="2" spans="1:10" ht="18.75" customHeight="1" x14ac:dyDescent="0.25">
      <c r="A2" s="161" t="s">
        <v>130</v>
      </c>
      <c r="B2" s="161"/>
      <c r="C2" s="161"/>
      <c r="D2" s="161"/>
      <c r="E2" s="161"/>
      <c r="F2" s="161"/>
      <c r="G2" s="161"/>
      <c r="H2" s="161"/>
      <c r="I2" s="161"/>
      <c r="J2" s="161"/>
    </row>
    <row r="3" spans="1:10" ht="18" customHeight="1" x14ac:dyDescent="0.25">
      <c r="A3" s="162" t="s">
        <v>135</v>
      </c>
      <c r="B3" s="162"/>
      <c r="C3" s="162"/>
      <c r="D3" s="162"/>
      <c r="E3" s="162"/>
      <c r="F3" s="162"/>
      <c r="G3" s="162"/>
      <c r="H3" s="162"/>
      <c r="I3" s="162"/>
      <c r="J3" s="162"/>
    </row>
    <row r="4" spans="1:10" ht="15.75" customHeight="1" x14ac:dyDescent="0.25">
      <c r="A4" s="154" t="s">
        <v>131</v>
      </c>
      <c r="B4" s="155"/>
      <c r="C4" s="155"/>
      <c r="D4" s="155"/>
      <c r="E4" s="155"/>
      <c r="F4" s="155"/>
      <c r="G4" s="155"/>
      <c r="H4" s="155"/>
      <c r="I4" s="155"/>
      <c r="J4" s="155"/>
    </row>
    <row r="5" spans="1:10" s="35" customFormat="1" ht="54.75" customHeight="1" x14ac:dyDescent="0.25">
      <c r="A5" s="156" t="s">
        <v>215</v>
      </c>
      <c r="B5" s="156"/>
      <c r="C5" s="156"/>
      <c r="D5" s="156"/>
      <c r="E5" s="156"/>
      <c r="F5" s="156"/>
      <c r="G5" s="156"/>
      <c r="H5" s="156"/>
      <c r="I5" s="156"/>
      <c r="J5" s="156"/>
    </row>
    <row r="6" spans="1:10" ht="15.75" customHeight="1" x14ac:dyDescent="0.25">
      <c r="A6" s="154" t="s">
        <v>132</v>
      </c>
      <c r="B6" s="155"/>
      <c r="C6" s="155"/>
      <c r="D6" s="155"/>
      <c r="E6" s="155"/>
      <c r="F6" s="155"/>
      <c r="G6" s="155"/>
      <c r="H6" s="155"/>
      <c r="I6" s="155"/>
      <c r="J6" s="155"/>
    </row>
    <row r="7" spans="1:10" s="35" customFormat="1" ht="17.25" customHeight="1" x14ac:dyDescent="0.25">
      <c r="A7" s="157" t="s">
        <v>220</v>
      </c>
      <c r="B7" s="156"/>
      <c r="C7" s="156"/>
      <c r="D7" s="156"/>
      <c r="E7" s="156"/>
      <c r="F7" s="156"/>
      <c r="G7" s="156"/>
      <c r="H7" s="156"/>
      <c r="I7" s="156"/>
      <c r="J7" s="156"/>
    </row>
    <row r="8" spans="1:10" s="35" customFormat="1" ht="42.75" customHeight="1" x14ac:dyDescent="0.25">
      <c r="A8" s="157" t="s">
        <v>221</v>
      </c>
      <c r="B8" s="156"/>
      <c r="C8" s="156"/>
      <c r="D8" s="156"/>
      <c r="E8" s="156"/>
      <c r="F8" s="156"/>
      <c r="G8" s="156"/>
      <c r="H8" s="156"/>
      <c r="I8" s="156"/>
      <c r="J8" s="156"/>
    </row>
    <row r="9" spans="1:10" s="35" customFormat="1" ht="39.75" customHeight="1" x14ac:dyDescent="0.25">
      <c r="A9" s="156" t="s">
        <v>222</v>
      </c>
      <c r="B9" s="156"/>
      <c r="C9" s="156"/>
      <c r="D9" s="156"/>
      <c r="E9" s="156"/>
      <c r="F9" s="156"/>
      <c r="G9" s="156"/>
      <c r="H9" s="156"/>
      <c r="I9" s="156"/>
      <c r="J9" s="156"/>
    </row>
    <row r="10" spans="1:10" s="35" customFormat="1" ht="30" customHeight="1" x14ac:dyDescent="0.25">
      <c r="A10" s="156" t="s">
        <v>223</v>
      </c>
      <c r="B10" s="156"/>
      <c r="C10" s="156"/>
      <c r="D10" s="156"/>
      <c r="E10" s="156"/>
      <c r="F10" s="156"/>
      <c r="G10" s="156"/>
      <c r="H10" s="156"/>
      <c r="I10" s="156"/>
      <c r="J10" s="156"/>
    </row>
    <row r="11" spans="1:10" s="35" customFormat="1" ht="57.6" customHeight="1" x14ac:dyDescent="0.25">
      <c r="A11" s="156" t="s">
        <v>224</v>
      </c>
      <c r="B11" s="156"/>
      <c r="C11" s="156"/>
      <c r="D11" s="156"/>
      <c r="E11" s="156"/>
      <c r="F11" s="156"/>
      <c r="G11" s="156"/>
      <c r="H11" s="156"/>
      <c r="I11" s="156"/>
      <c r="J11" s="156"/>
    </row>
    <row r="12" spans="1:10" ht="15.75" customHeight="1" x14ac:dyDescent="0.25">
      <c r="A12" s="154" t="s">
        <v>133</v>
      </c>
      <c r="B12" s="155"/>
      <c r="C12" s="155"/>
      <c r="D12" s="155"/>
      <c r="E12" s="155"/>
      <c r="F12" s="155"/>
      <c r="G12" s="155"/>
      <c r="H12" s="155"/>
      <c r="I12" s="155"/>
      <c r="J12" s="155"/>
    </row>
    <row r="13" spans="1:10" s="35" customFormat="1" ht="54.75" customHeight="1" x14ac:dyDescent="0.25">
      <c r="A13" s="156" t="s">
        <v>134</v>
      </c>
      <c r="B13" s="156"/>
      <c r="C13" s="156"/>
      <c r="D13" s="156"/>
      <c r="E13" s="156"/>
      <c r="F13" s="156"/>
      <c r="G13" s="156"/>
      <c r="H13" s="156"/>
      <c r="I13" s="156"/>
      <c r="J13" s="156"/>
    </row>
    <row r="14" spans="1:10" ht="16.5" customHeight="1" x14ac:dyDescent="0.25">
      <c r="A14" s="155" t="s">
        <v>101</v>
      </c>
      <c r="B14" s="155"/>
      <c r="C14" s="155"/>
      <c r="D14" s="155"/>
      <c r="E14" s="155"/>
      <c r="F14" s="155"/>
      <c r="G14" s="155"/>
      <c r="H14" s="155"/>
      <c r="I14" s="155"/>
      <c r="J14" s="155"/>
    </row>
    <row r="15" spans="1:10" ht="45" customHeight="1" x14ac:dyDescent="0.25">
      <c r="A15" s="157" t="s">
        <v>225</v>
      </c>
      <c r="B15" s="153"/>
      <c r="C15" s="153"/>
      <c r="D15" s="153"/>
      <c r="E15" s="153"/>
      <c r="F15" s="153"/>
      <c r="G15" s="153"/>
      <c r="H15" s="153"/>
      <c r="I15" s="153"/>
      <c r="J15" s="153"/>
    </row>
    <row r="16" spans="1:10" ht="21.75" customHeight="1" x14ac:dyDescent="0.25">
      <c r="A16" s="158" t="s">
        <v>226</v>
      </c>
      <c r="B16" s="159"/>
      <c r="C16" s="159"/>
      <c r="D16" s="159"/>
      <c r="E16" s="159"/>
      <c r="F16" s="159"/>
      <c r="G16" s="159"/>
      <c r="H16" s="159"/>
      <c r="I16" s="159"/>
      <c r="J16" s="159"/>
    </row>
    <row r="17" spans="1:10" ht="183.75" customHeight="1" x14ac:dyDescent="0.25">
      <c r="A17" s="156" t="s">
        <v>227</v>
      </c>
      <c r="B17" s="153"/>
      <c r="C17" s="153"/>
      <c r="D17" s="153"/>
      <c r="E17" s="153"/>
      <c r="F17" s="153"/>
      <c r="G17" s="153"/>
      <c r="H17" s="153"/>
      <c r="I17" s="153"/>
      <c r="J17" s="153"/>
    </row>
    <row r="18" spans="1:10" ht="17.25" customHeight="1" x14ac:dyDescent="0.25">
      <c r="A18" s="157" t="s">
        <v>228</v>
      </c>
      <c r="B18" s="152"/>
      <c r="C18" s="152"/>
      <c r="D18" s="152"/>
      <c r="E18" s="152"/>
      <c r="F18" s="152"/>
      <c r="G18" s="152"/>
      <c r="H18" s="152"/>
      <c r="I18" s="152"/>
      <c r="J18" s="152"/>
    </row>
    <row r="19" spans="1:10" ht="18.600000000000001" customHeight="1" x14ac:dyDescent="0.25">
      <c r="A19" s="156" t="s">
        <v>229</v>
      </c>
      <c r="B19" s="153"/>
      <c r="C19" s="153"/>
      <c r="D19" s="153"/>
      <c r="E19" s="153"/>
      <c r="F19" s="153"/>
      <c r="G19" s="153"/>
      <c r="H19" s="153"/>
      <c r="I19" s="153"/>
      <c r="J19" s="153"/>
    </row>
    <row r="20" spans="1:10" ht="17.25" customHeight="1" x14ac:dyDescent="0.25">
      <c r="A20" s="155" t="s">
        <v>100</v>
      </c>
      <c r="B20" s="155"/>
      <c r="C20" s="155"/>
      <c r="D20" s="155"/>
      <c r="E20" s="155"/>
      <c r="F20" s="155"/>
      <c r="G20" s="155"/>
      <c r="H20" s="155"/>
      <c r="I20" s="155"/>
      <c r="J20" s="155"/>
    </row>
    <row r="21" spans="1:10" ht="17.25" customHeight="1" x14ac:dyDescent="0.25">
      <c r="A21" s="153" t="s">
        <v>99</v>
      </c>
      <c r="B21" s="153"/>
      <c r="C21" s="153"/>
      <c r="D21" s="153"/>
      <c r="E21" s="153"/>
      <c r="F21" s="153"/>
      <c r="G21" s="153"/>
      <c r="H21" s="153"/>
      <c r="I21" s="153"/>
      <c r="J21" s="153"/>
    </row>
    <row r="22" spans="1:10" ht="29.1" customHeight="1" x14ac:dyDescent="0.25">
      <c r="A22" s="152" t="s">
        <v>98</v>
      </c>
      <c r="B22" s="153"/>
      <c r="C22" s="153"/>
      <c r="D22" s="153"/>
      <c r="E22" s="153"/>
      <c r="F22" s="153"/>
      <c r="G22" s="153"/>
      <c r="H22" s="153"/>
      <c r="I22" s="153"/>
      <c r="J22" s="153"/>
    </row>
    <row r="23" spans="1:10" ht="29.1" customHeight="1" x14ac:dyDescent="0.25">
      <c r="A23" s="153" t="s">
        <v>97</v>
      </c>
      <c r="B23" s="153"/>
      <c r="C23" s="153"/>
      <c r="D23" s="153"/>
      <c r="E23" s="153"/>
      <c r="F23" s="153"/>
      <c r="G23" s="153"/>
      <c r="H23" s="153"/>
      <c r="I23" s="153"/>
      <c r="J23" s="153"/>
    </row>
    <row r="24" spans="1:10" ht="29.1" customHeight="1" x14ac:dyDescent="0.25">
      <c r="A24" s="153" t="s">
        <v>96</v>
      </c>
      <c r="B24" s="153"/>
      <c r="C24" s="153"/>
      <c r="D24" s="153"/>
      <c r="E24" s="153"/>
      <c r="F24" s="153"/>
      <c r="G24" s="153"/>
      <c r="H24" s="153"/>
      <c r="I24" s="153"/>
      <c r="J24" s="153"/>
    </row>
    <row r="25" spans="1:10" ht="29.1" customHeight="1" x14ac:dyDescent="0.25">
      <c r="A25" s="153" t="s">
        <v>95</v>
      </c>
      <c r="B25" s="153"/>
      <c r="C25" s="153"/>
      <c r="D25" s="153"/>
      <c r="E25" s="153"/>
      <c r="F25" s="153"/>
      <c r="G25" s="153"/>
      <c r="H25" s="153"/>
      <c r="I25" s="153"/>
      <c r="J25" s="153"/>
    </row>
    <row r="26" spans="1:10" ht="29.1" customHeight="1" x14ac:dyDescent="0.25">
      <c r="A26" s="153" t="s">
        <v>94</v>
      </c>
      <c r="B26" s="153"/>
      <c r="C26" s="153"/>
      <c r="D26" s="153"/>
      <c r="E26" s="153"/>
      <c r="F26" s="153"/>
      <c r="G26" s="153"/>
      <c r="H26" s="153"/>
      <c r="I26" s="153"/>
      <c r="J26" s="153"/>
    </row>
    <row r="27" spans="1:10" ht="17.25" customHeight="1" x14ac:dyDescent="0.25">
      <c r="A27" s="152" t="s">
        <v>123</v>
      </c>
      <c r="B27" s="153"/>
      <c r="C27" s="153"/>
      <c r="D27" s="153"/>
      <c r="E27" s="153"/>
      <c r="F27" s="153"/>
      <c r="G27" s="153"/>
      <c r="H27" s="153"/>
      <c r="I27" s="153"/>
      <c r="J27" s="153"/>
    </row>
    <row r="28" spans="1:10" ht="42.75" customHeight="1" x14ac:dyDescent="0.25">
      <c r="A28" s="153" t="s">
        <v>93</v>
      </c>
      <c r="B28" s="153"/>
      <c r="C28" s="153"/>
      <c r="D28" s="153"/>
      <c r="E28" s="153"/>
      <c r="F28" s="153"/>
      <c r="G28" s="153"/>
      <c r="H28" s="153"/>
      <c r="I28" s="153"/>
      <c r="J28" s="153"/>
    </row>
    <row r="29" spans="1:10" ht="17.25" customHeight="1" x14ac:dyDescent="0.25">
      <c r="A29" s="153" t="s">
        <v>92</v>
      </c>
      <c r="B29" s="153"/>
      <c r="C29" s="153"/>
      <c r="D29" s="153"/>
      <c r="E29" s="153"/>
      <c r="F29" s="153"/>
      <c r="G29" s="153"/>
      <c r="H29" s="153"/>
      <c r="I29" s="153"/>
      <c r="J29" s="153"/>
    </row>
    <row r="30" spans="1:10" ht="32.25" customHeight="1" x14ac:dyDescent="0.25">
      <c r="A30" s="152" t="s">
        <v>126</v>
      </c>
      <c r="B30" s="153"/>
      <c r="C30" s="153"/>
      <c r="D30" s="153"/>
      <c r="E30" s="153"/>
      <c r="F30" s="153"/>
      <c r="G30" s="153"/>
      <c r="H30" s="153"/>
      <c r="I30" s="153"/>
      <c r="J30" s="153"/>
    </row>
    <row r="31" spans="1:10" ht="42" customHeight="1" x14ac:dyDescent="0.25">
      <c r="A31" s="153" t="s">
        <v>91</v>
      </c>
      <c r="B31" s="153"/>
      <c r="C31" s="153"/>
      <c r="D31" s="153"/>
      <c r="E31" s="153"/>
      <c r="F31" s="153"/>
      <c r="G31" s="153"/>
      <c r="H31" s="153"/>
      <c r="I31" s="153"/>
      <c r="J31" s="153"/>
    </row>
    <row r="32" spans="1:10" ht="17.25" customHeight="1" x14ac:dyDescent="0.25">
      <c r="A32" s="152" t="s">
        <v>124</v>
      </c>
      <c r="B32" s="153"/>
      <c r="C32" s="153"/>
      <c r="D32" s="153"/>
      <c r="E32" s="153"/>
      <c r="F32" s="153"/>
      <c r="G32" s="153"/>
      <c r="H32" s="153"/>
      <c r="I32" s="153"/>
      <c r="J32" s="153"/>
    </row>
    <row r="33" spans="1:10" ht="17.25" customHeight="1" x14ac:dyDescent="0.25">
      <c r="A33" s="152" t="s">
        <v>125</v>
      </c>
      <c r="B33" s="153"/>
      <c r="C33" s="153"/>
      <c r="D33" s="153"/>
      <c r="E33" s="153"/>
      <c r="F33" s="153"/>
      <c r="G33" s="153"/>
      <c r="H33" s="153"/>
      <c r="I33" s="153"/>
      <c r="J33" s="153"/>
    </row>
    <row r="34" spans="1:10" ht="17.25" customHeight="1" x14ac:dyDescent="0.25">
      <c r="A34" s="153" t="s">
        <v>90</v>
      </c>
      <c r="B34" s="153"/>
      <c r="C34" s="153"/>
      <c r="D34" s="153"/>
      <c r="E34" s="153"/>
      <c r="F34" s="153"/>
      <c r="G34" s="153"/>
      <c r="H34" s="153"/>
      <c r="I34" s="153"/>
      <c r="J34" s="153"/>
    </row>
    <row r="35" spans="1:10" ht="17.25" customHeight="1" x14ac:dyDescent="0.25">
      <c r="A35" s="153" t="s">
        <v>89</v>
      </c>
      <c r="B35" s="153"/>
      <c r="C35" s="153"/>
      <c r="D35" s="153"/>
      <c r="E35" s="153"/>
      <c r="F35" s="153"/>
      <c r="G35" s="153"/>
      <c r="H35" s="153"/>
      <c r="I35" s="153"/>
      <c r="J35" s="153"/>
    </row>
    <row r="36" spans="1:10" ht="45.75" customHeight="1" x14ac:dyDescent="0.25">
      <c r="A36" s="152" t="s">
        <v>127</v>
      </c>
      <c r="B36" s="153"/>
      <c r="C36" s="153"/>
      <c r="D36" s="153"/>
      <c r="E36" s="153"/>
      <c r="F36" s="153"/>
      <c r="G36" s="153"/>
      <c r="H36" s="153"/>
      <c r="I36" s="153"/>
      <c r="J36" s="153"/>
    </row>
  </sheetData>
  <sheetProtection algorithmName="SHA-512" hashValue="kFGhq7rzBxtFapOYol9jXtNEeaKdC/EJ6H0hUXgA/zDm64HDWj2oqm1zz9MmV1YQoLW0MQ4wbzLTtdWgZm4jGQ==" saltValue="YtOcwbTjT7kA4Kj2uoU5zA==" spinCount="100000" sheet="1" selectLockedCells="1"/>
  <mergeCells count="36">
    <mergeCell ref="A14:J14"/>
    <mergeCell ref="A1:J1"/>
    <mergeCell ref="A2:J2"/>
    <mergeCell ref="A3:J3"/>
    <mergeCell ref="A4:J4"/>
    <mergeCell ref="A5:J5"/>
    <mergeCell ref="A6:J6"/>
    <mergeCell ref="A7:J7"/>
    <mergeCell ref="A8:J8"/>
    <mergeCell ref="A9:J9"/>
    <mergeCell ref="A10:J10"/>
    <mergeCell ref="A11:J11"/>
    <mergeCell ref="A25:J25"/>
    <mergeCell ref="A26:J26"/>
    <mergeCell ref="A15:J15"/>
    <mergeCell ref="A17:J17"/>
    <mergeCell ref="A18:J18"/>
    <mergeCell ref="A19:J19"/>
    <mergeCell ref="A20:J20"/>
    <mergeCell ref="A16:J16"/>
    <mergeCell ref="A33:J33"/>
    <mergeCell ref="A34:J34"/>
    <mergeCell ref="A35:J35"/>
    <mergeCell ref="A36:J36"/>
    <mergeCell ref="A12:J12"/>
    <mergeCell ref="A13:J13"/>
    <mergeCell ref="A27:J27"/>
    <mergeCell ref="A28:J28"/>
    <mergeCell ref="A29:J29"/>
    <mergeCell ref="A30:J30"/>
    <mergeCell ref="A31:J31"/>
    <mergeCell ref="A32:J32"/>
    <mergeCell ref="A21:J21"/>
    <mergeCell ref="A22:J22"/>
    <mergeCell ref="A23:J23"/>
    <mergeCell ref="A24:J24"/>
  </mergeCells>
  <pageMargins left="0.48993055555555598" right="0.7" top="0.75" bottom="0.75" header="0.3" footer="0.3"/>
  <pageSetup scale="68" orientation="portrait" r:id="rId1"/>
  <headerFooter>
    <oddFooter>&amp;R(A-109-01)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zoomScale="130" zoomScaleNormal="130" zoomScaleSheetLayoutView="50" zoomScalePageLayoutView="120" workbookViewId="0">
      <selection activeCell="A26" sqref="A26"/>
    </sheetView>
  </sheetViews>
  <sheetFormatPr defaultColWidth="9.140625" defaultRowHeight="12" x14ac:dyDescent="0.2"/>
  <cols>
    <col min="1" max="5" width="9.140625" style="47"/>
    <col min="6" max="6" width="2.5703125" style="47" customWidth="1"/>
    <col min="7" max="7" width="8" style="47" customWidth="1"/>
    <col min="8" max="8" width="8.85546875" style="47" customWidth="1"/>
    <col min="9" max="9" width="8" style="47" customWidth="1"/>
    <col min="10" max="10" width="7.7109375" style="47" customWidth="1"/>
    <col min="11" max="11" width="8.140625" style="47" customWidth="1"/>
    <col min="12" max="12" width="7.7109375" style="47" customWidth="1"/>
    <col min="13" max="15" width="7.5703125" style="47" customWidth="1"/>
    <col min="16" max="17" width="7.7109375" style="47" customWidth="1"/>
    <col min="18" max="16384" width="9.140625" style="47"/>
  </cols>
  <sheetData>
    <row r="1" spans="1:17" ht="17.25" customHeight="1" thickBot="1" x14ac:dyDescent="0.3">
      <c r="A1" s="170" t="s">
        <v>230</v>
      </c>
      <c r="B1" s="170"/>
      <c r="C1" s="170"/>
      <c r="D1" s="170"/>
      <c r="E1" s="170"/>
      <c r="F1" s="170"/>
      <c r="G1" s="170"/>
      <c r="H1" s="170"/>
      <c r="I1" s="170"/>
      <c r="J1" s="170"/>
      <c r="K1" s="170"/>
      <c r="L1" s="170"/>
      <c r="M1" s="170"/>
      <c r="N1" s="170"/>
      <c r="O1" s="170"/>
      <c r="P1" s="170"/>
      <c r="Q1" s="170"/>
    </row>
    <row r="2" spans="1:17" ht="9" customHeight="1" x14ac:dyDescent="0.2">
      <c r="A2" s="171" t="s">
        <v>164</v>
      </c>
      <c r="B2" s="172"/>
      <c r="C2" s="175"/>
      <c r="D2" s="176"/>
      <c r="E2" s="179" t="s">
        <v>200</v>
      </c>
      <c r="F2" s="180"/>
      <c r="G2" s="180"/>
      <c r="H2" s="180"/>
      <c r="I2" s="175"/>
      <c r="J2" s="183"/>
      <c r="K2" s="183"/>
      <c r="L2" s="183"/>
      <c r="M2" s="183"/>
      <c r="N2" s="183"/>
      <c r="O2" s="183"/>
      <c r="P2" s="183"/>
      <c r="Q2" s="176"/>
    </row>
    <row r="3" spans="1:17" ht="7.5" customHeight="1" thickBot="1" x14ac:dyDescent="0.25">
      <c r="A3" s="173"/>
      <c r="B3" s="174"/>
      <c r="C3" s="177"/>
      <c r="D3" s="178"/>
      <c r="E3" s="181"/>
      <c r="F3" s="182"/>
      <c r="G3" s="182"/>
      <c r="H3" s="182"/>
      <c r="I3" s="177"/>
      <c r="J3" s="184"/>
      <c r="K3" s="184"/>
      <c r="L3" s="184"/>
      <c r="M3" s="184"/>
      <c r="N3" s="184"/>
      <c r="O3" s="184"/>
      <c r="P3" s="184"/>
      <c r="Q3" s="178"/>
    </row>
    <row r="4" spans="1:17" ht="3" customHeight="1" thickBot="1" x14ac:dyDescent="0.25">
      <c r="A4" s="163"/>
      <c r="B4" s="164"/>
      <c r="C4" s="164"/>
      <c r="D4" s="164"/>
      <c r="E4" s="164"/>
      <c r="F4" s="164"/>
      <c r="G4" s="164"/>
      <c r="H4" s="164"/>
      <c r="I4" s="164"/>
      <c r="J4" s="164"/>
      <c r="K4" s="164"/>
      <c r="L4" s="164"/>
      <c r="M4" s="164"/>
      <c r="N4" s="164"/>
      <c r="O4" s="164"/>
      <c r="P4" s="164"/>
      <c r="Q4" s="164"/>
    </row>
    <row r="5" spans="1:17" ht="12.75" thickBot="1" x14ac:dyDescent="0.25">
      <c r="A5" s="131"/>
      <c r="B5" s="193" t="s">
        <v>88</v>
      </c>
      <c r="C5" s="194"/>
      <c r="E5" s="133"/>
      <c r="F5" s="195" t="s">
        <v>87</v>
      </c>
      <c r="G5" s="195"/>
      <c r="H5" s="196"/>
    </row>
    <row r="6" spans="1:17" ht="3" customHeight="1" thickBot="1" x14ac:dyDescent="0.25"/>
    <row r="7" spans="1:17" ht="15.75" customHeight="1" thickBot="1" x14ac:dyDescent="0.25">
      <c r="A7" s="197" t="s">
        <v>165</v>
      </c>
      <c r="B7" s="195"/>
      <c r="C7" s="195"/>
      <c r="D7" s="195"/>
      <c r="E7" s="196"/>
      <c r="G7" s="198" t="s">
        <v>86</v>
      </c>
      <c r="H7" s="199"/>
      <c r="I7" s="199"/>
      <c r="J7" s="199"/>
      <c r="K7" s="199"/>
      <c r="L7" s="199"/>
      <c r="M7" s="199"/>
      <c r="N7" s="199"/>
      <c r="O7" s="199"/>
      <c r="P7" s="199"/>
      <c r="Q7" s="200"/>
    </row>
    <row r="8" spans="1:17" ht="15" customHeight="1" thickBot="1" x14ac:dyDescent="0.25">
      <c r="A8" s="201" t="s">
        <v>195</v>
      </c>
      <c r="B8" s="202"/>
      <c r="C8" s="202"/>
      <c r="D8" s="202"/>
      <c r="E8" s="203"/>
      <c r="G8" s="204" t="s">
        <v>231</v>
      </c>
      <c r="H8" s="205"/>
      <c r="I8" s="205"/>
      <c r="J8" s="205"/>
      <c r="K8" s="205"/>
      <c r="L8" s="205"/>
      <c r="M8" s="205"/>
      <c r="N8" s="205"/>
      <c r="O8" s="205"/>
      <c r="P8" s="205"/>
      <c r="Q8" s="206"/>
    </row>
    <row r="9" spans="1:17" ht="15" customHeight="1" thickBot="1" x14ac:dyDescent="0.25">
      <c r="A9" s="132">
        <v>0</v>
      </c>
      <c r="B9" s="207" t="s">
        <v>85</v>
      </c>
      <c r="C9" s="207"/>
      <c r="D9" s="207"/>
      <c r="E9" s="208"/>
      <c r="G9" s="209" t="s">
        <v>81</v>
      </c>
      <c r="H9" s="210"/>
      <c r="I9" s="211"/>
      <c r="J9" s="212" t="s">
        <v>75</v>
      </c>
      <c r="K9" s="213"/>
      <c r="L9" s="214"/>
      <c r="M9" s="215" t="s">
        <v>166</v>
      </c>
      <c r="N9" s="216"/>
      <c r="O9" s="217"/>
      <c r="P9" s="218" t="s">
        <v>167</v>
      </c>
      <c r="Q9" s="219"/>
    </row>
    <row r="10" spans="1:17" ht="15" customHeight="1" x14ac:dyDescent="0.2">
      <c r="A10" s="134">
        <v>0</v>
      </c>
      <c r="B10" s="140" t="s">
        <v>84</v>
      </c>
      <c r="C10" s="140"/>
      <c r="D10" s="140"/>
      <c r="E10" s="141"/>
      <c r="G10" s="185" t="s">
        <v>168</v>
      </c>
      <c r="H10" s="186"/>
      <c r="I10" s="48">
        <v>2.46</v>
      </c>
      <c r="J10" s="187" t="s">
        <v>168</v>
      </c>
      <c r="K10" s="188"/>
      <c r="L10" s="49">
        <v>4.5999999999999996</v>
      </c>
      <c r="M10" s="189" t="s">
        <v>168</v>
      </c>
      <c r="N10" s="190"/>
      <c r="O10" s="50">
        <v>1.26</v>
      </c>
      <c r="P10" s="191">
        <v>0.30499999999999999</v>
      </c>
      <c r="Q10" s="192"/>
    </row>
    <row r="11" spans="1:17" ht="15" customHeight="1" x14ac:dyDescent="0.2">
      <c r="A11" s="134">
        <v>0</v>
      </c>
      <c r="B11" s="207" t="s">
        <v>83</v>
      </c>
      <c r="C11" s="207"/>
      <c r="D11" s="207"/>
      <c r="E11" s="208"/>
      <c r="G11" s="220" t="s">
        <v>169</v>
      </c>
      <c r="H11" s="221"/>
      <c r="I11" s="51">
        <v>1.59</v>
      </c>
      <c r="J11" s="220" t="s">
        <v>169</v>
      </c>
      <c r="K11" s="221"/>
      <c r="L11" s="51">
        <v>3.11</v>
      </c>
      <c r="M11" s="220" t="s">
        <v>169</v>
      </c>
      <c r="N11" s="221"/>
      <c r="O11" s="51">
        <v>0.48</v>
      </c>
      <c r="P11" s="222"/>
      <c r="Q11" s="223"/>
    </row>
    <row r="12" spans="1:17" ht="15" customHeight="1" thickBot="1" x14ac:dyDescent="0.25">
      <c r="A12" s="134">
        <f>SUM(A9:A11)</f>
        <v>0</v>
      </c>
      <c r="B12" s="207" t="s">
        <v>170</v>
      </c>
      <c r="C12" s="207"/>
      <c r="D12" s="207"/>
      <c r="E12" s="208"/>
      <c r="G12" s="226" t="s">
        <v>171</v>
      </c>
      <c r="H12" s="227"/>
      <c r="I12" s="52">
        <v>0.32</v>
      </c>
      <c r="J12" s="226" t="s">
        <v>171</v>
      </c>
      <c r="K12" s="227"/>
      <c r="L12" s="52">
        <v>0.33</v>
      </c>
      <c r="M12" s="226" t="s">
        <v>171</v>
      </c>
      <c r="N12" s="227"/>
      <c r="O12" s="52">
        <v>0.08</v>
      </c>
      <c r="P12" s="224"/>
      <c r="Q12" s="225"/>
    </row>
    <row r="13" spans="1:17" x14ac:dyDescent="0.2">
      <c r="A13" s="53"/>
      <c r="B13" s="54"/>
      <c r="C13" s="54"/>
      <c r="D13" s="54"/>
      <c r="E13" s="55"/>
      <c r="G13" s="56" t="s">
        <v>80</v>
      </c>
      <c r="H13" s="57"/>
      <c r="I13" s="58"/>
      <c r="J13" s="59"/>
      <c r="K13" s="59"/>
      <c r="L13" s="59"/>
      <c r="M13" s="59"/>
      <c r="N13" s="59"/>
      <c r="O13" s="59"/>
      <c r="P13" s="59"/>
      <c r="Q13" s="59"/>
    </row>
    <row r="14" spans="1:17" ht="12.75" thickBot="1" x14ac:dyDescent="0.25">
      <c r="A14" s="228" t="s">
        <v>172</v>
      </c>
      <c r="B14" s="229"/>
      <c r="C14" s="229"/>
      <c r="D14" s="229"/>
      <c r="E14" s="230"/>
      <c r="G14" s="60" t="s">
        <v>79</v>
      </c>
      <c r="H14" s="61"/>
      <c r="I14" s="58"/>
      <c r="J14" s="61"/>
      <c r="K14" s="61"/>
      <c r="L14" s="61"/>
      <c r="M14" s="59"/>
      <c r="N14" s="59"/>
      <c r="O14" s="59"/>
      <c r="P14" s="59"/>
      <c r="Q14" s="59"/>
    </row>
    <row r="15" spans="1:17" ht="15" customHeight="1" x14ac:dyDescent="0.2">
      <c r="A15" s="135">
        <f>ROUNDUP(0.349186981*A12,0)</f>
        <v>0</v>
      </c>
      <c r="B15" s="233" t="s">
        <v>196</v>
      </c>
      <c r="C15" s="233"/>
      <c r="D15" s="233"/>
      <c r="E15" s="234"/>
      <c r="G15" s="62" t="s">
        <v>173</v>
      </c>
      <c r="H15" s="63"/>
      <c r="I15" s="64">
        <f>A9</f>
        <v>0</v>
      </c>
      <c r="J15" s="65" t="s">
        <v>174</v>
      </c>
      <c r="K15" s="235" t="s">
        <v>175</v>
      </c>
      <c r="L15" s="235"/>
      <c r="M15" s="66">
        <f>A12</f>
        <v>0</v>
      </c>
      <c r="N15" s="65" t="s">
        <v>71</v>
      </c>
      <c r="O15" s="67">
        <f>IFERROR(I15/M15,0)</f>
        <v>0</v>
      </c>
      <c r="P15" s="59"/>
      <c r="Q15" s="59"/>
    </row>
    <row r="16" spans="1:17" ht="15" customHeight="1" x14ac:dyDescent="0.2">
      <c r="A16" s="53"/>
      <c r="B16" s="233"/>
      <c r="C16" s="233"/>
      <c r="D16" s="233"/>
      <c r="E16" s="234"/>
      <c r="G16" s="68" t="s">
        <v>176</v>
      </c>
      <c r="H16" s="69"/>
      <c r="I16" s="70">
        <f>A10</f>
        <v>0</v>
      </c>
      <c r="J16" s="71" t="s">
        <v>174</v>
      </c>
      <c r="K16" s="236" t="s">
        <v>175</v>
      </c>
      <c r="L16" s="236"/>
      <c r="M16" s="72">
        <f>A12</f>
        <v>0</v>
      </c>
      <c r="N16" s="71" t="s">
        <v>71</v>
      </c>
      <c r="O16" s="73">
        <f>IFERROR(I16/M16,0)</f>
        <v>0</v>
      </c>
      <c r="Q16" s="59"/>
    </row>
    <row r="17" spans="1:17" ht="15" customHeight="1" thickBot="1" x14ac:dyDescent="0.25">
      <c r="A17" s="53"/>
      <c r="B17" s="54"/>
      <c r="C17" s="54"/>
      <c r="D17" s="54"/>
      <c r="E17" s="55"/>
      <c r="G17" s="74" t="s">
        <v>177</v>
      </c>
      <c r="H17" s="75"/>
      <c r="I17" s="76">
        <f>A11</f>
        <v>0</v>
      </c>
      <c r="J17" s="77" t="s">
        <v>174</v>
      </c>
      <c r="K17" s="237" t="s">
        <v>175</v>
      </c>
      <c r="L17" s="237"/>
      <c r="M17" s="78">
        <f>A12</f>
        <v>0</v>
      </c>
      <c r="N17" s="77" t="s">
        <v>71</v>
      </c>
      <c r="O17" s="79">
        <f>IFERROR(I17/M17,0)</f>
        <v>0</v>
      </c>
      <c r="P17" s="59"/>
      <c r="Q17" s="59"/>
    </row>
    <row r="18" spans="1:17" ht="15" customHeight="1" x14ac:dyDescent="0.2">
      <c r="A18" s="80" t="s">
        <v>82</v>
      </c>
      <c r="B18" s="54"/>
      <c r="C18" s="54"/>
      <c r="D18" s="54"/>
      <c r="E18" s="55"/>
      <c r="G18" s="56" t="s">
        <v>78</v>
      </c>
      <c r="H18" s="56"/>
      <c r="I18" s="56"/>
      <c r="J18" s="56"/>
      <c r="K18" s="56"/>
      <c r="L18" s="56"/>
      <c r="M18" s="56"/>
      <c r="N18" s="56"/>
      <c r="O18" s="56"/>
      <c r="P18" s="56"/>
      <c r="Q18" s="56"/>
    </row>
    <row r="19" spans="1:17" ht="15" customHeight="1" x14ac:dyDescent="0.2">
      <c r="A19" s="132">
        <v>0</v>
      </c>
      <c r="B19" s="138" t="s">
        <v>128</v>
      </c>
      <c r="C19" s="54"/>
      <c r="D19" s="54"/>
      <c r="E19" s="55"/>
      <c r="G19" s="238" t="s">
        <v>199</v>
      </c>
      <c r="H19" s="238"/>
      <c r="I19" s="238"/>
      <c r="J19" s="238"/>
      <c r="K19" s="238"/>
      <c r="L19" s="238"/>
      <c r="M19" s="238"/>
      <c r="N19" s="238"/>
      <c r="O19" s="238"/>
      <c r="P19" s="238"/>
      <c r="Q19" s="238"/>
    </row>
    <row r="20" spans="1:17" ht="15" customHeight="1" thickBot="1" x14ac:dyDescent="0.25">
      <c r="A20" s="134">
        <f>(A19*51)/12</f>
        <v>0</v>
      </c>
      <c r="B20" s="138" t="s">
        <v>202</v>
      </c>
      <c r="C20" s="54"/>
      <c r="D20" s="54"/>
      <c r="E20" s="55"/>
      <c r="G20" s="239"/>
      <c r="H20" s="239"/>
      <c r="I20" s="239"/>
      <c r="J20" s="239"/>
      <c r="K20" s="239"/>
      <c r="L20" s="239"/>
      <c r="M20" s="239"/>
      <c r="N20" s="239"/>
      <c r="O20" s="239"/>
      <c r="P20" s="239"/>
      <c r="Q20" s="239"/>
    </row>
    <row r="21" spans="1:17" ht="15" customHeight="1" x14ac:dyDescent="0.2">
      <c r="A21" s="132">
        <v>0</v>
      </c>
      <c r="B21" s="138" t="s">
        <v>178</v>
      </c>
      <c r="C21" s="54"/>
      <c r="D21" s="54"/>
      <c r="E21" s="55"/>
      <c r="G21" s="81" t="s">
        <v>203</v>
      </c>
      <c r="H21" s="242" t="s">
        <v>77</v>
      </c>
      <c r="I21" s="242"/>
      <c r="J21" s="82" t="s">
        <v>76</v>
      </c>
      <c r="K21" s="82"/>
      <c r="L21" s="242" t="s">
        <v>179</v>
      </c>
      <c r="M21" s="242"/>
      <c r="N21" s="83" t="s">
        <v>74</v>
      </c>
      <c r="O21" s="243" t="s">
        <v>73</v>
      </c>
      <c r="P21" s="243"/>
      <c r="Q21" s="244"/>
    </row>
    <row r="22" spans="1:17" ht="15" customHeight="1" x14ac:dyDescent="0.2">
      <c r="A22" s="53"/>
      <c r="B22" s="138"/>
      <c r="C22" s="54"/>
      <c r="D22" s="54"/>
      <c r="E22" s="55"/>
      <c r="G22" s="84" t="s">
        <v>180</v>
      </c>
      <c r="H22" s="85">
        <f>O15</f>
        <v>0</v>
      </c>
      <c r="I22" s="86" t="s">
        <v>181</v>
      </c>
      <c r="J22" s="87">
        <f>A33</f>
        <v>0</v>
      </c>
      <c r="K22" s="86" t="s">
        <v>71</v>
      </c>
      <c r="L22" s="86">
        <f>ROUND(H22*J22,0)</f>
        <v>0</v>
      </c>
      <c r="M22" s="86" t="s">
        <v>181</v>
      </c>
      <c r="N22" s="88">
        <f>I10</f>
        <v>2.46</v>
      </c>
      <c r="O22" s="86" t="s">
        <v>71</v>
      </c>
      <c r="P22" s="240">
        <f>ROUNDDOWN(L22*N22,2)</f>
        <v>0</v>
      </c>
      <c r="Q22" s="241"/>
    </row>
    <row r="23" spans="1:17" ht="15" customHeight="1" x14ac:dyDescent="0.2">
      <c r="A23" s="228" t="s">
        <v>182</v>
      </c>
      <c r="B23" s="229"/>
      <c r="C23" s="229"/>
      <c r="D23" s="229"/>
      <c r="E23" s="230"/>
      <c r="G23" s="89" t="s">
        <v>183</v>
      </c>
      <c r="H23" s="90">
        <f>O16</f>
        <v>0</v>
      </c>
      <c r="I23" s="91" t="s">
        <v>181</v>
      </c>
      <c r="J23" s="92">
        <f>A33</f>
        <v>0</v>
      </c>
      <c r="K23" s="91" t="s">
        <v>71</v>
      </c>
      <c r="L23" s="93">
        <f>ROUND(H23*J23,0)</f>
        <v>0</v>
      </c>
      <c r="M23" s="91" t="s">
        <v>181</v>
      </c>
      <c r="N23" s="94">
        <f>I11</f>
        <v>1.59</v>
      </c>
      <c r="O23" s="93" t="s">
        <v>71</v>
      </c>
      <c r="P23" s="231">
        <f>ROUNDDOWN(L23*N23,2)</f>
        <v>0</v>
      </c>
      <c r="Q23" s="232"/>
    </row>
    <row r="24" spans="1:17" ht="15" customHeight="1" x14ac:dyDescent="0.2">
      <c r="A24" s="132"/>
      <c r="B24" s="138" t="s">
        <v>204</v>
      </c>
      <c r="C24" s="54"/>
      <c r="D24" s="54"/>
      <c r="E24" s="55"/>
      <c r="G24" s="95" t="s">
        <v>184</v>
      </c>
      <c r="H24" s="96">
        <f>O17</f>
        <v>0</v>
      </c>
      <c r="I24" s="93" t="s">
        <v>181</v>
      </c>
      <c r="J24" s="97">
        <f>A33</f>
        <v>0</v>
      </c>
      <c r="K24" s="93" t="s">
        <v>71</v>
      </c>
      <c r="L24" s="93">
        <f t="shared" ref="L24" si="0">ROUND(H24*J24,0)</f>
        <v>0</v>
      </c>
      <c r="M24" s="93" t="s">
        <v>181</v>
      </c>
      <c r="N24" s="98">
        <f>I12</f>
        <v>0.32</v>
      </c>
      <c r="O24" s="93" t="s">
        <v>71</v>
      </c>
      <c r="P24" s="231">
        <f>ROUNDDOWN(L24*N24,2)</f>
        <v>0</v>
      </c>
      <c r="Q24" s="232"/>
    </row>
    <row r="25" spans="1:17" ht="15" customHeight="1" thickBot="1" x14ac:dyDescent="0.25">
      <c r="A25" s="132"/>
      <c r="B25" s="138" t="s">
        <v>205</v>
      </c>
      <c r="C25" s="54"/>
      <c r="D25" s="54"/>
      <c r="E25" s="55"/>
      <c r="G25" s="99" t="s">
        <v>185</v>
      </c>
      <c r="H25" s="100"/>
      <c r="I25" s="100"/>
      <c r="J25" s="100"/>
      <c r="K25" s="100"/>
      <c r="L25" s="101">
        <f>SUM(L22:L24)</f>
        <v>0</v>
      </c>
      <c r="M25" s="102"/>
      <c r="N25" s="102"/>
      <c r="O25" s="102"/>
      <c r="P25" s="245">
        <f>SUM(P22:Q24)</f>
        <v>0</v>
      </c>
      <c r="Q25" s="246"/>
    </row>
    <row r="26" spans="1:17" ht="15" customHeight="1" x14ac:dyDescent="0.2">
      <c r="A26" s="132"/>
      <c r="B26" s="138" t="s">
        <v>206</v>
      </c>
      <c r="C26" s="54"/>
      <c r="D26" s="54"/>
      <c r="E26" s="55"/>
      <c r="G26" s="81" t="s">
        <v>186</v>
      </c>
      <c r="H26" s="242" t="s">
        <v>77</v>
      </c>
      <c r="I26" s="242"/>
      <c r="J26" s="82" t="s">
        <v>76</v>
      </c>
      <c r="K26" s="82"/>
      <c r="L26" s="242" t="s">
        <v>179</v>
      </c>
      <c r="M26" s="242"/>
      <c r="N26" s="83" t="s">
        <v>74</v>
      </c>
      <c r="O26" s="243" t="s">
        <v>73</v>
      </c>
      <c r="P26" s="243"/>
      <c r="Q26" s="244"/>
    </row>
    <row r="27" spans="1:17" ht="15" customHeight="1" x14ac:dyDescent="0.2">
      <c r="A27" s="132"/>
      <c r="B27" s="138" t="s">
        <v>207</v>
      </c>
      <c r="C27" s="54"/>
      <c r="D27" s="54"/>
      <c r="E27" s="55"/>
      <c r="G27" s="84" t="s">
        <v>180</v>
      </c>
      <c r="H27" s="85">
        <f>O15</f>
        <v>0</v>
      </c>
      <c r="I27" s="86" t="s">
        <v>181</v>
      </c>
      <c r="J27" s="87">
        <f>A35+A37</f>
        <v>0</v>
      </c>
      <c r="K27" s="86" t="s">
        <v>71</v>
      </c>
      <c r="L27" s="86">
        <f>ROUND(H27*J27,0)</f>
        <v>0</v>
      </c>
      <c r="M27" s="86" t="s">
        <v>181</v>
      </c>
      <c r="N27" s="88">
        <f>L10</f>
        <v>4.5999999999999996</v>
      </c>
      <c r="O27" s="86" t="s">
        <v>71</v>
      </c>
      <c r="P27" s="240">
        <f>ROUNDDOWN(L27*N27,2)</f>
        <v>0</v>
      </c>
      <c r="Q27" s="241"/>
    </row>
    <row r="28" spans="1:17" ht="15" customHeight="1" x14ac:dyDescent="0.2">
      <c r="A28" s="132"/>
      <c r="B28" s="138" t="s">
        <v>208</v>
      </c>
      <c r="C28" s="54"/>
      <c r="D28" s="54"/>
      <c r="E28" s="55"/>
      <c r="G28" s="103" t="s">
        <v>183</v>
      </c>
      <c r="H28" s="90">
        <f>O16</f>
        <v>0</v>
      </c>
      <c r="I28" s="93" t="s">
        <v>181</v>
      </c>
      <c r="J28" s="97">
        <f>A35+A37</f>
        <v>0</v>
      </c>
      <c r="K28" s="93" t="s">
        <v>71</v>
      </c>
      <c r="L28" s="93">
        <f t="shared" ref="L28:L29" si="1">ROUND(H28*J28,0)</f>
        <v>0</v>
      </c>
      <c r="M28" s="93" t="s">
        <v>181</v>
      </c>
      <c r="N28" s="98">
        <f>L11</f>
        <v>3.11</v>
      </c>
      <c r="O28" s="93" t="s">
        <v>71</v>
      </c>
      <c r="P28" s="231">
        <f t="shared" ref="P28:P29" si="2">ROUNDDOWN(L28*N28,2)</f>
        <v>0</v>
      </c>
      <c r="Q28" s="232"/>
    </row>
    <row r="29" spans="1:17" ht="15" customHeight="1" x14ac:dyDescent="0.2">
      <c r="A29" s="132"/>
      <c r="B29" s="138" t="s">
        <v>209</v>
      </c>
      <c r="C29" s="54"/>
      <c r="D29" s="54"/>
      <c r="E29" s="55"/>
      <c r="G29" s="104" t="s">
        <v>184</v>
      </c>
      <c r="H29" s="96">
        <f>O17</f>
        <v>0</v>
      </c>
      <c r="I29" s="93" t="s">
        <v>181</v>
      </c>
      <c r="J29" s="97">
        <f>A35+A37</f>
        <v>0</v>
      </c>
      <c r="K29" s="93" t="s">
        <v>71</v>
      </c>
      <c r="L29" s="93">
        <f t="shared" si="1"/>
        <v>0</v>
      </c>
      <c r="M29" s="93" t="s">
        <v>181</v>
      </c>
      <c r="N29" s="98">
        <f>L12</f>
        <v>0.33</v>
      </c>
      <c r="O29" s="93" t="s">
        <v>71</v>
      </c>
      <c r="P29" s="231">
        <f t="shared" si="2"/>
        <v>0</v>
      </c>
      <c r="Q29" s="232"/>
    </row>
    <row r="30" spans="1:17" ht="15" customHeight="1" thickBot="1" x14ac:dyDescent="0.25">
      <c r="A30" s="53"/>
      <c r="B30" s="54"/>
      <c r="C30" s="54"/>
      <c r="D30" s="54"/>
      <c r="E30" s="55"/>
      <c r="G30" s="99" t="s">
        <v>187</v>
      </c>
      <c r="H30" s="100"/>
      <c r="I30" s="100"/>
      <c r="J30" s="100"/>
      <c r="K30" s="100"/>
      <c r="L30" s="101">
        <f>SUM(L27:L29)</f>
        <v>0</v>
      </c>
      <c r="M30" s="102"/>
      <c r="N30" s="102"/>
      <c r="O30" s="102"/>
      <c r="P30" s="245">
        <f>SUM(P27:Q29)</f>
        <v>0</v>
      </c>
      <c r="Q30" s="246"/>
    </row>
    <row r="31" spans="1:17" ht="15" customHeight="1" x14ac:dyDescent="0.2">
      <c r="A31" s="247" t="s">
        <v>201</v>
      </c>
      <c r="B31" s="248"/>
      <c r="C31" s="248"/>
      <c r="D31" s="248"/>
      <c r="E31" s="249"/>
      <c r="G31" s="81" t="s">
        <v>166</v>
      </c>
      <c r="H31" s="242" t="s">
        <v>77</v>
      </c>
      <c r="I31" s="242"/>
      <c r="J31" s="82" t="s">
        <v>76</v>
      </c>
      <c r="K31" s="82"/>
      <c r="L31" s="242" t="s">
        <v>179</v>
      </c>
      <c r="M31" s="242"/>
      <c r="N31" s="83" t="s">
        <v>74</v>
      </c>
      <c r="O31" s="243" t="s">
        <v>73</v>
      </c>
      <c r="P31" s="243"/>
      <c r="Q31" s="244"/>
    </row>
    <row r="32" spans="1:17" ht="15" customHeight="1" x14ac:dyDescent="0.2">
      <c r="A32" s="247"/>
      <c r="B32" s="248"/>
      <c r="C32" s="248"/>
      <c r="D32" s="248"/>
      <c r="E32" s="249"/>
      <c r="G32" s="84" t="s">
        <v>180</v>
      </c>
      <c r="H32" s="85">
        <f>O15</f>
        <v>0</v>
      </c>
      <c r="I32" s="86" t="s">
        <v>181</v>
      </c>
      <c r="J32" s="87">
        <f>A34+A36+A38</f>
        <v>0</v>
      </c>
      <c r="K32" s="86" t="s">
        <v>71</v>
      </c>
      <c r="L32" s="86">
        <f>ROUND(H32*J32,0)</f>
        <v>0</v>
      </c>
      <c r="M32" s="86" t="s">
        <v>181</v>
      </c>
      <c r="N32" s="88">
        <f>O10</f>
        <v>1.26</v>
      </c>
      <c r="O32" s="86" t="s">
        <v>71</v>
      </c>
      <c r="P32" s="240">
        <f>ROUNDDOWN(L32*N32,2)</f>
        <v>0</v>
      </c>
      <c r="Q32" s="241"/>
    </row>
    <row r="33" spans="1:17" ht="15" customHeight="1" x14ac:dyDescent="0.2">
      <c r="A33" s="136">
        <f>IF(A24&lt;&gt;"Y","0",$A$15*$A$20)*0.0288823656468</f>
        <v>0</v>
      </c>
      <c r="B33" s="138" t="s">
        <v>81</v>
      </c>
      <c r="C33" s="54"/>
      <c r="D33" s="54"/>
      <c r="E33" s="55"/>
      <c r="G33" s="103" t="s">
        <v>183</v>
      </c>
      <c r="H33" s="90">
        <f>O16</f>
        <v>0</v>
      </c>
      <c r="I33" s="93" t="s">
        <v>181</v>
      </c>
      <c r="J33" s="97">
        <f>A34+A36+A38</f>
        <v>0</v>
      </c>
      <c r="K33" s="93" t="s">
        <v>71</v>
      </c>
      <c r="L33" s="93">
        <f>ROUND(H33*J33,0)</f>
        <v>0</v>
      </c>
      <c r="M33" s="93" t="s">
        <v>181</v>
      </c>
      <c r="N33" s="98">
        <f>O11</f>
        <v>0.48</v>
      </c>
      <c r="O33" s="93" t="s">
        <v>71</v>
      </c>
      <c r="P33" s="231">
        <f t="shared" ref="P33:P34" si="3">ROUNDDOWN(L33*N33,2)</f>
        <v>0</v>
      </c>
      <c r="Q33" s="232"/>
    </row>
    <row r="34" spans="1:17" ht="15" customHeight="1" x14ac:dyDescent="0.2">
      <c r="A34" s="136">
        <f>IF(A25&lt;&gt;"Y","0",$A$15*$A$20)*0.00036300738239</f>
        <v>0</v>
      </c>
      <c r="B34" s="138" t="s">
        <v>210</v>
      </c>
      <c r="C34" s="54"/>
      <c r="D34" s="54"/>
      <c r="E34" s="55"/>
      <c r="G34" s="104" t="s">
        <v>184</v>
      </c>
      <c r="H34" s="96">
        <f>O17</f>
        <v>0</v>
      </c>
      <c r="I34" s="93" t="s">
        <v>181</v>
      </c>
      <c r="J34" s="97">
        <f>A34+A36+A38</f>
        <v>0</v>
      </c>
      <c r="K34" s="93" t="s">
        <v>71</v>
      </c>
      <c r="L34" s="93">
        <f t="shared" ref="L34" si="4">ROUND(H34*J34,0)</f>
        <v>0</v>
      </c>
      <c r="M34" s="93" t="s">
        <v>181</v>
      </c>
      <c r="N34" s="98">
        <f>O12</f>
        <v>0.08</v>
      </c>
      <c r="O34" s="93" t="s">
        <v>71</v>
      </c>
      <c r="P34" s="231">
        <f t="shared" si="3"/>
        <v>0</v>
      </c>
      <c r="Q34" s="232"/>
    </row>
    <row r="35" spans="1:17" ht="15" customHeight="1" thickBot="1" x14ac:dyDescent="0.25">
      <c r="A35" s="136">
        <f>IF(A26&lt;&gt;"Y","0",$A$15*$A$20)*0.0050709837858</f>
        <v>0</v>
      </c>
      <c r="B35" s="138" t="s">
        <v>211</v>
      </c>
      <c r="C35" s="54"/>
      <c r="D35" s="54"/>
      <c r="E35" s="55"/>
      <c r="G35" s="99" t="s">
        <v>188</v>
      </c>
      <c r="H35" s="100"/>
      <c r="I35" s="100"/>
      <c r="J35" s="100"/>
      <c r="K35" s="100"/>
      <c r="L35" s="101">
        <f>SUM(L32:L34)</f>
        <v>0</v>
      </c>
      <c r="M35" s="102"/>
      <c r="N35" s="102"/>
      <c r="O35" s="102"/>
      <c r="P35" s="245">
        <f>SUM(P32:Q34)</f>
        <v>0</v>
      </c>
      <c r="Q35" s="246"/>
    </row>
    <row r="36" spans="1:17" ht="15" customHeight="1" x14ac:dyDescent="0.2">
      <c r="A36" s="136">
        <f>IF(A27&lt;&gt;"Y","0",$A$15*$A$20)*0.8147964040235</f>
        <v>0</v>
      </c>
      <c r="B36" s="138" t="s">
        <v>212</v>
      </c>
      <c r="C36" s="54"/>
      <c r="D36" s="54"/>
      <c r="E36" s="55"/>
      <c r="G36" s="250" t="s">
        <v>72</v>
      </c>
      <c r="H36" s="251"/>
      <c r="I36" s="251"/>
      <c r="J36" s="251"/>
      <c r="K36" s="251"/>
      <c r="L36" s="251"/>
      <c r="M36" s="251"/>
      <c r="N36" s="252"/>
    </row>
    <row r="37" spans="1:17" ht="15" customHeight="1" x14ac:dyDescent="0.2">
      <c r="A37" s="136">
        <f>IF(A28&lt;&gt;"Y","0",$A$15*$A$20)*0.6017744028131</f>
        <v>0</v>
      </c>
      <c r="B37" s="138" t="s">
        <v>213</v>
      </c>
      <c r="C37" s="54"/>
      <c r="D37" s="54"/>
      <c r="E37" s="55"/>
      <c r="G37" s="105" t="s">
        <v>189</v>
      </c>
      <c r="H37" s="106">
        <f>A35</f>
        <v>0</v>
      </c>
      <c r="I37" s="107" t="s">
        <v>181</v>
      </c>
      <c r="J37" s="253">
        <f>P10</f>
        <v>0.30499999999999999</v>
      </c>
      <c r="K37" s="253"/>
      <c r="L37" s="108"/>
      <c r="M37" s="254">
        <f>ROUNDDOWN(H37*J37,2)</f>
        <v>0</v>
      </c>
      <c r="N37" s="254"/>
      <c r="O37" s="59"/>
      <c r="P37" s="59"/>
      <c r="Q37" s="59"/>
    </row>
    <row r="38" spans="1:17" ht="15" customHeight="1" thickBot="1" x14ac:dyDescent="0.25">
      <c r="A38" s="137">
        <f>IF(A29&lt;&gt;"Y","0",$A$15*$A$20)*0.640967654576</f>
        <v>0</v>
      </c>
      <c r="B38" s="139" t="s">
        <v>214</v>
      </c>
      <c r="C38" s="109"/>
      <c r="D38" s="109"/>
      <c r="E38" s="110"/>
      <c r="G38" s="105" t="s">
        <v>190</v>
      </c>
      <c r="H38" s="106">
        <f>A37</f>
        <v>0</v>
      </c>
      <c r="I38" s="107" t="s">
        <v>181</v>
      </c>
      <c r="J38" s="253">
        <f>P10</f>
        <v>0.30499999999999999</v>
      </c>
      <c r="K38" s="253"/>
      <c r="L38" s="108"/>
      <c r="M38" s="254">
        <f>ROUNDDOWN(H38*J38,2)</f>
        <v>0</v>
      </c>
      <c r="N38" s="254"/>
      <c r="O38" s="59"/>
      <c r="P38" s="59"/>
      <c r="Q38" s="59"/>
    </row>
    <row r="39" spans="1:17" ht="12" customHeight="1" thickBot="1" x14ac:dyDescent="0.25">
      <c r="A39" s="255" t="s">
        <v>191</v>
      </c>
      <c r="B39" s="255"/>
      <c r="C39" s="255"/>
      <c r="D39" s="255"/>
      <c r="E39" s="255"/>
      <c r="G39" s="165" t="s">
        <v>193</v>
      </c>
      <c r="H39" s="166"/>
      <c r="I39" s="166"/>
      <c r="J39" s="166"/>
      <c r="K39" s="166"/>
      <c r="L39" s="166"/>
      <c r="M39" s="256">
        <f>(SUM(M37:M38)*A21)</f>
        <v>0</v>
      </c>
      <c r="N39" s="257"/>
      <c r="O39" s="59"/>
      <c r="P39" s="59"/>
      <c r="Q39" s="59"/>
    </row>
    <row r="40" spans="1:17" ht="5.25" customHeight="1" thickBot="1" x14ac:dyDescent="0.25">
      <c r="A40" s="255"/>
      <c r="B40" s="255"/>
      <c r="C40" s="255"/>
      <c r="D40" s="255"/>
      <c r="E40" s="255"/>
      <c r="M40" s="59"/>
      <c r="N40" s="59"/>
      <c r="O40" s="59"/>
      <c r="P40" s="59"/>
      <c r="Q40" s="59"/>
    </row>
    <row r="41" spans="1:17" ht="15" customHeight="1" thickBot="1" x14ac:dyDescent="0.25">
      <c r="A41" s="255"/>
      <c r="B41" s="255"/>
      <c r="C41" s="255"/>
      <c r="D41" s="255"/>
      <c r="E41" s="255"/>
      <c r="G41" s="167" t="s">
        <v>192</v>
      </c>
      <c r="H41" s="168"/>
      <c r="I41" s="169"/>
      <c r="J41" s="258">
        <f>A21*(P25+P30+P35)</f>
        <v>0</v>
      </c>
      <c r="K41" s="259"/>
      <c r="L41" s="138"/>
      <c r="M41" s="167" t="s">
        <v>197</v>
      </c>
      <c r="N41" s="168"/>
      <c r="O41" s="169"/>
      <c r="P41" s="260">
        <f>J41+M39</f>
        <v>0</v>
      </c>
      <c r="Q41" s="261"/>
    </row>
    <row r="42" spans="1:17" ht="15" customHeight="1" x14ac:dyDescent="0.2">
      <c r="A42" s="255"/>
      <c r="B42" s="255"/>
      <c r="C42" s="255"/>
      <c r="D42" s="255"/>
      <c r="E42" s="255"/>
      <c r="G42" s="262" t="s">
        <v>194</v>
      </c>
      <c r="H42" s="263"/>
      <c r="I42" s="264"/>
      <c r="J42" s="268">
        <f>J41*0.15</f>
        <v>0</v>
      </c>
      <c r="K42" s="269"/>
      <c r="L42" s="138"/>
      <c r="M42" s="272" t="s">
        <v>198</v>
      </c>
      <c r="N42" s="273"/>
      <c r="O42" s="274"/>
      <c r="P42" s="268">
        <f>ROUND(P41,0)</f>
        <v>0</v>
      </c>
      <c r="Q42" s="269"/>
    </row>
    <row r="43" spans="1:17" ht="15.75" customHeight="1" thickBot="1" x14ac:dyDescent="0.25">
      <c r="A43" s="255"/>
      <c r="B43" s="255"/>
      <c r="C43" s="255"/>
      <c r="D43" s="255"/>
      <c r="E43" s="255"/>
      <c r="G43" s="265"/>
      <c r="H43" s="266"/>
      <c r="I43" s="267"/>
      <c r="J43" s="270"/>
      <c r="K43" s="271"/>
      <c r="L43" s="138"/>
      <c r="M43" s="275"/>
      <c r="N43" s="276"/>
      <c r="O43" s="277"/>
      <c r="P43" s="270"/>
      <c r="Q43" s="271"/>
    </row>
  </sheetData>
  <sheetProtection algorithmName="SHA-512" hashValue="RoRLC8RVQpfHasSHhdHTk41F8xhdh6/D4WFk6QkVGBq5OxfQD3ikuTVVP0D7uMij9YXZo+D6pM6iCL4orJhCDA==" saltValue="4vKvCAatRCCI37hhUk/zEQ==" spinCount="100000" sheet="1" selectLockedCells="1"/>
  <mergeCells count="75">
    <mergeCell ref="P41:Q41"/>
    <mergeCell ref="G42:I43"/>
    <mergeCell ref="J42:K43"/>
    <mergeCell ref="M42:O43"/>
    <mergeCell ref="P42:Q43"/>
    <mergeCell ref="J38:K38"/>
    <mergeCell ref="M38:N38"/>
    <mergeCell ref="A39:E43"/>
    <mergeCell ref="M39:N39"/>
    <mergeCell ref="G41:I41"/>
    <mergeCell ref="J41:K41"/>
    <mergeCell ref="P33:Q33"/>
    <mergeCell ref="P34:Q34"/>
    <mergeCell ref="P35:Q35"/>
    <mergeCell ref="G36:N36"/>
    <mergeCell ref="J37:K37"/>
    <mergeCell ref="M37:N37"/>
    <mergeCell ref="P28:Q28"/>
    <mergeCell ref="P29:Q29"/>
    <mergeCell ref="P30:Q30"/>
    <mergeCell ref="A31:E32"/>
    <mergeCell ref="H31:I31"/>
    <mergeCell ref="L31:M31"/>
    <mergeCell ref="O31:Q31"/>
    <mergeCell ref="P32:Q32"/>
    <mergeCell ref="P27:Q27"/>
    <mergeCell ref="H21:I21"/>
    <mergeCell ref="L21:M21"/>
    <mergeCell ref="O21:Q21"/>
    <mergeCell ref="P22:Q22"/>
    <mergeCell ref="P24:Q24"/>
    <mergeCell ref="P25:Q25"/>
    <mergeCell ref="H26:I26"/>
    <mergeCell ref="L26:M26"/>
    <mergeCell ref="O26:Q26"/>
    <mergeCell ref="A23:E23"/>
    <mergeCell ref="P23:Q23"/>
    <mergeCell ref="A14:E14"/>
    <mergeCell ref="B15:E16"/>
    <mergeCell ref="K15:L15"/>
    <mergeCell ref="K16:L16"/>
    <mergeCell ref="K17:L17"/>
    <mergeCell ref="G19:Q20"/>
    <mergeCell ref="B11:E11"/>
    <mergeCell ref="G11:H11"/>
    <mergeCell ref="J11:K11"/>
    <mergeCell ref="M11:N11"/>
    <mergeCell ref="P11:Q12"/>
    <mergeCell ref="B12:E12"/>
    <mergeCell ref="G12:H12"/>
    <mergeCell ref="J12:K12"/>
    <mergeCell ref="M12:N12"/>
    <mergeCell ref="A8:E8"/>
    <mergeCell ref="G8:Q8"/>
    <mergeCell ref="B9:E9"/>
    <mergeCell ref="G9:I9"/>
    <mergeCell ref="J9:L9"/>
    <mergeCell ref="M9:O9"/>
    <mergeCell ref="P9:Q9"/>
    <mergeCell ref="A4:Q4"/>
    <mergeCell ref="G39:L39"/>
    <mergeCell ref="M41:O41"/>
    <mergeCell ref="A1:Q1"/>
    <mergeCell ref="A2:B3"/>
    <mergeCell ref="C2:D3"/>
    <mergeCell ref="E2:H3"/>
    <mergeCell ref="I2:Q3"/>
    <mergeCell ref="G10:H10"/>
    <mergeCell ref="J10:K10"/>
    <mergeCell ref="M10:N10"/>
    <mergeCell ref="P10:Q10"/>
    <mergeCell ref="B5:C5"/>
    <mergeCell ref="F5:H5"/>
    <mergeCell ref="A7:E7"/>
    <mergeCell ref="G7:Q7"/>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21" xr:uid="{7C032F60-6518-42A5-8C79-887C63C772ED}">
      <formula1>0</formula1>
      <formula2>10</formula2>
    </dataValidation>
    <dataValidation type="whole" allowBlank="1" showInputMessage="1" showErrorMessage="1" sqref="A9" xr:uid="{DD22DB0A-6AAD-429C-A092-EBBB79FF0822}">
      <formula1>0</formula1>
      <formula2>100000</formula2>
    </dataValidation>
  </dataValidations>
  <pageMargins left="0.25" right="0.25" top="0.25" bottom="0.25" header="0.3" footer="0.3"/>
  <pageSetup scale="96" orientation="landscape" r:id="rId1"/>
  <headerFooter>
    <oddFooter>&amp;RA-109-00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86"/>
  <sheetViews>
    <sheetView showGridLines="0" topLeftCell="A2" zoomScale="80" zoomScaleNormal="80" zoomScaleSheetLayoutView="80" zoomScalePageLayoutView="80" workbookViewId="0">
      <selection activeCell="E11" sqref="E11:J11"/>
    </sheetView>
  </sheetViews>
  <sheetFormatPr defaultRowHeight="15" x14ac:dyDescent="0.25"/>
  <cols>
    <col min="1" max="1" width="1.85546875" style="5" customWidth="1"/>
    <col min="2" max="2" width="9.140625" style="5" customWidth="1"/>
    <col min="3" max="6" width="9.140625" style="5"/>
    <col min="7" max="7" width="5.85546875" style="5" customWidth="1"/>
    <col min="8" max="8" width="9.140625" style="5"/>
    <col min="9" max="9" width="17.140625" style="5" customWidth="1"/>
    <col min="10" max="10" width="11.85546875" style="5" customWidth="1"/>
    <col min="11" max="11" width="13.140625" style="5" customWidth="1"/>
    <col min="12" max="13" width="9.140625" style="5"/>
    <col min="14" max="14" width="11.28515625" style="5" customWidth="1"/>
    <col min="15" max="15" width="9.140625" style="5" customWidth="1"/>
    <col min="16" max="16384" width="9.140625" style="5"/>
  </cols>
  <sheetData>
    <row r="1" spans="1:24" x14ac:dyDescent="0.25">
      <c r="A1" s="1"/>
      <c r="B1" s="2"/>
      <c r="C1" s="3"/>
      <c r="D1" s="3"/>
      <c r="E1" s="3"/>
      <c r="F1" s="3"/>
      <c r="G1" s="3"/>
      <c r="H1" s="3"/>
      <c r="I1" s="3"/>
      <c r="J1" s="3"/>
      <c r="K1" s="3"/>
      <c r="L1" s="3"/>
      <c r="M1" s="3"/>
      <c r="N1" s="3"/>
      <c r="O1" s="3"/>
      <c r="P1" s="3"/>
      <c r="Q1" s="3"/>
      <c r="R1" s="3"/>
      <c r="S1" s="3"/>
      <c r="T1" s="3"/>
      <c r="U1" s="3"/>
      <c r="V1" s="3"/>
      <c r="W1" s="4"/>
    </row>
    <row r="2" spans="1:24" ht="99" customHeight="1" thickBot="1" x14ac:dyDescent="0.3">
      <c r="A2" s="1"/>
      <c r="B2" s="320" t="s">
        <v>129</v>
      </c>
      <c r="C2" s="321"/>
      <c r="D2" s="321"/>
      <c r="E2" s="321"/>
      <c r="F2" s="321"/>
      <c r="G2" s="321"/>
      <c r="H2" s="321"/>
      <c r="I2" s="321"/>
      <c r="J2" s="321"/>
      <c r="K2" s="321"/>
      <c r="L2" s="321"/>
      <c r="M2" s="321"/>
      <c r="N2" s="321"/>
      <c r="O2" s="321"/>
      <c r="P2" s="321"/>
      <c r="Q2" s="321"/>
      <c r="R2" s="321"/>
      <c r="S2" s="321"/>
      <c r="T2" s="321"/>
      <c r="U2" s="321"/>
      <c r="V2" s="321"/>
      <c r="W2" s="322"/>
    </row>
    <row r="3" spans="1:24" ht="33" customHeight="1" thickBot="1" x14ac:dyDescent="0.3">
      <c r="A3" s="1"/>
      <c r="B3" s="352" t="s">
        <v>11</v>
      </c>
      <c r="C3" s="353"/>
      <c r="D3" s="353"/>
      <c r="E3" s="298">
        <f>PEW!C2</f>
        <v>0</v>
      </c>
      <c r="F3" s="299"/>
      <c r="G3" s="299"/>
      <c r="H3" s="300"/>
      <c r="I3" s="340" t="s">
        <v>12</v>
      </c>
      <c r="J3" s="340"/>
      <c r="K3" s="340"/>
      <c r="L3" s="340"/>
      <c r="M3" s="340"/>
      <c r="N3" s="298">
        <f>PEW!I2</f>
        <v>0</v>
      </c>
      <c r="O3" s="299"/>
      <c r="P3" s="299"/>
      <c r="Q3" s="299"/>
      <c r="R3" s="299"/>
      <c r="S3" s="299"/>
      <c r="T3" s="299"/>
      <c r="U3" s="299"/>
      <c r="V3" s="299"/>
      <c r="W3" s="300"/>
    </row>
    <row r="4" spans="1:24" ht="24.6" customHeight="1" x14ac:dyDescent="0.25">
      <c r="A4" s="1"/>
      <c r="B4" s="337"/>
      <c r="C4" s="338"/>
      <c r="D4" s="338"/>
      <c r="E4" s="338"/>
      <c r="F4" s="338"/>
      <c r="G4" s="338"/>
      <c r="H4" s="338"/>
      <c r="I4" s="338"/>
      <c r="J4" s="338"/>
      <c r="K4" s="338"/>
      <c r="L4" s="338"/>
      <c r="M4" s="338"/>
      <c r="N4" s="338"/>
      <c r="O4" s="338"/>
      <c r="P4" s="338"/>
      <c r="Q4" s="338"/>
      <c r="R4" s="338"/>
      <c r="S4" s="338"/>
      <c r="T4" s="338"/>
      <c r="U4" s="338"/>
      <c r="V4" s="338"/>
      <c r="W4" s="339"/>
    </row>
    <row r="5" spans="1:24" s="146" customFormat="1" ht="19.5" customHeight="1" x14ac:dyDescent="0.25">
      <c r="A5" s="145"/>
      <c r="B5" s="318" t="s">
        <v>216</v>
      </c>
      <c r="C5" s="319"/>
      <c r="D5" s="319"/>
      <c r="E5" s="319"/>
      <c r="F5" s="319"/>
      <c r="G5" s="319"/>
      <c r="H5" s="319"/>
      <c r="I5" s="319"/>
      <c r="J5" s="319"/>
      <c r="K5" s="278"/>
      <c r="L5" s="278"/>
      <c r="M5" s="278"/>
      <c r="N5" s="278"/>
      <c r="O5" s="278"/>
      <c r="P5" s="278"/>
      <c r="Q5" s="278"/>
      <c r="R5" s="278"/>
      <c r="S5" s="278"/>
      <c r="T5" s="278"/>
      <c r="U5" s="278"/>
      <c r="V5" s="278"/>
      <c r="W5" s="279"/>
    </row>
    <row r="6" spans="1:24" s="146" customFormat="1" ht="15.75" customHeight="1" x14ac:dyDescent="0.25">
      <c r="A6" s="145"/>
      <c r="B6" s="318"/>
      <c r="C6" s="319"/>
      <c r="D6" s="319"/>
      <c r="E6" s="319"/>
      <c r="F6" s="319"/>
      <c r="G6" s="319"/>
      <c r="H6" s="319"/>
      <c r="I6" s="319"/>
      <c r="J6" s="319"/>
      <c r="K6" s="278"/>
      <c r="L6" s="278"/>
      <c r="M6" s="278"/>
      <c r="N6" s="278"/>
      <c r="O6" s="278"/>
      <c r="P6" s="278"/>
      <c r="Q6" s="278"/>
      <c r="R6" s="278"/>
      <c r="S6" s="278"/>
      <c r="T6" s="278"/>
      <c r="U6" s="278"/>
      <c r="V6" s="278"/>
      <c r="W6" s="279"/>
    </row>
    <row r="7" spans="1:24" s="146" customFormat="1" ht="30" customHeight="1" x14ac:dyDescent="0.25">
      <c r="A7" s="145"/>
      <c r="B7" s="280" t="s">
        <v>68</v>
      </c>
      <c r="C7" s="281"/>
      <c r="D7" s="281"/>
      <c r="E7" s="281"/>
      <c r="F7" s="281"/>
      <c r="G7" s="281"/>
      <c r="H7" s="281"/>
      <c r="I7" s="281"/>
      <c r="J7" s="281"/>
      <c r="K7" s="281"/>
      <c r="L7" s="281"/>
      <c r="M7" s="281"/>
      <c r="N7" s="281"/>
      <c r="O7" s="281"/>
      <c r="P7" s="281"/>
      <c r="Q7" s="281"/>
      <c r="R7" s="281"/>
      <c r="S7" s="281"/>
      <c r="T7" s="281"/>
      <c r="U7" s="281"/>
      <c r="V7" s="281"/>
      <c r="W7" s="282"/>
    </row>
    <row r="8" spans="1:24" ht="42.75" customHeight="1" x14ac:dyDescent="0.25">
      <c r="A8" s="1"/>
      <c r="B8" s="328" t="s">
        <v>48</v>
      </c>
      <c r="C8" s="329"/>
      <c r="D8" s="329"/>
      <c r="E8" s="329"/>
      <c r="F8" s="329"/>
      <c r="G8" s="329"/>
      <c r="H8" s="329"/>
      <c r="I8" s="329"/>
      <c r="J8" s="329"/>
      <c r="K8" s="329"/>
      <c r="L8" s="329"/>
      <c r="M8" s="329"/>
      <c r="N8" s="329"/>
      <c r="O8" s="329"/>
      <c r="P8" s="329"/>
      <c r="Q8" s="329"/>
      <c r="R8" s="329"/>
      <c r="S8" s="329"/>
      <c r="T8" s="329"/>
      <c r="U8" s="329"/>
      <c r="V8" s="329"/>
      <c r="W8" s="330"/>
    </row>
    <row r="9" spans="1:24" ht="45.75" customHeight="1" x14ac:dyDescent="0.25">
      <c r="A9" s="1"/>
      <c r="B9" s="341" t="s">
        <v>217</v>
      </c>
      <c r="C9" s="342"/>
      <c r="D9" s="342"/>
      <c r="E9" s="342"/>
      <c r="F9" s="342"/>
      <c r="G9" s="342"/>
      <c r="H9" s="342"/>
      <c r="I9" s="342"/>
      <c r="J9" s="342"/>
      <c r="K9" s="342"/>
      <c r="L9" s="342"/>
      <c r="M9" s="342"/>
      <c r="N9" s="342"/>
      <c r="O9" s="342"/>
      <c r="P9" s="342"/>
      <c r="Q9" s="342"/>
      <c r="R9" s="342"/>
      <c r="S9" s="342"/>
      <c r="T9" s="342"/>
      <c r="U9" s="342"/>
      <c r="V9" s="342"/>
      <c r="W9" s="343"/>
    </row>
    <row r="10" spans="1:24" ht="33" customHeight="1" x14ac:dyDescent="0.25">
      <c r="A10" s="1"/>
      <c r="B10" s="289" t="s">
        <v>32</v>
      </c>
      <c r="C10" s="290"/>
      <c r="D10" s="291"/>
      <c r="E10" s="309" t="s">
        <v>1</v>
      </c>
      <c r="F10" s="290"/>
      <c r="G10" s="290"/>
      <c r="H10" s="290"/>
      <c r="I10" s="290"/>
      <c r="J10" s="291"/>
      <c r="K10" s="28"/>
      <c r="L10" s="309" t="s">
        <v>32</v>
      </c>
      <c r="M10" s="290"/>
      <c r="N10" s="291"/>
      <c r="O10" s="309" t="s">
        <v>1</v>
      </c>
      <c r="P10" s="290"/>
      <c r="Q10" s="290"/>
      <c r="R10" s="290"/>
      <c r="S10" s="290"/>
      <c r="T10" s="291"/>
      <c r="U10" s="6"/>
      <c r="V10" s="6"/>
      <c r="W10" s="7"/>
    </row>
    <row r="11" spans="1:24" ht="33" customHeight="1" x14ac:dyDescent="0.25">
      <c r="A11" s="1"/>
      <c r="B11" s="292" t="s">
        <v>33</v>
      </c>
      <c r="C11" s="293"/>
      <c r="D11" s="294"/>
      <c r="E11" s="285"/>
      <c r="F11" s="344"/>
      <c r="G11" s="344"/>
      <c r="H11" s="344"/>
      <c r="I11" s="344"/>
      <c r="J11" s="286"/>
      <c r="K11" s="6"/>
      <c r="L11" s="312" t="s">
        <v>41</v>
      </c>
      <c r="M11" s="293"/>
      <c r="N11" s="294"/>
      <c r="O11" s="285"/>
      <c r="P11" s="344"/>
      <c r="Q11" s="344"/>
      <c r="R11" s="344"/>
      <c r="S11" s="344"/>
      <c r="T11" s="286"/>
      <c r="U11" s="6"/>
      <c r="V11" s="6"/>
      <c r="W11" s="7"/>
    </row>
    <row r="12" spans="1:24" ht="33" customHeight="1" x14ac:dyDescent="0.25">
      <c r="A12" s="1"/>
      <c r="B12" s="292" t="s">
        <v>34</v>
      </c>
      <c r="C12" s="293"/>
      <c r="D12" s="294"/>
      <c r="E12" s="285"/>
      <c r="F12" s="344"/>
      <c r="G12" s="344"/>
      <c r="H12" s="344"/>
      <c r="I12" s="344"/>
      <c r="J12" s="286"/>
      <c r="K12" s="6"/>
      <c r="L12" s="312" t="s">
        <v>38</v>
      </c>
      <c r="M12" s="293"/>
      <c r="N12" s="294"/>
      <c r="O12" s="285"/>
      <c r="P12" s="344"/>
      <c r="Q12" s="344"/>
      <c r="R12" s="344"/>
      <c r="S12" s="344"/>
      <c r="T12" s="286"/>
      <c r="U12" s="6"/>
      <c r="V12" s="6"/>
      <c r="W12" s="7"/>
    </row>
    <row r="13" spans="1:24" ht="33" customHeight="1" x14ac:dyDescent="0.25">
      <c r="A13" s="1"/>
      <c r="B13" s="292" t="s">
        <v>35</v>
      </c>
      <c r="C13" s="293"/>
      <c r="D13" s="294"/>
      <c r="E13" s="285"/>
      <c r="F13" s="344"/>
      <c r="G13" s="344"/>
      <c r="H13" s="344"/>
      <c r="I13" s="344"/>
      <c r="J13" s="286"/>
      <c r="K13" s="6"/>
      <c r="L13" s="312" t="s">
        <v>39</v>
      </c>
      <c r="M13" s="293"/>
      <c r="N13" s="294"/>
      <c r="O13" s="285"/>
      <c r="P13" s="344"/>
      <c r="Q13" s="344"/>
      <c r="R13" s="344"/>
      <c r="S13" s="344"/>
      <c r="T13" s="286"/>
      <c r="U13" s="6"/>
      <c r="V13" s="6"/>
      <c r="W13" s="7"/>
    </row>
    <row r="14" spans="1:24" ht="33" customHeight="1" x14ac:dyDescent="0.25">
      <c r="A14" s="1"/>
      <c r="B14" s="349" t="s">
        <v>36</v>
      </c>
      <c r="C14" s="350"/>
      <c r="D14" s="351"/>
      <c r="E14" s="345"/>
      <c r="F14" s="346"/>
      <c r="G14" s="346"/>
      <c r="H14" s="346"/>
      <c r="I14" s="346"/>
      <c r="J14" s="347"/>
      <c r="K14" s="6"/>
      <c r="L14" s="312" t="s">
        <v>40</v>
      </c>
      <c r="M14" s="293"/>
      <c r="N14" s="294"/>
      <c r="O14" s="345"/>
      <c r="P14" s="346"/>
      <c r="Q14" s="346"/>
      <c r="R14" s="346"/>
      <c r="S14" s="346"/>
      <c r="T14" s="347"/>
      <c r="U14" s="6"/>
      <c r="V14" s="6"/>
      <c r="W14" s="7"/>
    </row>
    <row r="15" spans="1:24" ht="53.25" customHeight="1" x14ac:dyDescent="0.25">
      <c r="A15" s="10"/>
      <c r="B15" s="292" t="s">
        <v>37</v>
      </c>
      <c r="C15" s="293"/>
      <c r="D15" s="294"/>
      <c r="E15" s="285"/>
      <c r="F15" s="344"/>
      <c r="G15" s="344"/>
      <c r="H15" s="344"/>
      <c r="I15" s="344"/>
      <c r="J15" s="286"/>
      <c r="K15" s="18"/>
      <c r="L15" s="348" t="s">
        <v>121</v>
      </c>
      <c r="M15" s="348"/>
      <c r="N15" s="348"/>
      <c r="O15" s="285"/>
      <c r="P15" s="344"/>
      <c r="Q15" s="344"/>
      <c r="R15" s="344"/>
      <c r="S15" s="344"/>
      <c r="T15" s="286"/>
      <c r="U15" s="18"/>
      <c r="V15" s="6"/>
      <c r="W15" s="7"/>
      <c r="X15" s="19"/>
    </row>
    <row r="16" spans="1:24" ht="34.5" customHeight="1" x14ac:dyDescent="0.25">
      <c r="A16" s="10"/>
      <c r="B16" s="334" t="s">
        <v>53</v>
      </c>
      <c r="C16" s="335"/>
      <c r="D16" s="336"/>
      <c r="E16" s="285"/>
      <c r="F16" s="344"/>
      <c r="G16" s="344"/>
      <c r="H16" s="344"/>
      <c r="I16" s="344"/>
      <c r="J16" s="286"/>
      <c r="K16" s="25"/>
      <c r="L16" s="348" t="s">
        <v>58</v>
      </c>
      <c r="M16" s="348"/>
      <c r="N16" s="348"/>
      <c r="O16" s="285"/>
      <c r="P16" s="344"/>
      <c r="Q16" s="344"/>
      <c r="R16" s="344"/>
      <c r="S16" s="344"/>
      <c r="T16" s="286"/>
      <c r="U16" s="26"/>
      <c r="V16" s="26"/>
      <c r="W16" s="27"/>
    </row>
    <row r="17" spans="1:23" ht="12.6" customHeight="1" x14ac:dyDescent="0.25">
      <c r="A17" s="10"/>
      <c r="B17" s="331"/>
      <c r="C17" s="332"/>
      <c r="D17" s="332"/>
      <c r="E17" s="332"/>
      <c r="F17" s="332"/>
      <c r="G17" s="332"/>
      <c r="H17" s="332"/>
      <c r="I17" s="332"/>
      <c r="J17" s="332"/>
      <c r="K17" s="332"/>
      <c r="L17" s="332"/>
      <c r="M17" s="332"/>
      <c r="N17" s="332"/>
      <c r="O17" s="332"/>
      <c r="P17" s="332"/>
      <c r="Q17" s="332"/>
      <c r="R17" s="332"/>
      <c r="S17" s="332"/>
      <c r="T17" s="332"/>
      <c r="U17" s="332"/>
      <c r="V17" s="332"/>
      <c r="W17" s="333"/>
    </row>
    <row r="18" spans="1:23" ht="27" customHeight="1" x14ac:dyDescent="0.25">
      <c r="A18" s="1"/>
      <c r="B18" s="354" t="s">
        <v>59</v>
      </c>
      <c r="C18" s="355"/>
      <c r="D18" s="355"/>
      <c r="E18" s="355"/>
      <c r="F18" s="355"/>
      <c r="G18" s="355"/>
      <c r="H18" s="355"/>
      <c r="I18" s="355"/>
      <c r="J18" s="355"/>
      <c r="K18" s="355"/>
      <c r="L18" s="355"/>
      <c r="M18" s="355"/>
      <c r="N18" s="355"/>
      <c r="O18" s="355"/>
      <c r="P18" s="355"/>
      <c r="Q18" s="355"/>
      <c r="R18" s="355"/>
      <c r="S18" s="355"/>
      <c r="T18" s="355"/>
      <c r="U18" s="355"/>
      <c r="V18" s="355"/>
      <c r="W18" s="356"/>
    </row>
    <row r="19" spans="1:23" s="146" customFormat="1" ht="52.5" customHeight="1" x14ac:dyDescent="0.25">
      <c r="A19" s="145"/>
      <c r="B19" s="295" t="s">
        <v>218</v>
      </c>
      <c r="C19" s="296"/>
      <c r="D19" s="296"/>
      <c r="E19" s="296"/>
      <c r="F19" s="296"/>
      <c r="G19" s="296"/>
      <c r="H19" s="296"/>
      <c r="I19" s="296"/>
      <c r="J19" s="296"/>
      <c r="K19" s="296"/>
      <c r="L19" s="296"/>
      <c r="M19" s="296"/>
      <c r="N19" s="296"/>
      <c r="O19" s="296"/>
      <c r="P19" s="296"/>
      <c r="Q19" s="296"/>
      <c r="R19" s="296"/>
      <c r="S19" s="296"/>
      <c r="T19" s="296"/>
      <c r="U19" s="296"/>
      <c r="V19" s="296"/>
      <c r="W19" s="297"/>
    </row>
    <row r="20" spans="1:23" s="148" customFormat="1" ht="48" customHeight="1" x14ac:dyDescent="0.2">
      <c r="A20" s="147"/>
      <c r="B20" s="313" t="s">
        <v>219</v>
      </c>
      <c r="C20" s="314"/>
      <c r="D20" s="314"/>
      <c r="E20" s="314"/>
      <c r="F20" s="314"/>
      <c r="G20" s="314"/>
      <c r="H20" s="314"/>
      <c r="I20" s="314"/>
      <c r="J20" s="314"/>
      <c r="K20" s="314"/>
      <c r="L20" s="314"/>
      <c r="M20" s="314"/>
      <c r="N20" s="314"/>
      <c r="O20" s="314"/>
      <c r="P20" s="314"/>
      <c r="Q20" s="314"/>
      <c r="R20" s="314"/>
      <c r="S20" s="314"/>
      <c r="T20" s="314"/>
      <c r="U20" s="314"/>
      <c r="V20" s="314"/>
      <c r="W20" s="315"/>
    </row>
    <row r="21" spans="1:23" s="146" customFormat="1" ht="92.25" customHeight="1" x14ac:dyDescent="0.25">
      <c r="A21" s="145"/>
      <c r="B21" s="357" t="s">
        <v>69</v>
      </c>
      <c r="C21" s="358"/>
      <c r="D21" s="358"/>
      <c r="E21" s="358"/>
      <c r="F21" s="358"/>
      <c r="G21" s="358"/>
      <c r="H21" s="358"/>
      <c r="I21" s="358"/>
      <c r="J21" s="358"/>
      <c r="K21" s="358"/>
      <c r="L21" s="358"/>
      <c r="M21" s="358"/>
      <c r="N21" s="358"/>
      <c r="O21" s="358"/>
      <c r="P21" s="358"/>
      <c r="Q21" s="358"/>
      <c r="R21" s="358"/>
      <c r="S21" s="358"/>
      <c r="T21" s="358"/>
      <c r="U21" s="358"/>
      <c r="V21" s="358"/>
      <c r="W21" s="359"/>
    </row>
    <row r="22" spans="1:23" ht="15.75" x14ac:dyDescent="0.25">
      <c r="A22" s="1"/>
      <c r="B22" s="316" t="s">
        <v>4</v>
      </c>
      <c r="C22" s="317"/>
      <c r="D22" s="317"/>
      <c r="E22" s="317"/>
      <c r="F22" s="317" t="s">
        <v>5</v>
      </c>
      <c r="G22" s="317"/>
      <c r="H22" s="317"/>
      <c r="I22" s="310" t="s">
        <v>60</v>
      </c>
      <c r="J22" s="311"/>
      <c r="K22" s="8" t="s">
        <v>0</v>
      </c>
      <c r="L22" s="310" t="s">
        <v>61</v>
      </c>
      <c r="M22" s="311"/>
      <c r="N22" s="310" t="s">
        <v>62</v>
      </c>
      <c r="O22" s="311"/>
      <c r="P22" s="310" t="s">
        <v>63</v>
      </c>
      <c r="Q22" s="311"/>
      <c r="R22" s="310" t="s">
        <v>6</v>
      </c>
      <c r="S22" s="311"/>
      <c r="T22" s="310" t="s">
        <v>27</v>
      </c>
      <c r="U22" s="311"/>
      <c r="V22" s="317" t="s">
        <v>28</v>
      </c>
      <c r="W22" s="323"/>
    </row>
    <row r="23" spans="1:23" ht="86.25" customHeight="1" x14ac:dyDescent="0.25">
      <c r="A23" s="1"/>
      <c r="B23" s="303" t="s">
        <v>1</v>
      </c>
      <c r="C23" s="304"/>
      <c r="D23" s="304"/>
      <c r="E23" s="304"/>
      <c r="F23" s="304" t="s">
        <v>2</v>
      </c>
      <c r="G23" s="304"/>
      <c r="H23" s="304"/>
      <c r="I23" s="309" t="s">
        <v>3</v>
      </c>
      <c r="J23" s="291"/>
      <c r="K23" s="8" t="s">
        <v>29</v>
      </c>
      <c r="L23" s="305" t="s">
        <v>49</v>
      </c>
      <c r="M23" s="306"/>
      <c r="N23" s="305" t="s">
        <v>30</v>
      </c>
      <c r="O23" s="306"/>
      <c r="P23" s="305" t="s">
        <v>7</v>
      </c>
      <c r="Q23" s="306"/>
      <c r="R23" s="301" t="s">
        <v>31</v>
      </c>
      <c r="S23" s="302"/>
      <c r="T23" s="309" t="s">
        <v>54</v>
      </c>
      <c r="U23" s="291"/>
      <c r="V23" s="324" t="s">
        <v>64</v>
      </c>
      <c r="W23" s="325"/>
    </row>
    <row r="24" spans="1:23" ht="33" customHeight="1" x14ac:dyDescent="0.25">
      <c r="A24" s="1"/>
      <c r="B24" s="283"/>
      <c r="C24" s="284"/>
      <c r="D24" s="284"/>
      <c r="E24" s="284"/>
      <c r="F24" s="284"/>
      <c r="G24" s="284"/>
      <c r="H24" s="284"/>
      <c r="I24" s="285">
        <v>0</v>
      </c>
      <c r="J24" s="286"/>
      <c r="K24" s="29">
        <v>0</v>
      </c>
      <c r="L24" s="285">
        <v>2080</v>
      </c>
      <c r="M24" s="286"/>
      <c r="N24" s="287">
        <v>0</v>
      </c>
      <c r="O24" s="288"/>
      <c r="P24" s="287">
        <v>0</v>
      </c>
      <c r="Q24" s="288"/>
      <c r="R24" s="307">
        <f>ROUND((SUM((I24*K24)/L24)*(N24+P24)),0)</f>
        <v>0</v>
      </c>
      <c r="S24" s="308"/>
      <c r="T24" s="287">
        <v>0</v>
      </c>
      <c r="U24" s="288"/>
      <c r="V24" s="326">
        <f>SUM(R24-T24)</f>
        <v>0</v>
      </c>
      <c r="W24" s="327"/>
    </row>
    <row r="25" spans="1:23" ht="33" customHeight="1" x14ac:dyDescent="0.25">
      <c r="A25" s="1"/>
      <c r="B25" s="283"/>
      <c r="C25" s="284"/>
      <c r="D25" s="284"/>
      <c r="E25" s="284"/>
      <c r="F25" s="284"/>
      <c r="G25" s="284"/>
      <c r="H25" s="284"/>
      <c r="I25" s="285">
        <v>0</v>
      </c>
      <c r="J25" s="286"/>
      <c r="K25" s="29">
        <v>0</v>
      </c>
      <c r="L25" s="285">
        <v>2080</v>
      </c>
      <c r="M25" s="286"/>
      <c r="N25" s="287">
        <v>0</v>
      </c>
      <c r="O25" s="288"/>
      <c r="P25" s="287">
        <v>0</v>
      </c>
      <c r="Q25" s="288"/>
      <c r="R25" s="307">
        <f t="shared" ref="R25:R38" si="0">ROUND((SUM((I25*K25)/L25)*(N25+P25)),0)</f>
        <v>0</v>
      </c>
      <c r="S25" s="308"/>
      <c r="T25" s="287">
        <v>0</v>
      </c>
      <c r="U25" s="288"/>
      <c r="V25" s="326">
        <f t="shared" ref="V25:V37" si="1">SUM(R25-T25)</f>
        <v>0</v>
      </c>
      <c r="W25" s="327"/>
    </row>
    <row r="26" spans="1:23" ht="33" customHeight="1" x14ac:dyDescent="0.25">
      <c r="A26" s="1"/>
      <c r="B26" s="283"/>
      <c r="C26" s="284"/>
      <c r="D26" s="284"/>
      <c r="E26" s="284"/>
      <c r="F26" s="284"/>
      <c r="G26" s="284"/>
      <c r="H26" s="284"/>
      <c r="I26" s="285">
        <v>0</v>
      </c>
      <c r="J26" s="286"/>
      <c r="K26" s="29">
        <v>0</v>
      </c>
      <c r="L26" s="285">
        <v>2080</v>
      </c>
      <c r="M26" s="286"/>
      <c r="N26" s="287">
        <v>0</v>
      </c>
      <c r="O26" s="288"/>
      <c r="P26" s="287">
        <v>0</v>
      </c>
      <c r="Q26" s="288"/>
      <c r="R26" s="307">
        <f t="shared" si="0"/>
        <v>0</v>
      </c>
      <c r="S26" s="308"/>
      <c r="T26" s="426">
        <v>0</v>
      </c>
      <c r="U26" s="427"/>
      <c r="V26" s="326">
        <f t="shared" si="1"/>
        <v>0</v>
      </c>
      <c r="W26" s="327"/>
    </row>
    <row r="27" spans="1:23" ht="33" customHeight="1" x14ac:dyDescent="0.25">
      <c r="A27" s="1"/>
      <c r="B27" s="283"/>
      <c r="C27" s="284"/>
      <c r="D27" s="284"/>
      <c r="E27" s="284"/>
      <c r="F27" s="284"/>
      <c r="G27" s="284"/>
      <c r="H27" s="284"/>
      <c r="I27" s="285">
        <v>0</v>
      </c>
      <c r="J27" s="286"/>
      <c r="K27" s="29">
        <v>0</v>
      </c>
      <c r="L27" s="285">
        <v>2080</v>
      </c>
      <c r="M27" s="286"/>
      <c r="N27" s="287">
        <v>0</v>
      </c>
      <c r="O27" s="288"/>
      <c r="P27" s="287">
        <v>0</v>
      </c>
      <c r="Q27" s="288"/>
      <c r="R27" s="307">
        <f t="shared" si="0"/>
        <v>0</v>
      </c>
      <c r="S27" s="308"/>
      <c r="T27" s="426">
        <v>0</v>
      </c>
      <c r="U27" s="427"/>
      <c r="V27" s="326">
        <f t="shared" si="1"/>
        <v>0</v>
      </c>
      <c r="W27" s="327"/>
    </row>
    <row r="28" spans="1:23" ht="33" customHeight="1" x14ac:dyDescent="0.25">
      <c r="A28" s="1"/>
      <c r="B28" s="283"/>
      <c r="C28" s="284"/>
      <c r="D28" s="284"/>
      <c r="E28" s="284"/>
      <c r="F28" s="284"/>
      <c r="G28" s="284"/>
      <c r="H28" s="284"/>
      <c r="I28" s="285">
        <v>0</v>
      </c>
      <c r="J28" s="286"/>
      <c r="K28" s="29">
        <v>0</v>
      </c>
      <c r="L28" s="285">
        <v>2080</v>
      </c>
      <c r="M28" s="286"/>
      <c r="N28" s="287">
        <v>0</v>
      </c>
      <c r="O28" s="288"/>
      <c r="P28" s="287">
        <v>0</v>
      </c>
      <c r="Q28" s="288"/>
      <c r="R28" s="307">
        <f t="shared" si="0"/>
        <v>0</v>
      </c>
      <c r="S28" s="308"/>
      <c r="T28" s="426">
        <v>0</v>
      </c>
      <c r="U28" s="427"/>
      <c r="V28" s="326">
        <f t="shared" si="1"/>
        <v>0</v>
      </c>
      <c r="W28" s="327"/>
    </row>
    <row r="29" spans="1:23" ht="33" customHeight="1" x14ac:dyDescent="0.25">
      <c r="A29" s="1"/>
      <c r="B29" s="283"/>
      <c r="C29" s="284"/>
      <c r="D29" s="284"/>
      <c r="E29" s="284"/>
      <c r="F29" s="284"/>
      <c r="G29" s="284"/>
      <c r="H29" s="284"/>
      <c r="I29" s="285">
        <v>0</v>
      </c>
      <c r="J29" s="286"/>
      <c r="K29" s="29">
        <v>0</v>
      </c>
      <c r="L29" s="285">
        <v>2080</v>
      </c>
      <c r="M29" s="286"/>
      <c r="N29" s="287">
        <v>0</v>
      </c>
      <c r="O29" s="288"/>
      <c r="P29" s="287">
        <v>0</v>
      </c>
      <c r="Q29" s="288"/>
      <c r="R29" s="307">
        <f t="shared" si="0"/>
        <v>0</v>
      </c>
      <c r="S29" s="308"/>
      <c r="T29" s="426">
        <v>0</v>
      </c>
      <c r="U29" s="427"/>
      <c r="V29" s="326">
        <f t="shared" si="1"/>
        <v>0</v>
      </c>
      <c r="W29" s="327"/>
    </row>
    <row r="30" spans="1:23" ht="33" customHeight="1" x14ac:dyDescent="0.25">
      <c r="A30" s="1"/>
      <c r="B30" s="283"/>
      <c r="C30" s="284"/>
      <c r="D30" s="284"/>
      <c r="E30" s="284"/>
      <c r="F30" s="284"/>
      <c r="G30" s="284"/>
      <c r="H30" s="284"/>
      <c r="I30" s="285">
        <v>0</v>
      </c>
      <c r="J30" s="286"/>
      <c r="K30" s="29">
        <v>0</v>
      </c>
      <c r="L30" s="285">
        <v>2080</v>
      </c>
      <c r="M30" s="286"/>
      <c r="N30" s="287">
        <v>0</v>
      </c>
      <c r="O30" s="288"/>
      <c r="P30" s="287">
        <v>0</v>
      </c>
      <c r="Q30" s="288"/>
      <c r="R30" s="307">
        <f t="shared" si="0"/>
        <v>0</v>
      </c>
      <c r="S30" s="308"/>
      <c r="T30" s="426">
        <v>0</v>
      </c>
      <c r="U30" s="427"/>
      <c r="V30" s="326">
        <f t="shared" si="1"/>
        <v>0</v>
      </c>
      <c r="W30" s="327"/>
    </row>
    <row r="31" spans="1:23" ht="33" customHeight="1" x14ac:dyDescent="0.25">
      <c r="A31" s="1"/>
      <c r="B31" s="283"/>
      <c r="C31" s="284"/>
      <c r="D31" s="284"/>
      <c r="E31" s="284"/>
      <c r="F31" s="284"/>
      <c r="G31" s="284"/>
      <c r="H31" s="284"/>
      <c r="I31" s="285">
        <v>0</v>
      </c>
      <c r="J31" s="286"/>
      <c r="K31" s="29">
        <v>0</v>
      </c>
      <c r="L31" s="285">
        <v>2080</v>
      </c>
      <c r="M31" s="286"/>
      <c r="N31" s="287">
        <v>0</v>
      </c>
      <c r="O31" s="288"/>
      <c r="P31" s="287">
        <v>0</v>
      </c>
      <c r="Q31" s="288"/>
      <c r="R31" s="307">
        <f t="shared" si="0"/>
        <v>0</v>
      </c>
      <c r="S31" s="308"/>
      <c r="T31" s="426">
        <v>0</v>
      </c>
      <c r="U31" s="427"/>
      <c r="V31" s="326">
        <f t="shared" si="1"/>
        <v>0</v>
      </c>
      <c r="W31" s="327"/>
    </row>
    <row r="32" spans="1:23" ht="33" customHeight="1" x14ac:dyDescent="0.25">
      <c r="A32" s="1"/>
      <c r="B32" s="283"/>
      <c r="C32" s="284"/>
      <c r="D32" s="284"/>
      <c r="E32" s="284"/>
      <c r="F32" s="284"/>
      <c r="G32" s="284"/>
      <c r="H32" s="284"/>
      <c r="I32" s="285">
        <v>0</v>
      </c>
      <c r="J32" s="286"/>
      <c r="K32" s="29">
        <v>0</v>
      </c>
      <c r="L32" s="285">
        <v>2080</v>
      </c>
      <c r="M32" s="286"/>
      <c r="N32" s="287">
        <v>0</v>
      </c>
      <c r="O32" s="288"/>
      <c r="P32" s="287">
        <v>0</v>
      </c>
      <c r="Q32" s="288"/>
      <c r="R32" s="307">
        <f t="shared" si="0"/>
        <v>0</v>
      </c>
      <c r="S32" s="308"/>
      <c r="T32" s="426">
        <v>0</v>
      </c>
      <c r="U32" s="427"/>
      <c r="V32" s="326">
        <f t="shared" si="1"/>
        <v>0</v>
      </c>
      <c r="W32" s="327"/>
    </row>
    <row r="33" spans="1:23" ht="33" customHeight="1" x14ac:dyDescent="0.25">
      <c r="A33" s="1"/>
      <c r="B33" s="283"/>
      <c r="C33" s="284"/>
      <c r="D33" s="284"/>
      <c r="E33" s="284"/>
      <c r="F33" s="284"/>
      <c r="G33" s="284"/>
      <c r="H33" s="284"/>
      <c r="I33" s="285">
        <v>0</v>
      </c>
      <c r="J33" s="286"/>
      <c r="K33" s="29">
        <v>0</v>
      </c>
      <c r="L33" s="285">
        <v>2080</v>
      </c>
      <c r="M33" s="286"/>
      <c r="N33" s="287">
        <v>0</v>
      </c>
      <c r="O33" s="288"/>
      <c r="P33" s="287">
        <v>0</v>
      </c>
      <c r="Q33" s="288"/>
      <c r="R33" s="307">
        <f t="shared" si="0"/>
        <v>0</v>
      </c>
      <c r="S33" s="308"/>
      <c r="T33" s="426">
        <v>0</v>
      </c>
      <c r="U33" s="427"/>
      <c r="V33" s="326">
        <f t="shared" si="1"/>
        <v>0</v>
      </c>
      <c r="W33" s="327"/>
    </row>
    <row r="34" spans="1:23" ht="33" customHeight="1" x14ac:dyDescent="0.25">
      <c r="A34" s="1"/>
      <c r="B34" s="283"/>
      <c r="C34" s="284"/>
      <c r="D34" s="284"/>
      <c r="E34" s="284"/>
      <c r="F34" s="284"/>
      <c r="G34" s="284"/>
      <c r="H34" s="284"/>
      <c r="I34" s="285">
        <v>0</v>
      </c>
      <c r="J34" s="286"/>
      <c r="K34" s="29">
        <v>0</v>
      </c>
      <c r="L34" s="285">
        <v>2080</v>
      </c>
      <c r="M34" s="286"/>
      <c r="N34" s="287">
        <v>0</v>
      </c>
      <c r="O34" s="288"/>
      <c r="P34" s="287">
        <v>0</v>
      </c>
      <c r="Q34" s="288"/>
      <c r="R34" s="307">
        <f t="shared" si="0"/>
        <v>0</v>
      </c>
      <c r="S34" s="308"/>
      <c r="T34" s="426">
        <v>0</v>
      </c>
      <c r="U34" s="427"/>
      <c r="V34" s="326">
        <f t="shared" si="1"/>
        <v>0</v>
      </c>
      <c r="W34" s="327"/>
    </row>
    <row r="35" spans="1:23" ht="33" customHeight="1" x14ac:dyDescent="0.25">
      <c r="A35" s="1"/>
      <c r="B35" s="283"/>
      <c r="C35" s="284"/>
      <c r="D35" s="284"/>
      <c r="E35" s="284"/>
      <c r="F35" s="284"/>
      <c r="G35" s="284"/>
      <c r="H35" s="284"/>
      <c r="I35" s="285">
        <v>0</v>
      </c>
      <c r="J35" s="286"/>
      <c r="K35" s="29">
        <v>0</v>
      </c>
      <c r="L35" s="285">
        <v>2080</v>
      </c>
      <c r="M35" s="286"/>
      <c r="N35" s="287">
        <v>0</v>
      </c>
      <c r="O35" s="288"/>
      <c r="P35" s="287">
        <v>0</v>
      </c>
      <c r="Q35" s="288"/>
      <c r="R35" s="307">
        <f t="shared" si="0"/>
        <v>0</v>
      </c>
      <c r="S35" s="308"/>
      <c r="T35" s="426">
        <v>0</v>
      </c>
      <c r="U35" s="427"/>
      <c r="V35" s="326">
        <f t="shared" si="1"/>
        <v>0</v>
      </c>
      <c r="W35" s="327"/>
    </row>
    <row r="36" spans="1:23" ht="33" customHeight="1" x14ac:dyDescent="0.25">
      <c r="A36" s="1"/>
      <c r="B36" s="283"/>
      <c r="C36" s="284"/>
      <c r="D36" s="284"/>
      <c r="E36" s="284"/>
      <c r="F36" s="284"/>
      <c r="G36" s="284"/>
      <c r="H36" s="284"/>
      <c r="I36" s="285">
        <v>0</v>
      </c>
      <c r="J36" s="286"/>
      <c r="K36" s="29">
        <v>0</v>
      </c>
      <c r="L36" s="285">
        <v>2080</v>
      </c>
      <c r="M36" s="286"/>
      <c r="N36" s="287">
        <v>0</v>
      </c>
      <c r="O36" s="288"/>
      <c r="P36" s="287">
        <v>0</v>
      </c>
      <c r="Q36" s="288"/>
      <c r="R36" s="307">
        <f t="shared" si="0"/>
        <v>0</v>
      </c>
      <c r="S36" s="308"/>
      <c r="T36" s="426">
        <v>0</v>
      </c>
      <c r="U36" s="427"/>
      <c r="V36" s="326">
        <f t="shared" si="1"/>
        <v>0</v>
      </c>
      <c r="W36" s="327"/>
    </row>
    <row r="37" spans="1:23" ht="33" customHeight="1" x14ac:dyDescent="0.25">
      <c r="A37" s="1"/>
      <c r="B37" s="283"/>
      <c r="C37" s="284"/>
      <c r="D37" s="284"/>
      <c r="E37" s="284"/>
      <c r="F37" s="284"/>
      <c r="G37" s="284"/>
      <c r="H37" s="284"/>
      <c r="I37" s="285">
        <v>0</v>
      </c>
      <c r="J37" s="286"/>
      <c r="K37" s="29">
        <v>0</v>
      </c>
      <c r="L37" s="285">
        <v>2080</v>
      </c>
      <c r="M37" s="286"/>
      <c r="N37" s="287">
        <v>0</v>
      </c>
      <c r="O37" s="288"/>
      <c r="P37" s="287">
        <v>0</v>
      </c>
      <c r="Q37" s="288"/>
      <c r="R37" s="307">
        <f t="shared" si="0"/>
        <v>0</v>
      </c>
      <c r="S37" s="308"/>
      <c r="T37" s="426">
        <v>0</v>
      </c>
      <c r="U37" s="427"/>
      <c r="V37" s="326">
        <f t="shared" si="1"/>
        <v>0</v>
      </c>
      <c r="W37" s="327"/>
    </row>
    <row r="38" spans="1:23" ht="33" customHeight="1" thickBot="1" x14ac:dyDescent="0.3">
      <c r="A38" s="1"/>
      <c r="B38" s="283"/>
      <c r="C38" s="284"/>
      <c r="D38" s="284"/>
      <c r="E38" s="284"/>
      <c r="F38" s="284"/>
      <c r="G38" s="284"/>
      <c r="H38" s="284"/>
      <c r="I38" s="285">
        <v>0</v>
      </c>
      <c r="J38" s="286"/>
      <c r="K38" s="29">
        <v>0</v>
      </c>
      <c r="L38" s="285">
        <v>2080</v>
      </c>
      <c r="M38" s="286"/>
      <c r="N38" s="287">
        <v>0</v>
      </c>
      <c r="O38" s="288"/>
      <c r="P38" s="287">
        <v>0</v>
      </c>
      <c r="Q38" s="288"/>
      <c r="R38" s="307">
        <f t="shared" si="0"/>
        <v>0</v>
      </c>
      <c r="S38" s="308"/>
      <c r="T38" s="426">
        <v>0</v>
      </c>
      <c r="U38" s="427"/>
      <c r="V38" s="326">
        <f>SUM(R38-T38)</f>
        <v>0</v>
      </c>
      <c r="W38" s="327"/>
    </row>
    <row r="39" spans="1:23" ht="33" customHeight="1" x14ac:dyDescent="0.25">
      <c r="A39" s="1"/>
      <c r="B39" s="389" t="s">
        <v>55</v>
      </c>
      <c r="C39" s="390"/>
      <c r="D39" s="390"/>
      <c r="E39" s="390"/>
      <c r="F39" s="390"/>
      <c r="G39" s="390"/>
      <c r="H39" s="390"/>
      <c r="I39" s="390"/>
      <c r="J39" s="390"/>
      <c r="K39" s="390"/>
      <c r="L39" s="390"/>
      <c r="M39" s="390"/>
      <c r="N39" s="390"/>
      <c r="O39" s="390"/>
      <c r="P39" s="390"/>
      <c r="Q39" s="391"/>
      <c r="R39" s="395" t="s">
        <v>8</v>
      </c>
      <c r="S39" s="428"/>
      <c r="T39" s="395" t="s">
        <v>9</v>
      </c>
      <c r="U39" s="428"/>
      <c r="V39" s="395" t="s">
        <v>10</v>
      </c>
      <c r="W39" s="396"/>
    </row>
    <row r="40" spans="1:23" ht="16.5" thickBot="1" x14ac:dyDescent="0.3">
      <c r="A40" s="1"/>
      <c r="B40" s="392"/>
      <c r="C40" s="393"/>
      <c r="D40" s="393"/>
      <c r="E40" s="393"/>
      <c r="F40" s="393"/>
      <c r="G40" s="393"/>
      <c r="H40" s="393"/>
      <c r="I40" s="393"/>
      <c r="J40" s="393"/>
      <c r="K40" s="393"/>
      <c r="L40" s="393"/>
      <c r="M40" s="393"/>
      <c r="N40" s="393"/>
      <c r="O40" s="393"/>
      <c r="P40" s="393"/>
      <c r="Q40" s="394"/>
      <c r="R40" s="362">
        <f>SUM(R24:S38)</f>
        <v>0</v>
      </c>
      <c r="S40" s="363"/>
      <c r="T40" s="362">
        <f>SUM(T24:U38)</f>
        <v>0</v>
      </c>
      <c r="U40" s="363"/>
      <c r="V40" s="362">
        <f>SUM(V24:W38)</f>
        <v>0</v>
      </c>
      <c r="W40" s="363"/>
    </row>
    <row r="41" spans="1:23" x14ac:dyDescent="0.25">
      <c r="A41" s="1"/>
      <c r="B41" s="2"/>
      <c r="C41" s="3"/>
      <c r="D41" s="3"/>
      <c r="E41" s="3"/>
      <c r="F41" s="3"/>
      <c r="G41" s="3"/>
      <c r="H41" s="3"/>
      <c r="I41" s="3"/>
      <c r="J41" s="3"/>
      <c r="K41" s="3"/>
      <c r="L41" s="3"/>
      <c r="M41" s="3"/>
      <c r="N41" s="3"/>
      <c r="O41" s="3"/>
      <c r="P41" s="3"/>
      <c r="Q41" s="3"/>
      <c r="R41" s="3"/>
      <c r="S41" s="3"/>
      <c r="T41" s="3"/>
      <c r="U41" s="3"/>
      <c r="V41" s="3"/>
      <c r="W41" s="4"/>
    </row>
    <row r="42" spans="1:23" ht="36.75" customHeight="1" x14ac:dyDescent="0.25">
      <c r="A42" s="1"/>
      <c r="B42" s="367" t="s">
        <v>11</v>
      </c>
      <c r="C42" s="368"/>
      <c r="D42" s="369"/>
      <c r="E42" s="370">
        <f>E3</f>
        <v>0</v>
      </c>
      <c r="F42" s="368"/>
      <c r="G42" s="368"/>
      <c r="H42" s="369"/>
      <c r="I42" s="371" t="s">
        <v>12</v>
      </c>
      <c r="J42" s="371"/>
      <c r="K42" s="371"/>
      <c r="L42" s="371"/>
      <c r="M42" s="371"/>
      <c r="N42" s="370">
        <f>N3</f>
        <v>0</v>
      </c>
      <c r="O42" s="368"/>
      <c r="P42" s="368"/>
      <c r="Q42" s="368"/>
      <c r="R42" s="368"/>
      <c r="S42" s="368"/>
      <c r="T42" s="368"/>
      <c r="U42" s="368"/>
      <c r="V42" s="368"/>
      <c r="W42" s="372"/>
    </row>
    <row r="43" spans="1:23" ht="30" customHeight="1" x14ac:dyDescent="0.25">
      <c r="A43" s="1"/>
      <c r="B43" s="379" t="s">
        <v>65</v>
      </c>
      <c r="C43" s="380"/>
      <c r="D43" s="380"/>
      <c r="E43" s="381"/>
      <c r="F43" s="381"/>
      <c r="G43" s="381"/>
      <c r="H43" s="381"/>
      <c r="I43" s="380"/>
      <c r="J43" s="380"/>
      <c r="K43" s="380"/>
      <c r="L43" s="380"/>
      <c r="M43" s="380"/>
      <c r="N43" s="381"/>
      <c r="O43" s="381"/>
      <c r="P43" s="381"/>
      <c r="Q43" s="381"/>
      <c r="R43" s="381"/>
      <c r="S43" s="381"/>
      <c r="T43" s="381"/>
      <c r="U43" s="381"/>
      <c r="V43" s="381"/>
      <c r="W43" s="382"/>
    </row>
    <row r="44" spans="1:23" x14ac:dyDescent="0.25">
      <c r="A44" s="1"/>
      <c r="B44" s="9"/>
      <c r="C44" s="10"/>
      <c r="D44" s="10"/>
      <c r="E44" s="10"/>
      <c r="F44" s="10"/>
      <c r="G44" s="10"/>
      <c r="H44" s="10"/>
      <c r="I44" s="10"/>
      <c r="J44" s="10"/>
      <c r="K44" s="10"/>
      <c r="L44" s="10"/>
      <c r="M44" s="10"/>
      <c r="N44" s="10"/>
      <c r="O44" s="10"/>
      <c r="P44" s="10"/>
      <c r="Q44" s="10"/>
      <c r="R44" s="10"/>
      <c r="S44" s="32" t="s">
        <v>116</v>
      </c>
      <c r="T44" s="33">
        <f>T40</f>
        <v>0</v>
      </c>
      <c r="U44" s="32" t="s">
        <v>117</v>
      </c>
      <c r="V44" s="33">
        <f>V40</f>
        <v>0</v>
      </c>
      <c r="W44" s="11"/>
    </row>
    <row r="45" spans="1:23" ht="15.75" x14ac:dyDescent="0.25">
      <c r="A45" s="1"/>
      <c r="B45" s="383" t="s">
        <v>52</v>
      </c>
      <c r="C45" s="384"/>
      <c r="D45" s="384"/>
      <c r="E45" s="384"/>
      <c r="F45" s="384"/>
      <c r="G45" s="384"/>
      <c r="H45" s="384"/>
      <c r="I45" s="384"/>
      <c r="J45" s="384"/>
      <c r="K45" s="384"/>
      <c r="L45" s="384"/>
      <c r="M45" s="384"/>
      <c r="N45" s="384"/>
      <c r="O45" s="12" t="s">
        <v>13</v>
      </c>
      <c r="P45" s="30"/>
      <c r="Q45" s="12" t="s">
        <v>14</v>
      </c>
      <c r="R45" s="30"/>
      <c r="S45" s="10"/>
      <c r="T45" s="10"/>
      <c r="U45" s="10"/>
      <c r="V45" s="10"/>
      <c r="W45" s="11"/>
    </row>
    <row r="46" spans="1:23" ht="94.15" customHeight="1" x14ac:dyDescent="0.25">
      <c r="A46" s="1"/>
      <c r="B46" s="386" t="s">
        <v>15</v>
      </c>
      <c r="C46" s="387"/>
      <c r="D46" s="387"/>
      <c r="E46" s="387"/>
      <c r="F46" s="387"/>
      <c r="G46" s="387"/>
      <c r="H46" s="387"/>
      <c r="I46" s="387"/>
      <c r="J46" s="387"/>
      <c r="K46" s="387"/>
      <c r="L46" s="387"/>
      <c r="M46" s="387"/>
      <c r="N46" s="387"/>
      <c r="O46" s="387"/>
      <c r="P46" s="387"/>
      <c r="Q46" s="387"/>
      <c r="R46" s="387"/>
      <c r="S46" s="387"/>
      <c r="T46" s="387"/>
      <c r="U46" s="387"/>
      <c r="V46" s="387"/>
      <c r="W46" s="388"/>
    </row>
    <row r="47" spans="1:23" x14ac:dyDescent="0.25">
      <c r="A47" s="1"/>
      <c r="B47" s="9"/>
      <c r="C47" s="10"/>
      <c r="D47" s="10"/>
      <c r="E47" s="10"/>
      <c r="F47" s="10"/>
      <c r="G47" s="10"/>
      <c r="H47" s="10"/>
      <c r="I47" s="10"/>
      <c r="J47" s="10"/>
      <c r="K47" s="10"/>
      <c r="L47" s="10"/>
      <c r="M47" s="10"/>
      <c r="N47" s="10"/>
      <c r="O47" s="10"/>
      <c r="P47" s="10"/>
      <c r="Q47" s="10"/>
      <c r="R47" s="10"/>
      <c r="S47" s="10"/>
      <c r="T47" s="10"/>
      <c r="U47" s="10"/>
      <c r="V47" s="10"/>
      <c r="W47" s="11"/>
    </row>
    <row r="48" spans="1:23" ht="15.75" customHeight="1" x14ac:dyDescent="0.25">
      <c r="A48" s="1"/>
      <c r="B48" s="383" t="s">
        <v>16</v>
      </c>
      <c r="C48" s="384"/>
      <c r="D48" s="384"/>
      <c r="E48" s="384"/>
      <c r="F48" s="384"/>
      <c r="G48" s="385"/>
      <c r="H48" s="30"/>
      <c r="I48" s="10"/>
      <c r="J48" s="6"/>
      <c r="K48" s="6"/>
      <c r="L48" s="6"/>
      <c r="M48" s="6"/>
      <c r="N48" s="6"/>
      <c r="O48" s="12"/>
      <c r="P48" s="10"/>
      <c r="Q48" s="10"/>
      <c r="R48" s="10"/>
      <c r="S48" s="10"/>
      <c r="T48" s="10"/>
      <c r="U48" s="10"/>
      <c r="V48" s="10"/>
      <c r="W48" s="11"/>
    </row>
    <row r="49" spans="1:23" ht="30" customHeight="1" x14ac:dyDescent="0.25">
      <c r="A49" s="1"/>
      <c r="B49" s="9"/>
      <c r="C49" s="10"/>
      <c r="D49" s="10"/>
      <c r="E49" s="10"/>
      <c r="F49" s="10"/>
      <c r="G49" s="10"/>
      <c r="H49" s="10"/>
      <c r="I49" s="10"/>
      <c r="J49" s="10"/>
      <c r="K49" s="10"/>
      <c r="L49" s="10"/>
      <c r="M49" s="10"/>
      <c r="N49" s="10"/>
      <c r="O49" s="10"/>
      <c r="P49" s="10"/>
      <c r="Q49" s="10"/>
      <c r="R49" s="10"/>
      <c r="S49" s="10"/>
      <c r="T49" s="10"/>
      <c r="U49" s="10"/>
      <c r="V49" s="10"/>
      <c r="W49" s="11"/>
    </row>
    <row r="50" spans="1:23" ht="22.5" customHeight="1" x14ac:dyDescent="0.25">
      <c r="A50" s="1"/>
      <c r="B50" s="9"/>
      <c r="C50" s="10"/>
      <c r="D50" s="10"/>
      <c r="E50" s="10"/>
      <c r="F50" s="10"/>
      <c r="G50" s="10"/>
      <c r="H50" s="10"/>
      <c r="I50" s="10"/>
      <c r="J50" s="10"/>
      <c r="K50" s="10"/>
      <c r="L50" s="10"/>
      <c r="M50" s="10"/>
      <c r="N50" s="10"/>
      <c r="O50" s="10"/>
      <c r="P50" s="10"/>
      <c r="Q50" s="10"/>
      <c r="R50" s="10"/>
      <c r="S50" s="10"/>
      <c r="T50" s="10"/>
      <c r="U50" s="10"/>
      <c r="V50" s="10"/>
      <c r="W50" s="11"/>
    </row>
    <row r="51" spans="1:23" ht="142.5" customHeight="1" x14ac:dyDescent="0.25">
      <c r="A51" s="1"/>
      <c r="B51" s="386" t="s">
        <v>122</v>
      </c>
      <c r="C51" s="387"/>
      <c r="D51" s="387"/>
      <c r="E51" s="387"/>
      <c r="F51" s="387"/>
      <c r="G51" s="387"/>
      <c r="H51" s="387"/>
      <c r="I51" s="387"/>
      <c r="J51" s="387"/>
      <c r="K51" s="387"/>
      <c r="L51" s="387"/>
      <c r="M51" s="387"/>
      <c r="N51" s="387"/>
      <c r="O51" s="387"/>
      <c r="P51" s="387"/>
      <c r="Q51" s="387"/>
      <c r="R51" s="387"/>
      <c r="S51" s="387"/>
      <c r="T51" s="387"/>
      <c r="U51" s="387"/>
      <c r="V51" s="387"/>
      <c r="W51" s="388"/>
    </row>
    <row r="52" spans="1:23" ht="37.5" customHeight="1" x14ac:dyDescent="0.25">
      <c r="A52" s="1"/>
      <c r="B52" s="373" t="s">
        <v>42</v>
      </c>
      <c r="C52" s="374"/>
      <c r="D52" s="374"/>
      <c r="E52" s="374"/>
      <c r="F52" s="375" t="s">
        <v>43</v>
      </c>
      <c r="G52" s="376"/>
      <c r="H52" s="376"/>
      <c r="I52" s="376"/>
      <c r="J52" s="376"/>
      <c r="K52" s="376"/>
      <c r="L52" s="377"/>
      <c r="M52" s="374" t="s">
        <v>44</v>
      </c>
      <c r="N52" s="374"/>
      <c r="O52" s="374"/>
      <c r="P52" s="375" t="s">
        <v>45</v>
      </c>
      <c r="Q52" s="376"/>
      <c r="R52" s="376"/>
      <c r="S52" s="377"/>
      <c r="T52" s="374" t="s">
        <v>46</v>
      </c>
      <c r="U52" s="374"/>
      <c r="V52" s="374"/>
      <c r="W52" s="378"/>
    </row>
    <row r="53" spans="1:23" ht="96.75" customHeight="1" x14ac:dyDescent="0.25">
      <c r="A53" s="1"/>
      <c r="B53" s="364" t="s">
        <v>1</v>
      </c>
      <c r="C53" s="365"/>
      <c r="D53" s="365"/>
      <c r="E53" s="365"/>
      <c r="F53" s="365" t="s">
        <v>17</v>
      </c>
      <c r="G53" s="365"/>
      <c r="H53" s="365"/>
      <c r="I53" s="365"/>
      <c r="J53" s="365"/>
      <c r="K53" s="365"/>
      <c r="L53" s="365"/>
      <c r="M53" s="366" t="s">
        <v>21</v>
      </c>
      <c r="N53" s="366"/>
      <c r="O53" s="366"/>
      <c r="P53" s="309" t="s">
        <v>51</v>
      </c>
      <c r="Q53" s="290"/>
      <c r="R53" s="290"/>
      <c r="S53" s="291"/>
      <c r="T53" s="398" t="s">
        <v>20</v>
      </c>
      <c r="U53" s="399"/>
      <c r="V53" s="399"/>
      <c r="W53" s="400"/>
    </row>
    <row r="54" spans="1:23" ht="51.75" customHeight="1" x14ac:dyDescent="0.25">
      <c r="A54" s="1"/>
      <c r="B54" s="283"/>
      <c r="C54" s="284"/>
      <c r="D54" s="284"/>
      <c r="E54" s="284"/>
      <c r="F54" s="397"/>
      <c r="G54" s="397"/>
      <c r="H54" s="397"/>
      <c r="I54" s="397"/>
      <c r="J54" s="397"/>
      <c r="K54" s="397"/>
      <c r="L54" s="397"/>
      <c r="M54" s="284"/>
      <c r="N54" s="284"/>
      <c r="O54" s="284"/>
      <c r="P54" s="285"/>
      <c r="Q54" s="344"/>
      <c r="R54" s="344"/>
      <c r="S54" s="286"/>
      <c r="T54" s="360" t="e">
        <f>SUM(M54/P54)</f>
        <v>#DIV/0!</v>
      </c>
      <c r="U54" s="360"/>
      <c r="V54" s="360"/>
      <c r="W54" s="361"/>
    </row>
    <row r="55" spans="1:23" ht="47.25" customHeight="1" x14ac:dyDescent="0.25">
      <c r="A55" s="1"/>
      <c r="B55" s="283"/>
      <c r="C55" s="284"/>
      <c r="D55" s="284"/>
      <c r="E55" s="284"/>
      <c r="F55" s="284"/>
      <c r="G55" s="284"/>
      <c r="H55" s="284"/>
      <c r="I55" s="284"/>
      <c r="J55" s="284"/>
      <c r="K55" s="284"/>
      <c r="L55" s="284"/>
      <c r="M55" s="284"/>
      <c r="N55" s="284"/>
      <c r="O55" s="284"/>
      <c r="P55" s="285"/>
      <c r="Q55" s="344"/>
      <c r="R55" s="344"/>
      <c r="S55" s="286"/>
      <c r="T55" s="360" t="e">
        <f>SUM(M55/P55)</f>
        <v>#DIV/0!</v>
      </c>
      <c r="U55" s="360"/>
      <c r="V55" s="360"/>
      <c r="W55" s="361"/>
    </row>
    <row r="56" spans="1:23" ht="51" customHeight="1" x14ac:dyDescent="0.25">
      <c r="A56" s="1"/>
      <c r="B56" s="283"/>
      <c r="C56" s="284"/>
      <c r="D56" s="284"/>
      <c r="E56" s="284"/>
      <c r="F56" s="284"/>
      <c r="G56" s="284"/>
      <c r="H56" s="284"/>
      <c r="I56" s="284"/>
      <c r="J56" s="284"/>
      <c r="K56" s="284"/>
      <c r="L56" s="284"/>
      <c r="M56" s="284"/>
      <c r="N56" s="284"/>
      <c r="O56" s="284"/>
      <c r="P56" s="285"/>
      <c r="Q56" s="344"/>
      <c r="R56" s="344"/>
      <c r="S56" s="286"/>
      <c r="T56" s="360" t="e">
        <f>SUM(M56/P56)</f>
        <v>#DIV/0!</v>
      </c>
      <c r="U56" s="360"/>
      <c r="V56" s="360"/>
      <c r="W56" s="361"/>
    </row>
    <row r="57" spans="1:23" ht="49.5" customHeight="1" x14ac:dyDescent="0.25">
      <c r="A57" s="1"/>
      <c r="B57" s="283"/>
      <c r="C57" s="284"/>
      <c r="D57" s="284"/>
      <c r="E57" s="284"/>
      <c r="F57" s="284"/>
      <c r="G57" s="284"/>
      <c r="H57" s="284"/>
      <c r="I57" s="284"/>
      <c r="J57" s="284"/>
      <c r="K57" s="284"/>
      <c r="L57" s="284"/>
      <c r="M57" s="284"/>
      <c r="N57" s="284"/>
      <c r="O57" s="284"/>
      <c r="P57" s="285"/>
      <c r="Q57" s="344"/>
      <c r="R57" s="344"/>
      <c r="S57" s="286"/>
      <c r="T57" s="360" t="e">
        <f>SUM(M57/P57)</f>
        <v>#DIV/0!</v>
      </c>
      <c r="U57" s="360"/>
      <c r="V57" s="360"/>
      <c r="W57" s="361"/>
    </row>
    <row r="58" spans="1:23" ht="48.75" customHeight="1" x14ac:dyDescent="0.25">
      <c r="A58" s="1"/>
      <c r="B58" s="283"/>
      <c r="C58" s="284"/>
      <c r="D58" s="284"/>
      <c r="E58" s="284"/>
      <c r="F58" s="284"/>
      <c r="G58" s="284"/>
      <c r="H58" s="284"/>
      <c r="I58" s="284"/>
      <c r="J58" s="284"/>
      <c r="K58" s="284"/>
      <c r="L58" s="284"/>
      <c r="M58" s="284"/>
      <c r="N58" s="284"/>
      <c r="O58" s="284"/>
      <c r="P58" s="285"/>
      <c r="Q58" s="344"/>
      <c r="R58" s="344"/>
      <c r="S58" s="286"/>
      <c r="T58" s="360" t="e">
        <f>SUM(M58/P58)</f>
        <v>#DIV/0!</v>
      </c>
      <c r="U58" s="360"/>
      <c r="V58" s="360"/>
      <c r="W58" s="361"/>
    </row>
    <row r="59" spans="1:23" ht="39.75" customHeight="1" x14ac:dyDescent="0.25">
      <c r="A59" s="1"/>
      <c r="B59" s="9"/>
      <c r="C59" s="10"/>
      <c r="D59" s="10"/>
      <c r="E59" s="10"/>
      <c r="F59" s="10"/>
      <c r="G59" s="10"/>
      <c r="H59" s="10"/>
      <c r="I59" s="10"/>
      <c r="J59" s="407" t="s">
        <v>19</v>
      </c>
      <c r="K59" s="408"/>
      <c r="L59" s="409"/>
      <c r="M59" s="410">
        <f>SUM(M54:O58)</f>
        <v>0</v>
      </c>
      <c r="N59" s="410"/>
      <c r="O59" s="410"/>
      <c r="P59" s="407" t="s">
        <v>26</v>
      </c>
      <c r="Q59" s="408"/>
      <c r="R59" s="408"/>
      <c r="S59" s="409"/>
      <c r="T59" s="416">
        <f>M59/173.33</f>
        <v>0</v>
      </c>
      <c r="U59" s="417"/>
      <c r="V59" s="417"/>
      <c r="W59" s="418"/>
    </row>
    <row r="60" spans="1:23" x14ac:dyDescent="0.25">
      <c r="A60" s="1"/>
      <c r="B60" s="9"/>
      <c r="C60" s="10"/>
      <c r="D60" s="10"/>
      <c r="E60" s="10"/>
      <c r="F60" s="10"/>
      <c r="G60" s="10"/>
      <c r="H60" s="10"/>
      <c r="I60" s="10"/>
      <c r="J60" s="10"/>
      <c r="K60" s="10"/>
      <c r="L60" s="10"/>
      <c r="M60" s="10"/>
      <c r="N60" s="10"/>
      <c r="O60" s="10"/>
      <c r="P60" s="10"/>
      <c r="Q60" s="10"/>
      <c r="R60" s="10"/>
      <c r="S60" s="10"/>
      <c r="T60" s="10"/>
      <c r="U60" s="10"/>
      <c r="V60" s="10"/>
      <c r="W60" s="11"/>
    </row>
    <row r="61" spans="1:23" ht="62.25" customHeight="1" x14ac:dyDescent="0.25">
      <c r="A61" s="1"/>
      <c r="B61" s="386" t="s">
        <v>18</v>
      </c>
      <c r="C61" s="387"/>
      <c r="D61" s="387"/>
      <c r="E61" s="387"/>
      <c r="F61" s="387"/>
      <c r="G61" s="387"/>
      <c r="H61" s="387"/>
      <c r="I61" s="387"/>
      <c r="J61" s="387"/>
      <c r="K61" s="387"/>
      <c r="L61" s="387"/>
      <c r="M61" s="387"/>
      <c r="N61" s="387"/>
      <c r="O61" s="387"/>
      <c r="P61" s="387"/>
      <c r="Q61" s="387"/>
      <c r="R61" s="387"/>
      <c r="S61" s="387"/>
      <c r="T61" s="387"/>
      <c r="U61" s="387"/>
      <c r="V61" s="387"/>
      <c r="W61" s="388"/>
    </row>
    <row r="62" spans="1:23" x14ac:dyDescent="0.25">
      <c r="A62" s="1"/>
      <c r="B62" s="9"/>
      <c r="C62" s="10"/>
      <c r="D62" s="10"/>
      <c r="E62" s="10"/>
      <c r="F62" s="10"/>
      <c r="G62" s="10"/>
      <c r="H62" s="10"/>
      <c r="I62" s="10"/>
      <c r="J62" s="10"/>
      <c r="K62" s="10"/>
      <c r="L62" s="10"/>
      <c r="M62" s="10"/>
      <c r="N62" s="10"/>
      <c r="O62" s="10"/>
      <c r="P62" s="10"/>
      <c r="Q62" s="10"/>
      <c r="R62" s="10"/>
      <c r="S62" s="10"/>
      <c r="T62" s="10"/>
      <c r="U62" s="10"/>
      <c r="V62" s="10"/>
      <c r="W62" s="11"/>
    </row>
    <row r="63" spans="1:23" ht="21.75" customHeight="1" x14ac:dyDescent="0.25">
      <c r="A63" s="1"/>
      <c r="B63" s="9"/>
      <c r="C63" s="10"/>
      <c r="D63" s="10"/>
      <c r="E63" s="10"/>
      <c r="F63" s="10"/>
      <c r="G63" s="10"/>
      <c r="H63" s="10"/>
      <c r="I63" s="10"/>
      <c r="J63" s="10"/>
      <c r="K63" s="10"/>
      <c r="L63" s="10"/>
      <c r="M63" s="10"/>
      <c r="N63" s="10"/>
      <c r="O63" s="10"/>
      <c r="P63" s="10"/>
      <c r="Q63" s="10"/>
      <c r="R63" s="10"/>
      <c r="S63" s="10"/>
      <c r="T63" s="10"/>
      <c r="U63" s="10"/>
      <c r="V63" s="10"/>
      <c r="W63" s="11"/>
    </row>
    <row r="64" spans="1:23" ht="21.75" customHeight="1" x14ac:dyDescent="0.25">
      <c r="A64" s="1"/>
      <c r="B64" s="404" t="s">
        <v>56</v>
      </c>
      <c r="C64" s="405"/>
      <c r="D64" s="405"/>
      <c r="E64" s="405"/>
      <c r="F64" s="405"/>
      <c r="G64" s="405"/>
      <c r="H64" s="405"/>
      <c r="I64" s="405"/>
      <c r="J64" s="405"/>
      <c r="K64" s="20"/>
      <c r="L64" s="20"/>
      <c r="M64" s="20"/>
      <c r="N64" s="20"/>
      <c r="O64" s="20"/>
      <c r="P64" s="20"/>
      <c r="Q64" s="20"/>
      <c r="R64" s="20"/>
      <c r="S64" s="20"/>
      <c r="T64" s="20"/>
      <c r="U64" s="20"/>
      <c r="V64" s="20"/>
      <c r="W64" s="23"/>
    </row>
    <row r="65" spans="1:23" ht="18" customHeight="1" x14ac:dyDescent="0.25">
      <c r="A65" s="1"/>
      <c r="B65" s="386"/>
      <c r="C65" s="387"/>
      <c r="D65" s="387"/>
      <c r="E65" s="387"/>
      <c r="F65" s="387"/>
      <c r="G65" s="387"/>
      <c r="H65" s="387"/>
      <c r="I65" s="387"/>
      <c r="J65" s="387"/>
      <c r="K65" s="12" t="s">
        <v>13</v>
      </c>
      <c r="L65" s="30"/>
      <c r="M65" s="12" t="s">
        <v>14</v>
      </c>
      <c r="N65" s="30"/>
      <c r="O65" s="10"/>
      <c r="P65" s="10"/>
      <c r="Q65" s="10"/>
      <c r="R65" s="10"/>
      <c r="S65" s="10"/>
      <c r="T65" s="10"/>
      <c r="U65" s="10"/>
      <c r="V65" s="10"/>
      <c r="W65" s="11"/>
    </row>
    <row r="66" spans="1:23" ht="19.5" customHeight="1" x14ac:dyDescent="0.25">
      <c r="A66" s="1"/>
      <c r="B66" s="21"/>
      <c r="C66" s="22"/>
      <c r="D66" s="22"/>
      <c r="E66" s="22"/>
      <c r="F66" s="22"/>
      <c r="G66" s="22"/>
      <c r="H66" s="22"/>
      <c r="I66" s="22"/>
      <c r="J66" s="22"/>
      <c r="K66" s="22"/>
      <c r="L66" s="10"/>
      <c r="M66" s="12"/>
      <c r="N66" s="10"/>
      <c r="O66" s="10"/>
      <c r="P66" s="10"/>
      <c r="Q66" s="10"/>
      <c r="R66" s="10"/>
      <c r="S66" s="10"/>
      <c r="T66" s="10"/>
      <c r="U66" s="10"/>
      <c r="V66" s="10"/>
      <c r="W66" s="11"/>
    </row>
    <row r="67" spans="1:23" ht="97.5" customHeight="1" x14ac:dyDescent="0.25">
      <c r="A67" s="1"/>
      <c r="B67" s="413" t="s">
        <v>66</v>
      </c>
      <c r="C67" s="414"/>
      <c r="D67" s="414"/>
      <c r="E67" s="414"/>
      <c r="F67" s="414"/>
      <c r="G67" s="414"/>
      <c r="H67" s="414"/>
      <c r="I67" s="415" t="s">
        <v>50</v>
      </c>
      <c r="J67" s="415"/>
      <c r="K67" s="415"/>
      <c r="L67" s="415"/>
      <c r="M67" s="415"/>
      <c r="N67" s="415"/>
      <c r="O67" s="24"/>
      <c r="P67" s="24"/>
      <c r="Q67" s="24"/>
      <c r="R67" s="24"/>
      <c r="S67" s="24"/>
      <c r="T67" s="24"/>
      <c r="U67" s="24"/>
      <c r="V67" s="10"/>
      <c r="W67" s="11"/>
    </row>
    <row r="68" spans="1:23" ht="22.5" customHeight="1" x14ac:dyDescent="0.25">
      <c r="A68" s="1"/>
      <c r="B68" s="292" t="s">
        <v>67</v>
      </c>
      <c r="C68" s="293"/>
      <c r="D68" s="293"/>
      <c r="E68" s="293"/>
      <c r="F68" s="293"/>
      <c r="G68" s="293"/>
      <c r="H68" s="293"/>
      <c r="I68" s="293"/>
      <c r="J68" s="293"/>
      <c r="K68" s="293"/>
      <c r="L68" s="293"/>
      <c r="M68" s="293"/>
      <c r="N68" s="294"/>
      <c r="O68" s="24"/>
      <c r="P68" s="24"/>
      <c r="Q68" s="24"/>
      <c r="R68" s="24"/>
      <c r="S68" s="24"/>
      <c r="T68" s="24"/>
      <c r="U68" s="24"/>
      <c r="V68" s="10"/>
      <c r="W68" s="11"/>
    </row>
    <row r="69" spans="1:23" ht="18.600000000000001" customHeight="1" x14ac:dyDescent="0.25">
      <c r="A69" s="1"/>
      <c r="B69" s="411" t="s">
        <v>47</v>
      </c>
      <c r="C69" s="412"/>
      <c r="D69" s="412"/>
      <c r="E69" s="412"/>
      <c r="F69" s="412"/>
      <c r="G69" s="412"/>
      <c r="H69" s="412"/>
      <c r="I69" s="412"/>
      <c r="J69" s="412"/>
      <c r="K69" s="10"/>
      <c r="L69" s="10"/>
      <c r="M69" s="10"/>
      <c r="N69" s="10"/>
      <c r="O69" s="10"/>
      <c r="P69" s="10"/>
      <c r="Q69" s="10"/>
      <c r="R69" s="10"/>
      <c r="S69" s="10"/>
      <c r="T69" s="10"/>
      <c r="U69" s="10"/>
      <c r="V69" s="10"/>
      <c r="W69" s="11"/>
    </row>
    <row r="70" spans="1:23" ht="15.75" customHeight="1" x14ac:dyDescent="0.25">
      <c r="A70" s="1"/>
      <c r="B70" s="383" t="s">
        <v>70</v>
      </c>
      <c r="C70" s="384"/>
      <c r="D70" s="384"/>
      <c r="E70" s="384"/>
      <c r="F70" s="384"/>
      <c r="G70" s="384"/>
      <c r="H70" s="384"/>
      <c r="I70" s="384"/>
      <c r="J70" s="384"/>
      <c r="K70" s="12" t="s">
        <v>13</v>
      </c>
      <c r="L70" s="30"/>
      <c r="M70" s="12" t="s">
        <v>14</v>
      </c>
      <c r="N70" s="30"/>
      <c r="O70" s="10"/>
      <c r="P70" s="10"/>
      <c r="Q70" s="10"/>
      <c r="R70" s="10"/>
      <c r="S70" s="10"/>
      <c r="T70" s="10"/>
      <c r="U70" s="10"/>
      <c r="V70" s="10"/>
      <c r="W70" s="11"/>
    </row>
    <row r="71" spans="1:23" x14ac:dyDescent="0.25">
      <c r="A71" s="1"/>
      <c r="B71" s="9"/>
      <c r="C71" s="10"/>
      <c r="D71" s="10"/>
      <c r="E71" s="10"/>
      <c r="F71" s="10"/>
      <c r="G71" s="10"/>
      <c r="H71" s="10"/>
      <c r="I71" s="10"/>
      <c r="J71" s="10"/>
      <c r="K71" s="10"/>
      <c r="L71" s="10"/>
      <c r="M71" s="10"/>
      <c r="N71" s="10"/>
      <c r="O71" s="10"/>
      <c r="P71" s="10"/>
      <c r="Q71" s="10"/>
      <c r="R71" s="10"/>
      <c r="S71" s="10"/>
      <c r="T71" s="10"/>
      <c r="U71" s="10"/>
      <c r="V71" s="10"/>
      <c r="W71" s="11"/>
    </row>
    <row r="72" spans="1:23" ht="18.75" customHeight="1" x14ac:dyDescent="0.25">
      <c r="A72" s="1"/>
      <c r="B72" s="9"/>
      <c r="C72" s="10"/>
      <c r="D72" s="10"/>
      <c r="E72" s="10"/>
      <c r="F72" s="10"/>
      <c r="G72" s="10"/>
      <c r="H72" s="10"/>
      <c r="I72" s="10"/>
      <c r="J72" s="10"/>
      <c r="K72" s="10"/>
      <c r="L72" s="10"/>
      <c r="M72" s="10"/>
      <c r="N72" s="10"/>
      <c r="O72" s="10"/>
      <c r="P72" s="10"/>
      <c r="Q72" s="10"/>
      <c r="R72" s="10"/>
      <c r="S72" s="10"/>
      <c r="T72" s="10"/>
      <c r="U72" s="10"/>
      <c r="V72" s="10"/>
      <c r="W72" s="11"/>
    </row>
    <row r="73" spans="1:23" ht="22.9" customHeight="1" x14ac:dyDescent="0.25">
      <c r="A73" s="1"/>
      <c r="B73" s="401"/>
      <c r="C73" s="402"/>
      <c r="D73" s="402"/>
      <c r="E73" s="402"/>
      <c r="F73" s="402"/>
      <c r="G73" s="402"/>
      <c r="H73" s="402"/>
      <c r="I73" s="402"/>
      <c r="J73" s="402"/>
      <c r="K73" s="402"/>
      <c r="L73" s="402"/>
      <c r="M73" s="402"/>
      <c r="N73" s="402"/>
      <c r="O73" s="402"/>
      <c r="P73" s="402"/>
      <c r="Q73" s="402"/>
      <c r="R73" s="402"/>
      <c r="S73" s="402"/>
      <c r="T73" s="402"/>
      <c r="U73" s="402"/>
      <c r="V73" s="402"/>
      <c r="W73" s="403"/>
    </row>
    <row r="74" spans="1:23" ht="18" x14ac:dyDescent="0.25">
      <c r="A74" s="1"/>
      <c r="B74" s="401" t="s">
        <v>22</v>
      </c>
      <c r="C74" s="402"/>
      <c r="D74" s="402"/>
      <c r="E74" s="402"/>
      <c r="F74" s="402"/>
      <c r="G74" s="402"/>
      <c r="H74" s="402"/>
      <c r="I74" s="402"/>
      <c r="J74" s="402"/>
      <c r="K74" s="402"/>
      <c r="L74" s="402"/>
      <c r="M74" s="402"/>
      <c r="N74" s="402"/>
      <c r="O74" s="402"/>
      <c r="P74" s="402"/>
      <c r="Q74" s="402"/>
      <c r="R74" s="402"/>
      <c r="S74" s="402"/>
      <c r="T74" s="402"/>
      <c r="U74" s="402"/>
      <c r="V74" s="402"/>
      <c r="W74" s="403"/>
    </row>
    <row r="75" spans="1:23" ht="18" x14ac:dyDescent="0.25">
      <c r="A75" s="1"/>
      <c r="B75" s="142"/>
      <c r="C75" s="143"/>
      <c r="D75" s="143"/>
      <c r="E75" s="143"/>
      <c r="F75" s="143"/>
      <c r="G75" s="143"/>
      <c r="H75" s="143"/>
      <c r="I75" s="143"/>
      <c r="J75" s="143"/>
      <c r="K75" s="143"/>
      <c r="L75" s="143"/>
      <c r="M75" s="143"/>
      <c r="N75" s="143"/>
      <c r="O75" s="143"/>
      <c r="P75" s="143"/>
      <c r="Q75" s="143"/>
      <c r="R75" s="143"/>
      <c r="S75" s="143"/>
      <c r="T75" s="143"/>
      <c r="U75" s="143"/>
      <c r="V75" s="143"/>
      <c r="W75" s="144"/>
    </row>
    <row r="76" spans="1:23" ht="18" x14ac:dyDescent="0.25">
      <c r="A76" s="1"/>
      <c r="B76" s="149"/>
      <c r="C76" s="150"/>
      <c r="D76" s="150"/>
      <c r="E76" s="150"/>
      <c r="F76" s="150"/>
      <c r="G76" s="150"/>
      <c r="H76" s="150"/>
      <c r="I76" s="150"/>
      <c r="J76" s="150"/>
      <c r="K76" s="150"/>
      <c r="L76" s="150"/>
      <c r="M76" s="150"/>
      <c r="N76" s="150"/>
      <c r="O76" s="150"/>
      <c r="P76" s="150"/>
      <c r="Q76" s="150"/>
      <c r="R76" s="150"/>
      <c r="S76" s="150"/>
      <c r="T76" s="150"/>
      <c r="U76" s="150"/>
      <c r="V76" s="150"/>
      <c r="W76" s="151"/>
    </row>
    <row r="77" spans="1:23" x14ac:dyDescent="0.25">
      <c r="A77" s="1"/>
      <c r="B77" s="9"/>
      <c r="C77" s="10"/>
      <c r="D77" s="10"/>
      <c r="E77" s="10"/>
      <c r="F77" s="10"/>
      <c r="G77" s="10"/>
      <c r="H77" s="10"/>
      <c r="I77" s="10"/>
      <c r="J77" s="10"/>
      <c r="K77" s="10"/>
      <c r="L77" s="10"/>
      <c r="M77" s="10"/>
      <c r="N77" s="10"/>
      <c r="O77" s="10"/>
      <c r="P77" s="10"/>
      <c r="Q77" s="10"/>
      <c r="R77" s="10"/>
      <c r="S77" s="10"/>
      <c r="T77" s="10"/>
      <c r="U77" s="10"/>
      <c r="V77" s="10"/>
      <c r="W77" s="11"/>
    </row>
    <row r="78" spans="1:23" x14ac:dyDescent="0.25">
      <c r="A78" s="1"/>
      <c r="B78" s="9"/>
      <c r="C78" s="10"/>
      <c r="D78" s="10"/>
      <c r="E78" s="10"/>
      <c r="F78" s="10"/>
      <c r="G78" s="10"/>
      <c r="H78" s="10"/>
      <c r="I78" s="10"/>
      <c r="J78" s="10"/>
      <c r="K78" s="10"/>
      <c r="L78" s="10"/>
      <c r="M78" s="10"/>
      <c r="N78" s="10"/>
      <c r="O78" s="10"/>
      <c r="P78" s="10"/>
      <c r="Q78" s="345"/>
      <c r="R78" s="346"/>
      <c r="S78" s="346"/>
      <c r="T78" s="346"/>
      <c r="U78" s="346"/>
      <c r="V78" s="346"/>
      <c r="W78" s="423"/>
    </row>
    <row r="79" spans="1:23" x14ac:dyDescent="0.25">
      <c r="A79" s="1"/>
      <c r="B79" s="13"/>
      <c r="C79" s="14"/>
      <c r="D79" s="14"/>
      <c r="E79" s="14"/>
      <c r="F79" s="14"/>
      <c r="G79" s="14"/>
      <c r="H79" s="14"/>
      <c r="I79" s="14"/>
      <c r="J79" s="14"/>
      <c r="K79" s="14"/>
      <c r="L79" s="14"/>
      <c r="M79" s="14"/>
      <c r="N79" s="14"/>
      <c r="O79" s="10"/>
      <c r="P79" s="10"/>
      <c r="Q79" s="424"/>
      <c r="R79" s="421"/>
      <c r="S79" s="421"/>
      <c r="T79" s="421"/>
      <c r="U79" s="421"/>
      <c r="V79" s="421"/>
      <c r="W79" s="425"/>
    </row>
    <row r="80" spans="1:23" ht="15.75" x14ac:dyDescent="0.25">
      <c r="A80" s="1"/>
      <c r="B80" s="404" t="s">
        <v>57</v>
      </c>
      <c r="C80" s="405"/>
      <c r="D80" s="405"/>
      <c r="E80" s="405"/>
      <c r="F80" s="405"/>
      <c r="G80" s="405"/>
      <c r="H80" s="405"/>
      <c r="I80" s="405"/>
      <c r="J80" s="405"/>
      <c r="K80" s="405"/>
      <c r="L80" s="405"/>
      <c r="M80" s="405"/>
      <c r="N80" s="405"/>
      <c r="O80" s="10"/>
      <c r="P80" s="10"/>
      <c r="Q80" s="405" t="s">
        <v>24</v>
      </c>
      <c r="R80" s="405"/>
      <c r="S80" s="405"/>
      <c r="T80" s="405"/>
      <c r="U80" s="405"/>
      <c r="V80" s="405"/>
      <c r="W80" s="406"/>
    </row>
    <row r="81" spans="1:23" x14ac:dyDescent="0.25">
      <c r="A81" s="1"/>
      <c r="B81" s="9"/>
      <c r="C81" s="10"/>
      <c r="D81" s="10"/>
      <c r="E81" s="10"/>
      <c r="F81" s="10"/>
      <c r="G81" s="10"/>
      <c r="H81" s="10"/>
      <c r="I81" s="10"/>
      <c r="J81" s="10"/>
      <c r="K81" s="10"/>
      <c r="L81" s="10"/>
      <c r="M81" s="10"/>
      <c r="N81" s="10"/>
      <c r="O81" s="10"/>
      <c r="P81" s="10"/>
      <c r="Q81" s="10"/>
      <c r="R81" s="10"/>
      <c r="S81" s="10"/>
      <c r="T81" s="10"/>
      <c r="U81" s="10"/>
      <c r="V81" s="10"/>
      <c r="W81" s="11"/>
    </row>
    <row r="82" spans="1:23" x14ac:dyDescent="0.25">
      <c r="A82" s="1"/>
      <c r="B82" s="9"/>
      <c r="C82" s="10"/>
      <c r="D82" s="10"/>
      <c r="E82" s="10"/>
      <c r="F82" s="10"/>
      <c r="G82" s="10"/>
      <c r="H82" s="10"/>
      <c r="I82" s="10"/>
      <c r="J82" s="10"/>
      <c r="K82" s="10"/>
      <c r="L82" s="10"/>
      <c r="M82" s="10"/>
      <c r="N82" s="10"/>
      <c r="O82" s="10"/>
      <c r="P82" s="10"/>
      <c r="Q82" s="10"/>
      <c r="R82" s="10"/>
      <c r="S82" s="10"/>
      <c r="T82" s="10"/>
      <c r="U82" s="10"/>
      <c r="V82" s="10"/>
      <c r="W82" s="11"/>
    </row>
    <row r="83" spans="1:23" x14ac:dyDescent="0.25">
      <c r="A83" s="1"/>
      <c r="B83" s="419"/>
      <c r="C83" s="346"/>
      <c r="D83" s="346"/>
      <c r="E83" s="346"/>
      <c r="F83" s="346"/>
      <c r="G83" s="346"/>
      <c r="H83" s="346"/>
      <c r="I83" s="346"/>
      <c r="J83" s="346"/>
      <c r="K83" s="346"/>
      <c r="L83" s="346"/>
      <c r="M83" s="346"/>
      <c r="N83" s="347"/>
      <c r="O83" s="10"/>
      <c r="P83" s="10"/>
      <c r="Q83" s="345"/>
      <c r="R83" s="346"/>
      <c r="S83" s="346"/>
      <c r="T83" s="346"/>
      <c r="U83" s="346"/>
      <c r="V83" s="346"/>
      <c r="W83" s="423"/>
    </row>
    <row r="84" spans="1:23" x14ac:dyDescent="0.25">
      <c r="A84" s="1"/>
      <c r="B84" s="420"/>
      <c r="C84" s="421"/>
      <c r="D84" s="421"/>
      <c r="E84" s="421"/>
      <c r="F84" s="421"/>
      <c r="G84" s="421"/>
      <c r="H84" s="421"/>
      <c r="I84" s="421"/>
      <c r="J84" s="421"/>
      <c r="K84" s="421"/>
      <c r="L84" s="421"/>
      <c r="M84" s="421"/>
      <c r="N84" s="422"/>
      <c r="O84" s="10"/>
      <c r="P84" s="10"/>
      <c r="Q84" s="424"/>
      <c r="R84" s="421"/>
      <c r="S84" s="421"/>
      <c r="T84" s="421"/>
      <c r="U84" s="421"/>
      <c r="V84" s="421"/>
      <c r="W84" s="425"/>
    </row>
    <row r="85" spans="1:23" ht="15.75" x14ac:dyDescent="0.25">
      <c r="A85" s="1"/>
      <c r="B85" s="404" t="s">
        <v>23</v>
      </c>
      <c r="C85" s="405"/>
      <c r="D85" s="405"/>
      <c r="E85" s="405"/>
      <c r="F85" s="405"/>
      <c r="G85" s="405"/>
      <c r="H85" s="405"/>
      <c r="I85" s="405"/>
      <c r="J85" s="405"/>
      <c r="K85" s="405"/>
      <c r="L85" s="405"/>
      <c r="M85" s="405"/>
      <c r="N85" s="405"/>
      <c r="O85" s="10"/>
      <c r="P85" s="10"/>
      <c r="Q85" s="405" t="s">
        <v>25</v>
      </c>
      <c r="R85" s="405"/>
      <c r="S85" s="405"/>
      <c r="T85" s="405"/>
      <c r="U85" s="405"/>
      <c r="V85" s="405"/>
      <c r="W85" s="406"/>
    </row>
    <row r="86" spans="1:23" ht="15.75" thickBot="1" x14ac:dyDescent="0.3">
      <c r="A86" s="1"/>
      <c r="B86" s="15"/>
      <c r="C86" s="16"/>
      <c r="D86" s="16"/>
      <c r="E86" s="16"/>
      <c r="F86" s="16"/>
      <c r="G86" s="16"/>
      <c r="H86" s="16"/>
      <c r="I86" s="16"/>
      <c r="J86" s="16"/>
      <c r="K86" s="16"/>
      <c r="L86" s="16"/>
      <c r="M86" s="16"/>
      <c r="N86" s="16"/>
      <c r="O86" s="16"/>
      <c r="P86" s="16"/>
      <c r="Q86" s="16"/>
      <c r="R86" s="16"/>
      <c r="S86" s="16"/>
      <c r="T86" s="16"/>
      <c r="U86" s="16"/>
      <c r="V86" s="16"/>
      <c r="W86" s="17"/>
    </row>
  </sheetData>
  <sheetProtection algorithmName="SHA-512" hashValue="T/69TURIAcvWgb3+isWiqjETolgF6UeVUY1aTln8X3RiEIIJslMhPEikahnC9XkzwwSb5o5vRRS02W+7yPlupw==" saltValue="aiuRhiD5VSJerF99N/ejRw==" spinCount="100000" sheet="1" selectLockedCells="1"/>
  <mergeCells count="268">
    <mergeCell ref="R39:S39"/>
    <mergeCell ref="T40:U40"/>
    <mergeCell ref="T39:U39"/>
    <mergeCell ref="T32:U32"/>
    <mergeCell ref="T33:U33"/>
    <mergeCell ref="T36:U36"/>
    <mergeCell ref="R36:S36"/>
    <mergeCell ref="R34:S34"/>
    <mergeCell ref="R33:S33"/>
    <mergeCell ref="R32:S32"/>
    <mergeCell ref="R35:S35"/>
    <mergeCell ref="T34:U34"/>
    <mergeCell ref="T38:U38"/>
    <mergeCell ref="R38:S38"/>
    <mergeCell ref="T37:U37"/>
    <mergeCell ref="R37:S37"/>
    <mergeCell ref="V31:W31"/>
    <mergeCell ref="T28:U28"/>
    <mergeCell ref="T27:U27"/>
    <mergeCell ref="T26:U26"/>
    <mergeCell ref="N29:O29"/>
    <mergeCell ref="P31:Q31"/>
    <mergeCell ref="R31:S31"/>
    <mergeCell ref="T30:U30"/>
    <mergeCell ref="R30:S30"/>
    <mergeCell ref="T29:U29"/>
    <mergeCell ref="R26:S26"/>
    <mergeCell ref="R27:S27"/>
    <mergeCell ref="N28:O28"/>
    <mergeCell ref="N27:O27"/>
    <mergeCell ref="N30:O30"/>
    <mergeCell ref="T31:U31"/>
    <mergeCell ref="R29:S29"/>
    <mergeCell ref="I38:J38"/>
    <mergeCell ref="I37:J37"/>
    <mergeCell ref="L38:M38"/>
    <mergeCell ref="P35:Q35"/>
    <mergeCell ref="P36:Q36"/>
    <mergeCell ref="T35:U35"/>
    <mergeCell ref="B37:E37"/>
    <mergeCell ref="B38:E38"/>
    <mergeCell ref="V38:W38"/>
    <mergeCell ref="F37:H37"/>
    <mergeCell ref="F38:H38"/>
    <mergeCell ref="N38:O38"/>
    <mergeCell ref="P37:Q37"/>
    <mergeCell ref="P38:Q38"/>
    <mergeCell ref="F35:H35"/>
    <mergeCell ref="B35:E35"/>
    <mergeCell ref="B36:E36"/>
    <mergeCell ref="I36:J36"/>
    <mergeCell ref="I35:J35"/>
    <mergeCell ref="V35:W35"/>
    <mergeCell ref="V36:W36"/>
    <mergeCell ref="V37:W37"/>
    <mergeCell ref="F36:H36"/>
    <mergeCell ref="L36:M36"/>
    <mergeCell ref="B73:W73"/>
    <mergeCell ref="B80:N80"/>
    <mergeCell ref="B85:N85"/>
    <mergeCell ref="Q80:W80"/>
    <mergeCell ref="Q85:W85"/>
    <mergeCell ref="P59:S59"/>
    <mergeCell ref="B70:J70"/>
    <mergeCell ref="M59:O59"/>
    <mergeCell ref="J59:L59"/>
    <mergeCell ref="B61:W61"/>
    <mergeCell ref="B69:J69"/>
    <mergeCell ref="B67:H67"/>
    <mergeCell ref="I67:N67"/>
    <mergeCell ref="B68:N68"/>
    <mergeCell ref="T59:W59"/>
    <mergeCell ref="B83:N84"/>
    <mergeCell ref="Q83:W84"/>
    <mergeCell ref="Q78:W79"/>
    <mergeCell ref="B64:J65"/>
    <mergeCell ref="B74:W74"/>
    <mergeCell ref="P58:S58"/>
    <mergeCell ref="P56:S56"/>
    <mergeCell ref="P55:S55"/>
    <mergeCell ref="P54:S54"/>
    <mergeCell ref="B51:W51"/>
    <mergeCell ref="M56:O56"/>
    <mergeCell ref="M57:O57"/>
    <mergeCell ref="B57:E57"/>
    <mergeCell ref="T57:W57"/>
    <mergeCell ref="T58:W58"/>
    <mergeCell ref="B58:E58"/>
    <mergeCell ref="F54:L54"/>
    <mergeCell ref="F55:L55"/>
    <mergeCell ref="F56:L56"/>
    <mergeCell ref="F57:L57"/>
    <mergeCell ref="F58:L58"/>
    <mergeCell ref="F53:L53"/>
    <mergeCell ref="M58:O58"/>
    <mergeCell ref="B54:E54"/>
    <mergeCell ref="B55:E55"/>
    <mergeCell ref="B56:E56"/>
    <mergeCell ref="T53:W53"/>
    <mergeCell ref="P57:S57"/>
    <mergeCell ref="T54:W54"/>
    <mergeCell ref="T55:W55"/>
    <mergeCell ref="T56:W56"/>
    <mergeCell ref="R40:S40"/>
    <mergeCell ref="B53:E53"/>
    <mergeCell ref="M53:O53"/>
    <mergeCell ref="P53:S53"/>
    <mergeCell ref="V40:W40"/>
    <mergeCell ref="B42:D42"/>
    <mergeCell ref="E42:H42"/>
    <mergeCell ref="I42:M42"/>
    <mergeCell ref="N42:W42"/>
    <mergeCell ref="B52:E52"/>
    <mergeCell ref="F52:L52"/>
    <mergeCell ref="M52:O52"/>
    <mergeCell ref="P52:S52"/>
    <mergeCell ref="T52:W52"/>
    <mergeCell ref="M54:O54"/>
    <mergeCell ref="M55:O55"/>
    <mergeCell ref="B43:W43"/>
    <mergeCell ref="B48:G48"/>
    <mergeCell ref="B45:N45"/>
    <mergeCell ref="B46:W46"/>
    <mergeCell ref="B39:Q40"/>
    <mergeCell ref="V39:W39"/>
    <mergeCell ref="B18:W18"/>
    <mergeCell ref="N33:O33"/>
    <mergeCell ref="N34:O34"/>
    <mergeCell ref="N35:O35"/>
    <mergeCell ref="N36:O36"/>
    <mergeCell ref="N37:O37"/>
    <mergeCell ref="I29:J29"/>
    <mergeCell ref="I28:J28"/>
    <mergeCell ref="I27:J27"/>
    <mergeCell ref="I26:J26"/>
    <mergeCell ref="L37:M37"/>
    <mergeCell ref="P34:Q34"/>
    <mergeCell ref="V28:W28"/>
    <mergeCell ref="B26:E26"/>
    <mergeCell ref="B27:E27"/>
    <mergeCell ref="F22:H22"/>
    <mergeCell ref="F23:H23"/>
    <mergeCell ref="F24:H24"/>
    <mergeCell ref="F25:H25"/>
    <mergeCell ref="R25:S25"/>
    <mergeCell ref="B21:W21"/>
    <mergeCell ref="B34:E34"/>
    <mergeCell ref="I34:J34"/>
    <mergeCell ref="I33:J33"/>
    <mergeCell ref="O16:T16"/>
    <mergeCell ref="B14:D14"/>
    <mergeCell ref="E16:J16"/>
    <mergeCell ref="L11:N11"/>
    <mergeCell ref="O10:T10"/>
    <mergeCell ref="L13:N13"/>
    <mergeCell ref="B3:D3"/>
    <mergeCell ref="E3:H3"/>
    <mergeCell ref="V34:W34"/>
    <mergeCell ref="O11:T11"/>
    <mergeCell ref="O12:T12"/>
    <mergeCell ref="O13:T13"/>
    <mergeCell ref="O14:T14"/>
    <mergeCell ref="O15:T15"/>
    <mergeCell ref="L15:N15"/>
    <mergeCell ref="P24:Q24"/>
    <mergeCell ref="V33:W33"/>
    <mergeCell ref="V26:W26"/>
    <mergeCell ref="V27:W27"/>
    <mergeCell ref="V29:W29"/>
    <mergeCell ref="V30:W30"/>
    <mergeCell ref="P30:Q30"/>
    <mergeCell ref="N26:O26"/>
    <mergeCell ref="V32:W32"/>
    <mergeCell ref="B15:D15"/>
    <mergeCell ref="E10:J10"/>
    <mergeCell ref="E11:J11"/>
    <mergeCell ref="E12:J12"/>
    <mergeCell ref="E13:J13"/>
    <mergeCell ref="E15:J15"/>
    <mergeCell ref="L10:N10"/>
    <mergeCell ref="E14:J14"/>
    <mergeCell ref="L16:N16"/>
    <mergeCell ref="B2:W2"/>
    <mergeCell ref="N23:O23"/>
    <mergeCell ref="N24:O24"/>
    <mergeCell ref="N25:O25"/>
    <mergeCell ref="T22:U22"/>
    <mergeCell ref="R22:S22"/>
    <mergeCell ref="P22:Q22"/>
    <mergeCell ref="N22:O22"/>
    <mergeCell ref="V22:W22"/>
    <mergeCell ref="V23:W23"/>
    <mergeCell ref="V24:W24"/>
    <mergeCell ref="V25:W25"/>
    <mergeCell ref="T23:U23"/>
    <mergeCell ref="T24:U24"/>
    <mergeCell ref="T25:U25"/>
    <mergeCell ref="I24:J24"/>
    <mergeCell ref="B8:W8"/>
    <mergeCell ref="B17:W17"/>
    <mergeCell ref="L14:N14"/>
    <mergeCell ref="B16:D16"/>
    <mergeCell ref="B4:W4"/>
    <mergeCell ref="I3:M3"/>
    <mergeCell ref="B9:W9"/>
    <mergeCell ref="P23:Q23"/>
    <mergeCell ref="N3:W3"/>
    <mergeCell ref="R23:S23"/>
    <mergeCell ref="B23:E23"/>
    <mergeCell ref="B24:E24"/>
    <mergeCell ref="L23:M23"/>
    <mergeCell ref="L24:M24"/>
    <mergeCell ref="L25:M25"/>
    <mergeCell ref="L29:M29"/>
    <mergeCell ref="L28:M28"/>
    <mergeCell ref="I25:J25"/>
    <mergeCell ref="B25:E25"/>
    <mergeCell ref="R28:S28"/>
    <mergeCell ref="P29:Q29"/>
    <mergeCell ref="I23:J23"/>
    <mergeCell ref="I22:J22"/>
    <mergeCell ref="L22:M22"/>
    <mergeCell ref="R24:S24"/>
    <mergeCell ref="L12:N12"/>
    <mergeCell ref="B20:W20"/>
    <mergeCell ref="B22:E22"/>
    <mergeCell ref="P25:Q25"/>
    <mergeCell ref="P26:Q26"/>
    <mergeCell ref="P27:Q27"/>
    <mergeCell ref="B5:J6"/>
    <mergeCell ref="L34:M34"/>
    <mergeCell ref="L35:M35"/>
    <mergeCell ref="F26:H26"/>
    <mergeCell ref="F27:H27"/>
    <mergeCell ref="F28:H28"/>
    <mergeCell ref="F29:H29"/>
    <mergeCell ref="F30:H30"/>
    <mergeCell ref="F31:H31"/>
    <mergeCell ref="F32:H32"/>
    <mergeCell ref="F33:H33"/>
    <mergeCell ref="F34:H34"/>
    <mergeCell ref="L26:M26"/>
    <mergeCell ref="L27:M27"/>
    <mergeCell ref="L30:M30"/>
    <mergeCell ref="K5:W6"/>
    <mergeCell ref="B7:W7"/>
    <mergeCell ref="B30:E30"/>
    <mergeCell ref="B31:E31"/>
    <mergeCell ref="B32:E32"/>
    <mergeCell ref="B33:E33"/>
    <mergeCell ref="I30:J30"/>
    <mergeCell ref="P28:Q28"/>
    <mergeCell ref="B29:E29"/>
    <mergeCell ref="N31:O31"/>
    <mergeCell ref="N32:O32"/>
    <mergeCell ref="I32:J32"/>
    <mergeCell ref="I31:J31"/>
    <mergeCell ref="L31:M31"/>
    <mergeCell ref="L32:M32"/>
    <mergeCell ref="B28:E28"/>
    <mergeCell ref="P32:Q32"/>
    <mergeCell ref="P33:Q33"/>
    <mergeCell ref="B10:D10"/>
    <mergeCell ref="B11:D11"/>
    <mergeCell ref="B12:D12"/>
    <mergeCell ref="B19:W19"/>
    <mergeCell ref="B13:D13"/>
    <mergeCell ref="L33:M33"/>
  </mergeCells>
  <dataValidations count="6">
    <dataValidation type="whole" operator="lessThanOrEqual" allowBlank="1" showInputMessage="1" showErrorMessage="1" errorTitle="Invalid Entry" error="Total Annual Hours Worked for Employer may not exceed 2080." sqref="L24:M38" xr:uid="{00000000-0002-0000-0200-000000000000}">
      <formula1>2080</formula1>
    </dataValidation>
    <dataValidation type="whole" operator="lessThanOrEqual" allowBlank="1" showInputMessage="1" showErrorMessage="1" errorTitle="Invalid Entry" error="# of CCFP Operating Months Per Year may not exceed 12." sqref="K24:K38" xr:uid="{00000000-0002-0000-0200-000001000000}">
      <formula1>12</formula1>
    </dataValidation>
    <dataValidation type="decimal" operator="lessThanOrEqual" allowBlank="1" showInputMessage="1" showErrorMessage="1" errorTitle="Invalid Entry" error="Hours Per Month Spent on CCFP may not exceed 173.33." sqref="I24:J38" xr:uid="{00000000-0002-0000-0200-000002000000}">
      <formula1>173.33</formula1>
    </dataValidation>
    <dataValidation type="decimal" operator="lessThanOrEqual" allowBlank="1" showInputMessage="1" showErrorMessage="1" errorTitle="Invalid Entry" error="The number of hours in this column may not exceed 173.33." sqref="M54:S58" xr:uid="{00000000-0002-0000-0200-000003000000}">
      <formula1>173.33</formula1>
    </dataValidation>
    <dataValidation type="whole" allowBlank="1" showInputMessage="1" showErrorMessage="1" errorTitle="Invalid Entry - Numbers Only" error="Please enter a numerical amount in whole dollars only. Do not include cents." sqref="N24:Q38" xr:uid="{00000000-0002-0000-0200-000004000000}">
      <formula1>0</formula1>
      <formula2>300000</formula2>
    </dataValidation>
    <dataValidation type="whole" allowBlank="1" showInputMessage="1" showErrorMessage="1" errorTitle="Invalid Entry - Numbers Only" error="Please enter a numerical amount is whole dollars. Do not include cents." sqref="T24:U38" xr:uid="{00000000-0002-0000-0200-000005000000}">
      <formula1>0</formula1>
      <formula2>300000</formula2>
    </dataValidation>
  </dataValidations>
  <printOptions horizontalCentered="1"/>
  <pageMargins left="0.25" right="0.25" top="0.75" bottom="0.75" header="0.3" footer="0.3"/>
  <pageSetup scale="50" fitToHeight="0" orientation="portrait" r:id="rId1"/>
  <headerFooter>
    <oddFooter>&amp;CPage &amp;P of &amp;N&amp;RA-109-00</oddFooter>
  </headerFooter>
  <rowBreaks count="1" manualBreakCount="1">
    <brk id="40" min="1" max="2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4"/>
  <sheetViews>
    <sheetView zoomScale="120" zoomScaleNormal="120" zoomScalePageLayoutView="120" workbookViewId="0">
      <selection activeCell="C10" sqref="C10:D10"/>
    </sheetView>
  </sheetViews>
  <sheetFormatPr defaultColWidth="9.140625" defaultRowHeight="12.75" x14ac:dyDescent="0.25"/>
  <cols>
    <col min="1" max="1" width="14.140625" style="36" customWidth="1"/>
    <col min="2" max="2" width="38.28515625" style="36" customWidth="1"/>
    <col min="3" max="3" width="7.42578125" style="36" customWidth="1"/>
    <col min="4" max="4" width="10" style="36" customWidth="1"/>
    <col min="5" max="5" width="20.5703125" style="36" customWidth="1"/>
    <col min="6" max="6" width="25.140625" style="36" customWidth="1"/>
    <col min="7" max="7" width="2.7109375" style="36" customWidth="1"/>
    <col min="8" max="9" width="1.28515625" style="36" customWidth="1"/>
    <col min="10" max="10" width="16" style="36" customWidth="1"/>
    <col min="11" max="16384" width="9.140625" style="36"/>
  </cols>
  <sheetData>
    <row r="1" spans="1:10" ht="15.75" x14ac:dyDescent="0.25">
      <c r="A1" s="429" t="s">
        <v>114</v>
      </c>
      <c r="B1" s="429"/>
      <c r="C1" s="429"/>
      <c r="D1" s="429"/>
      <c r="E1" s="429"/>
      <c r="F1" s="429"/>
      <c r="G1" s="429"/>
      <c r="H1" s="429"/>
      <c r="I1" s="429"/>
      <c r="J1" s="429"/>
    </row>
    <row r="2" spans="1:10" ht="18.75" customHeight="1" x14ac:dyDescent="0.25">
      <c r="A2" s="430" t="s">
        <v>115</v>
      </c>
      <c r="B2" s="430"/>
      <c r="C2" s="430"/>
      <c r="D2" s="430"/>
      <c r="E2" s="430"/>
      <c r="F2" s="430"/>
      <c r="G2" s="430"/>
      <c r="H2" s="430"/>
      <c r="I2" s="430"/>
      <c r="J2" s="430"/>
    </row>
    <row r="3" spans="1:10" ht="18" customHeight="1" x14ac:dyDescent="0.25">
      <c r="A3" s="431" t="s">
        <v>135</v>
      </c>
      <c r="B3" s="431"/>
      <c r="C3" s="431"/>
      <c r="D3" s="431"/>
      <c r="E3" s="431"/>
      <c r="F3" s="431"/>
      <c r="G3" s="431"/>
      <c r="H3" s="431"/>
      <c r="I3" s="431"/>
      <c r="J3" s="431"/>
    </row>
    <row r="4" spans="1:10" s="46" customFormat="1" ht="15.75" customHeight="1" thickBot="1" x14ac:dyDescent="0.3">
      <c r="A4" s="436" t="s">
        <v>163</v>
      </c>
      <c r="B4" s="437"/>
      <c r="C4" s="437"/>
      <c r="D4" s="437"/>
      <c r="E4" s="437"/>
      <c r="F4" s="437"/>
      <c r="G4" s="437"/>
      <c r="H4" s="437"/>
      <c r="I4" s="437"/>
      <c r="J4" s="437"/>
    </row>
    <row r="5" spans="1:10" s="38" customFormat="1" ht="24" customHeight="1" thickBot="1" x14ac:dyDescent="0.3">
      <c r="A5" s="37" t="s">
        <v>102</v>
      </c>
      <c r="B5" s="111">
        <f>PEW!C2</f>
        <v>0</v>
      </c>
      <c r="C5" s="432" t="s">
        <v>103</v>
      </c>
      <c r="D5" s="432"/>
      <c r="E5" s="433">
        <f>PEW!I2</f>
        <v>0</v>
      </c>
      <c r="F5" s="434"/>
      <c r="G5" s="434"/>
      <c r="H5" s="434"/>
      <c r="I5" s="434"/>
      <c r="J5" s="435"/>
    </row>
    <row r="6" spans="1:10" ht="11.25" customHeight="1" x14ac:dyDescent="0.25">
      <c r="A6" s="438"/>
      <c r="B6" s="438"/>
      <c r="C6" s="438"/>
      <c r="D6" s="438"/>
      <c r="E6" s="438"/>
      <c r="F6" s="438"/>
      <c r="G6" s="438"/>
      <c r="H6" s="438"/>
      <c r="I6" s="438"/>
      <c r="J6" s="438"/>
    </row>
    <row r="7" spans="1:10" s="39" customFormat="1" ht="14.1" customHeight="1" x14ac:dyDescent="0.25">
      <c r="A7" s="439" t="s">
        <v>136</v>
      </c>
      <c r="B7" s="439"/>
      <c r="C7" s="439"/>
      <c r="D7" s="439"/>
      <c r="E7" s="439"/>
      <c r="F7" s="439"/>
      <c r="G7" s="439"/>
      <c r="H7" s="439"/>
      <c r="I7" s="439"/>
      <c r="J7" s="439"/>
    </row>
    <row r="8" spans="1:10" s="39" customFormat="1" ht="10.5" customHeight="1" thickBot="1" x14ac:dyDescent="0.3">
      <c r="A8" s="439"/>
      <c r="B8" s="439"/>
      <c r="C8" s="439"/>
      <c r="D8" s="439"/>
      <c r="E8" s="439"/>
      <c r="F8" s="439"/>
      <c r="G8" s="439"/>
      <c r="H8" s="439"/>
      <c r="I8" s="439"/>
      <c r="J8" s="439"/>
    </row>
    <row r="9" spans="1:10" ht="30" customHeight="1" thickBot="1" x14ac:dyDescent="0.3">
      <c r="A9" s="440" t="s">
        <v>137</v>
      </c>
      <c r="B9" s="441"/>
      <c r="C9" s="442" t="s">
        <v>138</v>
      </c>
      <c r="D9" s="441"/>
      <c r="E9" s="118" t="s">
        <v>139</v>
      </c>
      <c r="F9" s="440" t="s">
        <v>140</v>
      </c>
      <c r="G9" s="443"/>
    </row>
    <row r="10" spans="1:10" ht="20.25" customHeight="1" x14ac:dyDescent="0.25">
      <c r="A10" s="444" t="s">
        <v>141</v>
      </c>
      <c r="B10" s="445"/>
      <c r="C10" s="446">
        <v>0</v>
      </c>
      <c r="D10" s="447"/>
      <c r="E10" s="117">
        <v>0</v>
      </c>
      <c r="F10" s="448">
        <f>SUM(C10:E10)</f>
        <v>0</v>
      </c>
      <c r="G10" s="449"/>
    </row>
    <row r="11" spans="1:10" ht="20.25" customHeight="1" x14ac:dyDescent="0.25">
      <c r="A11" s="450" t="s">
        <v>108</v>
      </c>
      <c r="B11" s="451"/>
      <c r="C11" s="452">
        <v>0</v>
      </c>
      <c r="D11" s="453"/>
      <c r="E11" s="45">
        <v>0</v>
      </c>
      <c r="F11" s="454">
        <f t="shared" ref="F11:F16" si="0">SUM(C11:E11)</f>
        <v>0</v>
      </c>
      <c r="G11" s="455"/>
    </row>
    <row r="12" spans="1:10" ht="20.25" customHeight="1" x14ac:dyDescent="0.25">
      <c r="A12" s="450" t="s">
        <v>107</v>
      </c>
      <c r="B12" s="451"/>
      <c r="C12" s="452">
        <v>0</v>
      </c>
      <c r="D12" s="453"/>
      <c r="E12" s="45">
        <v>0</v>
      </c>
      <c r="F12" s="454">
        <f t="shared" si="0"/>
        <v>0</v>
      </c>
      <c r="G12" s="455"/>
    </row>
    <row r="13" spans="1:10" ht="20.25" customHeight="1" x14ac:dyDescent="0.25">
      <c r="A13" s="456" t="s">
        <v>142</v>
      </c>
      <c r="B13" s="451"/>
      <c r="C13" s="452">
        <v>0</v>
      </c>
      <c r="D13" s="453"/>
      <c r="E13" s="45">
        <v>0</v>
      </c>
      <c r="F13" s="454">
        <f t="shared" si="0"/>
        <v>0</v>
      </c>
      <c r="G13" s="455"/>
    </row>
    <row r="14" spans="1:10" ht="20.25" customHeight="1" x14ac:dyDescent="0.25">
      <c r="A14" s="456" t="s">
        <v>143</v>
      </c>
      <c r="B14" s="451"/>
      <c r="C14" s="452">
        <v>0</v>
      </c>
      <c r="D14" s="453"/>
      <c r="E14" s="45">
        <v>0</v>
      </c>
      <c r="F14" s="454">
        <f t="shared" si="0"/>
        <v>0</v>
      </c>
      <c r="G14" s="455"/>
    </row>
    <row r="15" spans="1:10" ht="20.25" customHeight="1" x14ac:dyDescent="0.25">
      <c r="A15" s="456" t="s">
        <v>144</v>
      </c>
      <c r="B15" s="451"/>
      <c r="C15" s="452">
        <v>0</v>
      </c>
      <c r="D15" s="453"/>
      <c r="E15" s="45">
        <v>0</v>
      </c>
      <c r="F15" s="454">
        <f t="shared" si="0"/>
        <v>0</v>
      </c>
      <c r="G15" s="455"/>
    </row>
    <row r="16" spans="1:10" ht="42.95" customHeight="1" thickBot="1" x14ac:dyDescent="0.3">
      <c r="A16" s="457" t="s">
        <v>145</v>
      </c>
      <c r="B16" s="458"/>
      <c r="C16" s="459">
        <v>0</v>
      </c>
      <c r="D16" s="460"/>
      <c r="E16" s="115">
        <v>0</v>
      </c>
      <c r="F16" s="461">
        <f t="shared" si="0"/>
        <v>0</v>
      </c>
      <c r="G16" s="462"/>
    </row>
    <row r="17" spans="1:10" ht="30.75" customHeight="1" thickBot="1" x14ac:dyDescent="0.3">
      <c r="A17" s="463" t="s">
        <v>146</v>
      </c>
      <c r="B17" s="464"/>
      <c r="C17" s="465">
        <f>SUM(C10:D16)</f>
        <v>0</v>
      </c>
      <c r="D17" s="466"/>
      <c r="E17" s="116">
        <f>SUM(E10:E16)</f>
        <v>0</v>
      </c>
      <c r="F17" s="467">
        <f>SUM(F10:G16)</f>
        <v>0</v>
      </c>
      <c r="G17" s="468"/>
    </row>
    <row r="18" spans="1:10" ht="6.95" customHeight="1" thickBot="1" x14ac:dyDescent="0.3">
      <c r="A18" s="469"/>
      <c r="B18" s="470"/>
      <c r="C18" s="471"/>
      <c r="D18" s="470"/>
      <c r="E18" s="112"/>
      <c r="F18" s="471"/>
      <c r="G18" s="472"/>
    </row>
    <row r="19" spans="1:10" ht="30" customHeight="1" thickBot="1" x14ac:dyDescent="0.3">
      <c r="A19" s="473" t="s">
        <v>147</v>
      </c>
      <c r="B19" s="474"/>
      <c r="C19" s="442" t="s">
        <v>138</v>
      </c>
      <c r="D19" s="441"/>
      <c r="E19" s="118" t="s">
        <v>139</v>
      </c>
      <c r="F19" s="440" t="s">
        <v>140</v>
      </c>
      <c r="G19" s="443"/>
    </row>
    <row r="20" spans="1:10" ht="20.25" customHeight="1" x14ac:dyDescent="0.25">
      <c r="A20" s="475" t="s">
        <v>111</v>
      </c>
      <c r="B20" s="445"/>
      <c r="C20" s="476">
        <f>'Management Plan'!T44</f>
        <v>0</v>
      </c>
      <c r="D20" s="477"/>
      <c r="E20" s="119">
        <f>'Management Plan'!V44</f>
        <v>0</v>
      </c>
      <c r="F20" s="478">
        <f>SUM(C20:E20)</f>
        <v>0</v>
      </c>
      <c r="G20" s="479"/>
      <c r="J20" s="480" t="s">
        <v>119</v>
      </c>
    </row>
    <row r="21" spans="1:10" ht="20.25" customHeight="1" thickBot="1" x14ac:dyDescent="0.3">
      <c r="A21" s="456" t="s">
        <v>148</v>
      </c>
      <c r="B21" s="451"/>
      <c r="C21" s="482">
        <v>0</v>
      </c>
      <c r="D21" s="483"/>
      <c r="E21" s="44">
        <v>0</v>
      </c>
      <c r="F21" s="484">
        <f t="shared" ref="F21:F26" si="1">SUM(C21:E21)</f>
        <v>0</v>
      </c>
      <c r="G21" s="485"/>
      <c r="J21" s="481"/>
    </row>
    <row r="22" spans="1:10" ht="20.25" customHeight="1" thickBot="1" x14ac:dyDescent="0.3">
      <c r="A22" s="456" t="s">
        <v>149</v>
      </c>
      <c r="B22" s="451"/>
      <c r="C22" s="482">
        <v>0</v>
      </c>
      <c r="D22" s="483"/>
      <c r="E22" s="44">
        <v>0</v>
      </c>
      <c r="F22" s="484">
        <f t="shared" si="1"/>
        <v>0</v>
      </c>
      <c r="G22" s="485"/>
      <c r="J22" s="113">
        <f>PEW!P42</f>
        <v>0</v>
      </c>
    </row>
    <row r="23" spans="1:10" ht="20.25" customHeight="1" x14ac:dyDescent="0.25">
      <c r="A23" s="456" t="s">
        <v>150</v>
      </c>
      <c r="B23" s="451"/>
      <c r="C23" s="482">
        <v>0</v>
      </c>
      <c r="D23" s="483"/>
      <c r="E23" s="44">
        <v>0</v>
      </c>
      <c r="F23" s="484">
        <f t="shared" si="1"/>
        <v>0</v>
      </c>
      <c r="G23" s="485"/>
      <c r="J23" s="486" t="s">
        <v>120</v>
      </c>
    </row>
    <row r="24" spans="1:10" ht="20.25" customHeight="1" thickBot="1" x14ac:dyDescent="0.3">
      <c r="A24" s="456" t="s">
        <v>151</v>
      </c>
      <c r="B24" s="451"/>
      <c r="C24" s="482">
        <v>0</v>
      </c>
      <c r="D24" s="483"/>
      <c r="E24" s="44">
        <v>0</v>
      </c>
      <c r="F24" s="484">
        <f t="shared" si="1"/>
        <v>0</v>
      </c>
      <c r="G24" s="485"/>
      <c r="J24" s="487"/>
    </row>
    <row r="25" spans="1:10" ht="20.25" customHeight="1" thickBot="1" x14ac:dyDescent="0.3">
      <c r="A25" s="456" t="s">
        <v>152</v>
      </c>
      <c r="B25" s="451"/>
      <c r="C25" s="482">
        <v>0</v>
      </c>
      <c r="D25" s="483"/>
      <c r="E25" s="44">
        <v>0</v>
      </c>
      <c r="F25" s="484">
        <f t="shared" si="1"/>
        <v>0</v>
      </c>
      <c r="G25" s="485"/>
      <c r="J25" s="114">
        <f>J22-C29</f>
        <v>0</v>
      </c>
    </row>
    <row r="26" spans="1:10" ht="44.1" customHeight="1" thickBot="1" x14ac:dyDescent="0.3">
      <c r="A26" s="457" t="s">
        <v>145</v>
      </c>
      <c r="B26" s="458"/>
      <c r="C26" s="488">
        <v>0</v>
      </c>
      <c r="D26" s="489"/>
      <c r="E26" s="120">
        <v>0</v>
      </c>
      <c r="F26" s="490">
        <f t="shared" si="1"/>
        <v>0</v>
      </c>
      <c r="G26" s="491"/>
    </row>
    <row r="27" spans="1:10" ht="42" customHeight="1" thickBot="1" x14ac:dyDescent="0.3">
      <c r="A27" s="492" t="s">
        <v>153</v>
      </c>
      <c r="B27" s="464"/>
      <c r="C27" s="465">
        <f>SUM(C20:D26)</f>
        <v>0</v>
      </c>
      <c r="D27" s="466"/>
      <c r="E27" s="116">
        <f>SUM(E20:E26)</f>
        <v>0</v>
      </c>
      <c r="F27" s="467">
        <f>SUM(F20:G26)</f>
        <v>0</v>
      </c>
      <c r="G27" s="468"/>
    </row>
    <row r="28" spans="1:10" ht="18" customHeight="1" thickBot="1" x14ac:dyDescent="0.3">
      <c r="A28" s="463"/>
      <c r="B28" s="464"/>
      <c r="C28" s="493" t="s">
        <v>112</v>
      </c>
      <c r="D28" s="494"/>
      <c r="E28" s="122" t="s">
        <v>110</v>
      </c>
      <c r="F28" s="495" t="s">
        <v>113</v>
      </c>
      <c r="G28" s="496"/>
    </row>
    <row r="29" spans="1:10" ht="18" customHeight="1" thickBot="1" x14ac:dyDescent="0.3">
      <c r="A29" s="463" t="s">
        <v>154</v>
      </c>
      <c r="B29" s="464"/>
      <c r="C29" s="497">
        <f>SUM(C27,C17)</f>
        <v>0</v>
      </c>
      <c r="D29" s="498"/>
      <c r="E29" s="121">
        <f>SUM(E17,E27)</f>
        <v>0</v>
      </c>
      <c r="F29" s="499">
        <f>SUM(F17,F27)</f>
        <v>0</v>
      </c>
      <c r="G29" s="500"/>
    </row>
    <row r="30" spans="1:10" s="41" customFormat="1" ht="14.1" customHeight="1" x14ac:dyDescent="0.25">
      <c r="A30" s="40" t="s">
        <v>155</v>
      </c>
    </row>
    <row r="31" spans="1:10" s="41" customFormat="1" x14ac:dyDescent="0.25">
      <c r="A31" s="503" t="s">
        <v>118</v>
      </c>
      <c r="B31" s="503"/>
      <c r="C31" s="503"/>
      <c r="D31" s="503"/>
      <c r="E31" s="503"/>
      <c r="F31" s="503"/>
      <c r="G31" s="503"/>
      <c r="H31" s="503"/>
      <c r="I31" s="503"/>
      <c r="J31" s="503"/>
    </row>
    <row r="32" spans="1:10" s="41" customFormat="1" ht="14.1" customHeight="1" x14ac:dyDescent="0.25">
      <c r="A32" s="504" t="s">
        <v>156</v>
      </c>
      <c r="B32" s="504"/>
      <c r="C32" s="504"/>
      <c r="D32" s="504"/>
      <c r="E32" s="504"/>
      <c r="F32" s="504"/>
      <c r="G32" s="504"/>
      <c r="H32" s="504"/>
      <c r="I32" s="504"/>
      <c r="J32" s="504"/>
    </row>
    <row r="33" spans="1:10" s="41" customFormat="1" ht="14.1" customHeight="1" x14ac:dyDescent="0.25">
      <c r="A33" s="504" t="s">
        <v>157</v>
      </c>
      <c r="B33" s="505"/>
      <c r="C33" s="505"/>
      <c r="D33" s="505"/>
      <c r="E33" s="505"/>
      <c r="F33" s="505"/>
      <c r="G33" s="505"/>
      <c r="H33" s="505"/>
      <c r="I33" s="505"/>
      <c r="J33" s="505"/>
    </row>
    <row r="34" spans="1:10" s="41" customFormat="1" ht="14.1" customHeight="1" x14ac:dyDescent="0.25">
      <c r="A34" s="41" t="s">
        <v>158</v>
      </c>
    </row>
    <row r="35" spans="1:10" ht="6" customHeight="1" x14ac:dyDescent="0.25"/>
    <row r="36" spans="1:10" ht="14.1" customHeight="1" x14ac:dyDescent="0.25">
      <c r="A36" s="36" t="s">
        <v>159</v>
      </c>
    </row>
    <row r="37" spans="1:10" ht="14.1" customHeight="1" thickBot="1" x14ac:dyDescent="0.3">
      <c r="A37" s="36" t="s">
        <v>160</v>
      </c>
    </row>
    <row r="38" spans="1:10" ht="26.25" customHeight="1" thickBot="1" x14ac:dyDescent="0.3">
      <c r="A38" s="506"/>
      <c r="B38" s="507"/>
      <c r="C38" s="507"/>
      <c r="D38" s="507"/>
      <c r="E38" s="507"/>
      <c r="F38" s="507"/>
      <c r="G38" s="507"/>
      <c r="H38" s="507"/>
      <c r="I38" s="507"/>
      <c r="J38" s="508"/>
    </row>
    <row r="39" spans="1:10" ht="6" customHeight="1" x14ac:dyDescent="0.25"/>
    <row r="40" spans="1:10" ht="27" customHeight="1" thickBot="1" x14ac:dyDescent="0.3">
      <c r="A40" s="509" t="s">
        <v>109</v>
      </c>
      <c r="B40" s="156"/>
      <c r="C40" s="156"/>
      <c r="D40" s="156"/>
      <c r="E40" s="156"/>
      <c r="F40" s="156"/>
      <c r="G40" s="156"/>
      <c r="H40" s="156"/>
      <c r="I40" s="156"/>
      <c r="J40" s="156"/>
    </row>
    <row r="41" spans="1:10" ht="27" customHeight="1" thickBot="1" x14ac:dyDescent="0.3">
      <c r="A41" s="510"/>
      <c r="B41" s="511"/>
      <c r="C41" s="511"/>
      <c r="D41" s="511"/>
      <c r="E41" s="511"/>
      <c r="F41" s="511"/>
      <c r="G41" s="511"/>
      <c r="H41" s="511"/>
      <c r="I41" s="511"/>
      <c r="J41" s="512"/>
    </row>
    <row r="42" spans="1:10" s="43" customFormat="1" ht="14.1" customHeight="1" x14ac:dyDescent="0.25">
      <c r="A42" s="42" t="s">
        <v>161</v>
      </c>
    </row>
    <row r="43" spans="1:10" ht="6" customHeight="1" thickBot="1" x14ac:dyDescent="0.3"/>
    <row r="44" spans="1:10" ht="14.1" customHeight="1" thickBot="1" x14ac:dyDescent="0.3">
      <c r="A44" s="123" t="s">
        <v>162</v>
      </c>
      <c r="B44" s="124"/>
      <c r="C44" s="125"/>
      <c r="D44" s="125"/>
      <c r="E44" s="125"/>
      <c r="F44" s="125"/>
      <c r="G44" s="125"/>
      <c r="H44" s="125"/>
      <c r="I44" s="125"/>
      <c r="J44" s="126"/>
    </row>
    <row r="45" spans="1:10" ht="25.5" customHeight="1" thickBot="1" x14ac:dyDescent="0.3">
      <c r="A45" s="513"/>
      <c r="B45" s="514"/>
      <c r="C45" s="514"/>
      <c r="D45" s="514"/>
      <c r="F45" s="515"/>
      <c r="G45" s="516"/>
      <c r="H45" s="516"/>
      <c r="I45" s="516"/>
      <c r="J45" s="517"/>
    </row>
    <row r="46" spans="1:10" ht="12.75" customHeight="1" thickBot="1" x14ac:dyDescent="0.3">
      <c r="A46" s="518" t="s">
        <v>57</v>
      </c>
      <c r="B46" s="519"/>
      <c r="C46" s="31"/>
      <c r="D46" s="31"/>
      <c r="F46" s="31" t="s">
        <v>24</v>
      </c>
      <c r="G46" s="31"/>
      <c r="H46" s="31"/>
      <c r="I46" s="31"/>
      <c r="J46" s="127"/>
    </row>
    <row r="47" spans="1:10" ht="25.5" customHeight="1" thickBot="1" x14ac:dyDescent="0.3">
      <c r="A47" s="520"/>
      <c r="B47" s="521"/>
      <c r="C47" s="521"/>
      <c r="D47" s="522"/>
      <c r="F47" s="520"/>
      <c r="G47" s="521"/>
      <c r="H47" s="521"/>
      <c r="I47" s="521"/>
      <c r="J47" s="522"/>
    </row>
    <row r="48" spans="1:10" ht="12.75" customHeight="1" thickBot="1" x14ac:dyDescent="0.3">
      <c r="A48" s="501" t="s">
        <v>23</v>
      </c>
      <c r="B48" s="502"/>
      <c r="C48" s="128"/>
      <c r="D48" s="128"/>
      <c r="E48" s="129"/>
      <c r="F48" s="128" t="s">
        <v>25</v>
      </c>
      <c r="G48" s="128"/>
      <c r="H48" s="128"/>
      <c r="I48" s="128"/>
      <c r="J48" s="130"/>
    </row>
    <row r="49" spans="1:10" ht="14.1" customHeight="1" thickBot="1" x14ac:dyDescent="0.3"/>
    <row r="50" spans="1:10" ht="15" customHeight="1" x14ac:dyDescent="0.25">
      <c r="A50" s="523" t="s">
        <v>104</v>
      </c>
      <c r="B50" s="524"/>
      <c r="C50" s="524"/>
      <c r="D50" s="524"/>
      <c r="E50" s="524"/>
      <c r="F50" s="524"/>
      <c r="G50" s="524"/>
      <c r="H50" s="524"/>
      <c r="I50" s="524"/>
      <c r="J50" s="525"/>
    </row>
    <row r="51" spans="1:10" ht="25.5" customHeight="1" x14ac:dyDescent="0.25">
      <c r="A51" s="526"/>
      <c r="B51" s="527"/>
      <c r="C51" s="527"/>
      <c r="D51" s="527"/>
      <c r="F51" s="528"/>
      <c r="G51" s="528"/>
      <c r="H51" s="528"/>
      <c r="I51" s="528"/>
      <c r="J51" s="529"/>
    </row>
    <row r="52" spans="1:10" ht="15.75" customHeight="1" x14ac:dyDescent="0.25">
      <c r="A52" s="530" t="s">
        <v>105</v>
      </c>
      <c r="B52" s="156"/>
      <c r="C52" s="31"/>
      <c r="D52" s="31"/>
      <c r="F52" s="31" t="s">
        <v>24</v>
      </c>
      <c r="G52" s="31"/>
      <c r="H52" s="31"/>
      <c r="I52" s="31"/>
      <c r="J52" s="127"/>
    </row>
    <row r="53" spans="1:10" ht="25.5" customHeight="1" x14ac:dyDescent="0.25">
      <c r="A53" s="513"/>
      <c r="B53" s="514"/>
      <c r="C53" s="514"/>
      <c r="D53" s="514"/>
      <c r="F53" s="528"/>
      <c r="G53" s="528"/>
      <c r="H53" s="528"/>
      <c r="I53" s="528"/>
      <c r="J53" s="529"/>
    </row>
    <row r="54" spans="1:10" ht="12.75" customHeight="1" thickBot="1" x14ac:dyDescent="0.3">
      <c r="A54" s="501" t="s">
        <v>106</v>
      </c>
      <c r="B54" s="502"/>
      <c r="C54" s="128"/>
      <c r="D54" s="128"/>
      <c r="E54" s="129"/>
      <c r="F54" s="128" t="s">
        <v>24</v>
      </c>
      <c r="G54" s="128"/>
      <c r="H54" s="128"/>
      <c r="I54" s="128"/>
      <c r="J54" s="130"/>
    </row>
  </sheetData>
  <sheetProtection algorithmName="SHA-512" hashValue="vLS6yijvxObf9HpO+9vvoLYilEAlTYpdcfcXiQCbWQoDM3U03GM4Qu3Hkpq1zsW/1/ISWyzWS7D8KHSLpSDAXQ==" saltValue="uf5ChxnPytDwqhirgkxGjg==" spinCount="100000" sheet="1" selectLockedCells="1"/>
  <mergeCells count="92">
    <mergeCell ref="A54:B54"/>
    <mergeCell ref="A50:J50"/>
    <mergeCell ref="A51:D51"/>
    <mergeCell ref="F51:J51"/>
    <mergeCell ref="A52:B52"/>
    <mergeCell ref="A53:D53"/>
    <mergeCell ref="F53:J53"/>
    <mergeCell ref="A48:B48"/>
    <mergeCell ref="A31:J31"/>
    <mergeCell ref="A32:J32"/>
    <mergeCell ref="A33:J33"/>
    <mergeCell ref="A38:J38"/>
    <mergeCell ref="A40:J40"/>
    <mergeCell ref="A41:J41"/>
    <mergeCell ref="A45:D45"/>
    <mergeCell ref="F45:J45"/>
    <mergeCell ref="A46:B46"/>
    <mergeCell ref="A47:D47"/>
    <mergeCell ref="F47:J47"/>
    <mergeCell ref="A28:B28"/>
    <mergeCell ref="C28:D28"/>
    <mergeCell ref="F28:G28"/>
    <mergeCell ref="A29:B29"/>
    <mergeCell ref="C29:D29"/>
    <mergeCell ref="F29:G29"/>
    <mergeCell ref="A26:B26"/>
    <mergeCell ref="C26:D26"/>
    <mergeCell ref="F26:G26"/>
    <mergeCell ref="A27:B27"/>
    <mergeCell ref="C27:D27"/>
    <mergeCell ref="F27:G27"/>
    <mergeCell ref="J23:J24"/>
    <mergeCell ref="A24:B24"/>
    <mergeCell ref="C24:D24"/>
    <mergeCell ref="F24:G24"/>
    <mergeCell ref="A25:B25"/>
    <mergeCell ref="C25:D25"/>
    <mergeCell ref="F25:G25"/>
    <mergeCell ref="A22:B22"/>
    <mergeCell ref="C22:D22"/>
    <mergeCell ref="F22:G22"/>
    <mergeCell ref="A23:B23"/>
    <mergeCell ref="C23:D23"/>
    <mergeCell ref="F23:G23"/>
    <mergeCell ref="A20:B20"/>
    <mergeCell ref="C20:D20"/>
    <mergeCell ref="F20:G20"/>
    <mergeCell ref="J20:J21"/>
    <mergeCell ref="A21:B21"/>
    <mergeCell ref="C21:D21"/>
    <mergeCell ref="F21:G21"/>
    <mergeCell ref="A18:B18"/>
    <mergeCell ref="C18:D18"/>
    <mergeCell ref="F18:G18"/>
    <mergeCell ref="A19:B19"/>
    <mergeCell ref="C19:D19"/>
    <mergeCell ref="F19:G19"/>
    <mergeCell ref="A16:B16"/>
    <mergeCell ref="C16:D16"/>
    <mergeCell ref="F16:G16"/>
    <mergeCell ref="A17:B17"/>
    <mergeCell ref="C17:D17"/>
    <mergeCell ref="F17:G17"/>
    <mergeCell ref="A14:B14"/>
    <mergeCell ref="C14:D14"/>
    <mergeCell ref="F14:G14"/>
    <mergeCell ref="A15:B15"/>
    <mergeCell ref="C15:D15"/>
    <mergeCell ref="F15:G15"/>
    <mergeCell ref="A12:B12"/>
    <mergeCell ref="C12:D12"/>
    <mergeCell ref="F12:G12"/>
    <mergeCell ref="A13:B13"/>
    <mergeCell ref="C13:D13"/>
    <mergeCell ref="F13:G13"/>
    <mergeCell ref="A10:B10"/>
    <mergeCell ref="C10:D10"/>
    <mergeCell ref="F10:G10"/>
    <mergeCell ref="A11:B11"/>
    <mergeCell ref="C11:D11"/>
    <mergeCell ref="F11:G11"/>
    <mergeCell ref="A6:J6"/>
    <mergeCell ref="A7:J8"/>
    <mergeCell ref="A9:B9"/>
    <mergeCell ref="C9:D9"/>
    <mergeCell ref="F9:G9"/>
    <mergeCell ref="A1:J1"/>
    <mergeCell ref="A2:J2"/>
    <mergeCell ref="A3:J3"/>
    <mergeCell ref="C5:D5"/>
    <mergeCell ref="E5:J5"/>
    <mergeCell ref="A4:J4"/>
  </mergeCells>
  <conditionalFormatting sqref="C27:D27">
    <cfRule type="cellIs" dxfId="3" priority="2" operator="greaterThan">
      <formula>$J$22*0.15</formula>
    </cfRule>
  </conditionalFormatting>
  <conditionalFormatting sqref="C29:D29">
    <cfRule type="cellIs" dxfId="2" priority="1" operator="greaterThan">
      <formula>$J$22</formula>
    </cfRule>
  </conditionalFormatting>
  <dataValidations count="2">
    <dataValidation type="whole" allowBlank="1" showInputMessage="1" showErrorMessage="1" errorTitle="Invalid Entry - Whole #s Only" error="Please enter a numerical amount in whole dollars only. Do not include cents." sqref="C10:E16" xr:uid="{00000000-0002-0000-0300-000000000000}">
      <formula1>0</formula1>
      <formula2>6000000000000</formula2>
    </dataValidation>
    <dataValidation type="whole" allowBlank="1" showInputMessage="1" showErrorMessage="1" errorTitle="Invalid Entry - Whole #s Only" error="Enter a numerical amount in whole dollars only. Do not include cents." sqref="C20:E26" xr:uid="{00000000-0002-0000-0300-000001000000}">
      <formula1>0</formula1>
      <formula2>6000000000000</formula2>
    </dataValidation>
  </dataValidations>
  <pageMargins left="0.48993055555555598" right="0.7" top="0.75" bottom="0.75" header="0.3" footer="0.3"/>
  <pageSetup scale="64" orientation="portrait" r:id="rId1"/>
  <headerFooter>
    <oddFooter>&amp;RA-109-00</oddFooter>
  </headerFooter>
  <extLst>
    <ext xmlns:x14="http://schemas.microsoft.com/office/spreadsheetml/2009/9/main" uri="{78C0D931-6437-407d-A8EE-F0AAD7539E65}">
      <x14:conditionalFormattings>
        <x14:conditionalFormatting xmlns:xm="http://schemas.microsoft.com/office/excel/2006/main">
          <x14:cfRule type="cellIs" priority="4" operator="notEqual" id="{143A6A6B-AAAA-4505-A7CC-974B909792F4}">
            <xm:f>'C:\Users\GhaffariBX\Documents\Reimbursement Rates\[Prospective S Sponsors - PEW Management Plan Budget.xlsx]PEW'!#REF!</xm:f>
            <x14:dxf>
              <fill>
                <patternFill>
                  <bgColor rgb="FFFF0000"/>
                </patternFill>
              </fill>
            </x14:dxf>
          </x14:cfRule>
          <xm:sqref>C29:D29</xm:sqref>
        </x14:conditionalFormatting>
        <x14:conditionalFormatting xmlns:xm="http://schemas.microsoft.com/office/excel/2006/main">
          <x14:cfRule type="cellIs" priority="3" operator="lessThan" id="{C368D938-C96B-424A-B25E-9FDDB0F76CF6}">
            <xm:f>'C:\Users\GhaffariBX\Documents\Reimbursement Rates\[Prospective S Sponsors - PEW Management Plan Budget.xlsx]PEW'!#REF!</xm:f>
            <x14:dxf>
              <fill>
                <patternFill>
                  <bgColor rgb="FFFF0000"/>
                </patternFill>
              </fill>
            </x14:dxf>
          </x14:cfRule>
          <xm:sqref>F29:G29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Instructions</vt:lpstr>
      <vt:lpstr>PEW</vt:lpstr>
      <vt:lpstr>Management Plan</vt:lpstr>
      <vt:lpstr>Budget</vt:lpstr>
      <vt:lpstr>PEW!LS_R</vt:lpstr>
      <vt:lpstr>Instructions!Print_Area</vt:lpstr>
      <vt:lpstr>'Management Plan'!Print_Area</vt:lpstr>
      <vt:lpstr>PEW!Print_Area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2020-01-13T16:12:47Z</cp:lastPrinted>
  <dcterms:created xsi:type="dcterms:W3CDTF">2015-05-22T17:37:14Z</dcterms:created>
  <dcterms:modified xsi:type="dcterms:W3CDTF">2025-12-23T17:14:04Z</dcterms:modified>
</cp:coreProperties>
</file>