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defaultThemeVersion="124226"/>
  <mc:AlternateContent xmlns:mc="http://schemas.openxmlformats.org/markup-compatibility/2006">
    <mc:Choice Requires="x15">
      <x15ac:absPath xmlns:x15ac="http://schemas.microsoft.com/office/spreadsheetml/2010/11/ac" url="J:\Policy and Program Development\Forms\FORM REVISIONS\FORM REVISIONS 26-27\PEW-Budgets Prospective\For Website\"/>
    </mc:Choice>
  </mc:AlternateContent>
  <xr:revisionPtr revIDLastSave="0" documentId="13_ncr:1_{47FCA254-6116-413D-97D9-078CD4329A1B}" xr6:coauthVersionLast="47" xr6:coauthVersionMax="47" xr10:uidLastSave="{00000000-0000-0000-0000-000000000000}"/>
  <bookViews>
    <workbookView xWindow="-28920" yWindow="-120" windowWidth="29040" windowHeight="15720" activeTab="1" xr2:uid="{00000000-000D-0000-FFFF-FFFF00000000}"/>
  </bookViews>
  <sheets>
    <sheet name="Instructions" sheetId="6" r:id="rId1"/>
    <sheet name="PEW" sheetId="8" r:id="rId2"/>
    <sheet name="Management Plan" sheetId="1" r:id="rId3"/>
    <sheet name="Budget" sheetId="7" r:id="rId4"/>
  </sheets>
  <externalReferences>
    <externalReference r:id="rId5"/>
    <externalReference r:id="rId6"/>
    <externalReference r:id="rId7"/>
  </externalReferences>
  <definedNames>
    <definedName name="B_F" localSheetId="3">[1]PEW!$H$8</definedName>
    <definedName name="B_F" localSheetId="0">#REF!</definedName>
    <definedName name="B_F">#REF!</definedName>
    <definedName name="B_NN" localSheetId="3">[1]PEW!$H$10</definedName>
    <definedName name="B_NN" localSheetId="0">#REF!</definedName>
    <definedName name="B_NN">#REF!</definedName>
    <definedName name="B_R" localSheetId="3">[1]PEW!$H$9</definedName>
    <definedName name="B_R" localSheetId="0">#REF!</definedName>
    <definedName name="B_R">#REF!</definedName>
    <definedName name="dfdsfe">[2]PEW!$H$13</definedName>
    <definedName name="LS_F" localSheetId="3">[1]PEW!$H$13</definedName>
    <definedName name="LS_F" localSheetId="0">#REF!</definedName>
    <definedName name="LS_F">#REF!</definedName>
    <definedName name="LS_NN" localSheetId="3">[1]PEW!$H$15</definedName>
    <definedName name="LS_NN" localSheetId="0">#REF!</definedName>
    <definedName name="LS_NN">#REF!</definedName>
    <definedName name="LS_R" localSheetId="3">[1]PEW!$H$14</definedName>
    <definedName name="LS_R" localSheetId="0">#REF!</definedName>
    <definedName name="LS_R" localSheetId="1">PEW!$H$14</definedName>
    <definedName name="LS_R">#REF!</definedName>
    <definedName name="_xlnm.Print_Area" localSheetId="2">'Management Plan'!$B$1:$W$86</definedName>
    <definedName name="_xlnm.Print_Area" localSheetId="1">PEW!#REF!</definedName>
    <definedName name="S_F" localSheetId="3">[1]PEW!$H$19</definedName>
    <definedName name="S_F" localSheetId="0">#REF!</definedName>
    <definedName name="S_F">#REF!</definedName>
    <definedName name="S_NN" localSheetId="3">[1]PEW!$H$21</definedName>
    <definedName name="S_NN" localSheetId="0">#REF!</definedName>
    <definedName name="S_NN">#REF!</definedName>
    <definedName name="S_R" localSheetId="3">[1]PEW!$H$20</definedName>
    <definedName name="S_R" localSheetId="0">#REF!</definedName>
    <definedName name="S_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8" i="8" l="1"/>
  <c r="A37" i="8"/>
  <c r="A36" i="8"/>
  <c r="A35" i="8"/>
  <c r="A34" i="8"/>
  <c r="A33" i="8"/>
  <c r="V30" i="1"/>
  <c r="J38" i="8"/>
  <c r="E5" i="7" l="1"/>
  <c r="B5" i="7"/>
  <c r="N3" i="1"/>
  <c r="E3" i="1"/>
  <c r="J37" i="8"/>
  <c r="N34" i="8"/>
  <c r="N33" i="8"/>
  <c r="J24" i="8"/>
  <c r="N32" i="8"/>
  <c r="N29" i="8"/>
  <c r="N28" i="8"/>
  <c r="N27" i="8"/>
  <c r="N24" i="8"/>
  <c r="N23" i="8"/>
  <c r="N22" i="8"/>
  <c r="A20" i="8"/>
  <c r="I17" i="8"/>
  <c r="I16" i="8"/>
  <c r="I15" i="8"/>
  <c r="A12" i="8"/>
  <c r="M16" i="8" l="1"/>
  <c r="O16" i="8" s="1"/>
  <c r="H28" i="8" s="1"/>
  <c r="A15" i="8"/>
  <c r="J32" i="8"/>
  <c r="J23" i="8"/>
  <c r="J34" i="8"/>
  <c r="J33" i="8"/>
  <c r="M17" i="8"/>
  <c r="O17" i="8" s="1"/>
  <c r="M15" i="8"/>
  <c r="O15" i="8" s="1"/>
  <c r="J22" i="8"/>
  <c r="H38" i="8" l="1"/>
  <c r="M38" i="8" s="1"/>
  <c r="H23" i="8"/>
  <c r="L23" i="8" s="1"/>
  <c r="P23" i="8" s="1"/>
  <c r="H33" i="8"/>
  <c r="L33" i="8" s="1"/>
  <c r="P33" i="8" s="1"/>
  <c r="H29" i="8"/>
  <c r="H24" i="8"/>
  <c r="L24" i="8" s="1"/>
  <c r="P24" i="8" s="1"/>
  <c r="H34" i="8"/>
  <c r="L34" i="8" s="1"/>
  <c r="P34" i="8" s="1"/>
  <c r="H32" i="8"/>
  <c r="L32" i="8" s="1"/>
  <c r="H27" i="8"/>
  <c r="H22" i="8"/>
  <c r="L22" i="8" s="1"/>
  <c r="F27" i="7"/>
  <c r="F26" i="7"/>
  <c r="F25" i="7"/>
  <c r="F24" i="7"/>
  <c r="F23" i="7"/>
  <c r="F22" i="7"/>
  <c r="E18" i="7"/>
  <c r="C18" i="7"/>
  <c r="F17" i="7"/>
  <c r="F16" i="7"/>
  <c r="F15" i="7"/>
  <c r="F14" i="7"/>
  <c r="F13" i="7"/>
  <c r="F12" i="7"/>
  <c r="F11" i="7"/>
  <c r="J28" i="8" l="1"/>
  <c r="L28" i="8" s="1"/>
  <c r="P28" i="8" s="1"/>
  <c r="H37" i="8"/>
  <c r="M37" i="8" s="1"/>
  <c r="M39" i="8" s="1"/>
  <c r="J27" i="8"/>
  <c r="L27" i="8" s="1"/>
  <c r="J29" i="8"/>
  <c r="L29" i="8" s="1"/>
  <c r="P29" i="8" s="1"/>
  <c r="L25" i="8"/>
  <c r="P22" i="8"/>
  <c r="P25" i="8" s="1"/>
  <c r="L35" i="8"/>
  <c r="P32" i="8"/>
  <c r="P35" i="8" s="1"/>
  <c r="F18" i="7"/>
  <c r="P27" i="8" l="1"/>
  <c r="P30" i="8" s="1"/>
  <c r="J41" i="8" s="1"/>
  <c r="L30" i="8"/>
  <c r="P41" i="8" l="1"/>
  <c r="P42" i="8" s="1"/>
  <c r="J23" i="7" s="1"/>
  <c r="J42" i="8"/>
  <c r="R25" i="1"/>
  <c r="R26" i="1"/>
  <c r="R27" i="1"/>
  <c r="R28" i="1"/>
  <c r="R29" i="1"/>
  <c r="R30" i="1"/>
  <c r="R31" i="1"/>
  <c r="R32" i="1"/>
  <c r="R33" i="1"/>
  <c r="R34" i="1"/>
  <c r="R35" i="1"/>
  <c r="R36" i="1"/>
  <c r="R37" i="1"/>
  <c r="R38" i="1"/>
  <c r="R24" i="1"/>
  <c r="N42" i="1" l="1"/>
  <c r="E42" i="1"/>
  <c r="V24" i="1" l="1"/>
  <c r="V25" i="1"/>
  <c r="V26" i="1"/>
  <c r="V27" i="1"/>
  <c r="V28" i="1"/>
  <c r="V29" i="1"/>
  <c r="V31" i="1"/>
  <c r="V32" i="1"/>
  <c r="V33" i="1"/>
  <c r="V34" i="1"/>
  <c r="V35" i="1"/>
  <c r="V36" i="1"/>
  <c r="V37" i="1"/>
  <c r="V38" i="1"/>
  <c r="T40" i="1"/>
  <c r="T44" i="1" s="1"/>
  <c r="C21" i="7" s="1"/>
  <c r="T54" i="1"/>
  <c r="T55" i="1"/>
  <c r="T56" i="1"/>
  <c r="T57" i="1"/>
  <c r="T58" i="1"/>
  <c r="C28" i="7" l="1"/>
  <c r="C30" i="7" s="1"/>
  <c r="J26" i="7" s="1"/>
  <c r="V40" i="1"/>
  <c r="V44" i="1" s="1"/>
  <c r="E21" i="7" s="1"/>
  <c r="E28" i="7" s="1"/>
  <c r="E30" i="7" s="1"/>
  <c r="R40" i="1"/>
  <c r="F21" i="7" l="1"/>
  <c r="F28" i="7" s="1"/>
  <c r="F30" i="7" s="1"/>
  <c r="M59" i="1"/>
  <c r="T59" i="1" s="1"/>
</calcChain>
</file>

<file path=xl/sharedStrings.xml><?xml version="1.0" encoding="utf-8"?>
<sst xmlns="http://schemas.openxmlformats.org/spreadsheetml/2006/main" count="321" uniqueCount="234">
  <si>
    <t>(D)</t>
  </si>
  <si>
    <t>Employee Name</t>
  </si>
  <si>
    <t>Position Title</t>
  </si>
  <si>
    <t>Hours per Month Spent on CCFP</t>
  </si>
  <si>
    <t>(A)</t>
  </si>
  <si>
    <t>(B)</t>
  </si>
  <si>
    <t>(H)</t>
  </si>
  <si>
    <t>Annual Insurance &amp; Other Benefit Costs Paid by Employer</t>
  </si>
  <si>
    <t>TOTAL</t>
  </si>
  <si>
    <t>CCFP Funds</t>
  </si>
  <si>
    <t>Other Funds</t>
  </si>
  <si>
    <t>Authorization Number:</t>
  </si>
  <si>
    <t>Sponsoring Organization Name:</t>
  </si>
  <si>
    <t>YES</t>
  </si>
  <si>
    <t>NO</t>
  </si>
  <si>
    <t xml:space="preserve">A yes answer indicates that the sponsoring organization, at a minimum, conducts unannounced CCFP monitoring reviews as follows:
• Each new site is reviewed within the first four weeks of CCFP operations.
• Each existing site is reviewed three times yearly with not more than a six-month lapse between reviews.  If using review averaging, contractor meets review averaging requirements.
• Follow-up reviews are conducted within 30 days of issuing a disallowance and/or identifying areas of noncompliance.
</t>
  </si>
  <si>
    <t>4.  How many sites do you currently sponsor?</t>
  </si>
  <si>
    <t>Description of Monitoring Activities</t>
  </si>
  <si>
    <t>* Sponsors with twenty-five (25) or more sites are required to employ at least one full time equivalent (FTE) monitor per 25-150 sites.  However, to ensure adequate monitoring, there should be approximately one FTE monitor for not more than 85 sites.  An FTE equals one staff year (2080 hours) or a staff month (173.33 hours) and could be one full time staff person who monitors full time; two half time staff who spend all of their time monitoring; two full time staff who spend half of their time monitoring; three full time staff, one of whom monitors 40% of the time, with the other two each spending 30% of their time monitoring, etc.</t>
  </si>
  <si>
    <t xml:space="preserve">TOTAL = </t>
  </si>
  <si>
    <t xml:space="preserve">% of Monthly CCFP Hours Spent Monitoring
</t>
  </si>
  <si>
    <r>
      <rPr>
        <b/>
        <sz val="12"/>
        <color theme="1"/>
        <rFont val="Arial"/>
        <family val="2"/>
      </rPr>
      <t># of Hours per Month Spent on Monitoring*</t>
    </r>
    <r>
      <rPr>
        <sz val="12"/>
        <color theme="1"/>
        <rFont val="Arial"/>
        <family val="2"/>
      </rPr>
      <t xml:space="preserve">
</t>
    </r>
  </si>
  <si>
    <t>I certify that all information on the Management Plan is true and correct.</t>
  </si>
  <si>
    <t>Printed Name</t>
  </si>
  <si>
    <t>Date</t>
  </si>
  <si>
    <t>Title</t>
  </si>
  <si>
    <t>Number of FTEs =</t>
  </si>
  <si>
    <t>(I)</t>
  </si>
  <si>
    <t>(J)</t>
  </si>
  <si>
    <t xml:space="preserve"> # of
CCFP Operating Months per Year</t>
  </si>
  <si>
    <t>Total Annual Salary</t>
  </si>
  <si>
    <t>Total Annual Salary &amp; Benefits Allowable to Charge to CCFP</t>
  </si>
  <si>
    <t>Job Duty</t>
  </si>
  <si>
    <t>Administrative Oversight</t>
  </si>
  <si>
    <t>Bookkeeping</t>
  </si>
  <si>
    <t>Checking and Approving Menus</t>
  </si>
  <si>
    <t>Compiling Claim Data</t>
  </si>
  <si>
    <t>Checking and Filing Claims</t>
  </si>
  <si>
    <t>Financial Management</t>
  </si>
  <si>
    <t>Monitoring</t>
  </si>
  <si>
    <t>Technical Assistance</t>
  </si>
  <si>
    <t>Training</t>
  </si>
  <si>
    <t>A.</t>
  </si>
  <si>
    <t>B.</t>
  </si>
  <si>
    <t>C.</t>
  </si>
  <si>
    <t>D.</t>
  </si>
  <si>
    <t>E.</t>
  </si>
  <si>
    <t xml:space="preserve"> </t>
  </si>
  <si>
    <t>1. Required Administrative Duties</t>
  </si>
  <si>
    <t xml:space="preserve">Total Annual Hours Worked for Employer </t>
  </si>
  <si>
    <r>
      <rPr>
        <b/>
        <sz val="12"/>
        <color theme="1"/>
        <rFont val="Arial"/>
        <family val="2"/>
      </rPr>
      <t>Recommended Training Topics</t>
    </r>
    <r>
      <rPr>
        <sz val="12"/>
        <color theme="1"/>
        <rFont val="Arial"/>
        <family val="2"/>
      </rPr>
      <t xml:space="preserve">
• Food Safety &amp; Sanitation
• Nutrition Education</t>
    </r>
    <r>
      <rPr>
        <sz val="11"/>
        <color theme="1"/>
        <rFont val="Calibri"/>
        <family val="2"/>
        <scheme val="minor"/>
      </rPr>
      <t xml:space="preserve">
</t>
    </r>
  </si>
  <si>
    <r>
      <t xml:space="preserve"> Total Hours per Month Spent on CCFP 
</t>
    </r>
    <r>
      <rPr>
        <sz val="12"/>
        <color theme="1"/>
        <rFont val="Arial"/>
        <family val="2"/>
      </rPr>
      <t>(should be the same number of hours listed in table 2, column C)</t>
    </r>
    <r>
      <rPr>
        <b/>
        <sz val="12"/>
        <color theme="1"/>
        <rFont val="Arial"/>
        <family val="2"/>
      </rPr>
      <t xml:space="preserve">
</t>
    </r>
  </si>
  <si>
    <t>3. The sponsor conducts MONITORING REVIEWS at least as often as required by 7 CFR, Part 226.16(d)(4)(iii).</t>
  </si>
  <si>
    <t>Determining Site Eligibility (A Only)</t>
  </si>
  <si>
    <t xml:space="preserve">Projected Amount to be Charged to the CCFP </t>
  </si>
  <si>
    <t>Note: Transfer the columns I and J totals to the applicable columns on the Administrative Salaries &amp; Benefits row of the Budget.  -&gt;</t>
  </si>
  <si>
    <t xml:space="preserve">6. The sponsor completes training on all required topics at least once a year. </t>
  </si>
  <si>
    <t>Signature of Authorized Employee</t>
  </si>
  <si>
    <t>Maintaining Enrollment Roster (S Only)</t>
  </si>
  <si>
    <t>2. Allowable Administrative Salaries/Benefits and Cost Allocation</t>
  </si>
  <si>
    <t>(C)</t>
  </si>
  <si>
    <t>(E)</t>
  </si>
  <si>
    <t>(F)</t>
  </si>
  <si>
    <t>(G)</t>
  </si>
  <si>
    <r>
      <t xml:space="preserve">Amount to be Charged to Other Funds </t>
    </r>
    <r>
      <rPr>
        <sz val="10"/>
        <color theme="1"/>
        <rFont val="Arial"/>
        <family val="2"/>
      </rPr>
      <t>(Column H minus Column I)</t>
    </r>
  </si>
  <si>
    <t>Instructions: Mark "Yes" or "No" for questions 3, 6 and 7 below by placing an X in the cell. Complete the remaining questions as specified.</t>
  </si>
  <si>
    <r>
      <rPr>
        <b/>
        <sz val="12"/>
        <color theme="1"/>
        <rFont val="Arial"/>
        <family val="2"/>
      </rPr>
      <t xml:space="preserve">Required Training Topics                                      </t>
    </r>
    <r>
      <rPr>
        <sz val="12"/>
        <color theme="1"/>
        <rFont val="Arial"/>
        <family val="2"/>
      </rPr>
      <t xml:space="preserve">
• Menu Planning &amp; Meal Pattern Requirements
• Meal Count Procedures
• Claim Review &amp; Submission Procedures
• Reimbursement System
• Civil Rights Requirements</t>
    </r>
  </si>
  <si>
    <r>
      <rPr>
        <b/>
        <sz val="12"/>
        <color theme="1"/>
        <rFont val="Arial"/>
        <family val="2"/>
      </rPr>
      <t>*** Note:</t>
    </r>
    <r>
      <rPr>
        <sz val="12"/>
        <color theme="1"/>
        <rFont val="Arial"/>
        <family val="2"/>
      </rPr>
      <t xml:space="preserve"> A sign-in sheet and agenda must be maintained for each training session.</t>
    </r>
  </si>
  <si>
    <t>*** The green areas require your input. The yellow areas will auto-populate based on the information you provide in the green areas.</t>
  </si>
  <si>
    <r>
      <t xml:space="preserve">Columns I and J document the allocation of the total allowable costs for annual salary and benefits. Complete column I by inputting the portion of the total allowable salary and benefit amount for each employee that will be paid with CCFP funds.  </t>
    </r>
    <r>
      <rPr>
        <u/>
        <sz val="12"/>
        <color theme="1"/>
        <rFont val="Arial"/>
        <family val="2"/>
      </rPr>
      <t>The amount in column I cannot be more than the amount listed in column H.</t>
    </r>
    <r>
      <rPr>
        <sz val="12"/>
        <color theme="1"/>
        <rFont val="Arial"/>
        <family val="2"/>
      </rPr>
      <t xml:space="preserve"> The total amount listed in column I cannot exceed the 15% sponsor administrative cap listed on the PEW, and must match the amount listed on the budget for administrative salaries and benefits in the CCFP Funds column. The difference between the total allowable salary and benefits (H) and the amount to be charged (I) is calculated in column J. The total calculated at the bottom of column J must match the amount listed on the budget for administrative salaries and benefits in the Other Funds column.</t>
    </r>
  </si>
  <si>
    <t xml:space="preserve">7. The sponsor REVIEWS ALL CCFP RECORDS for accuracy and compliance.    </t>
  </si>
  <si>
    <t>=</t>
  </si>
  <si>
    <t>Commodities Reimbursement*</t>
  </si>
  <si>
    <t>Reimbursement Amount</t>
  </si>
  <si>
    <t>Rate</t>
  </si>
  <si>
    <t>Lunch/Supper</t>
  </si>
  <si>
    <t># Meals Served</t>
  </si>
  <si>
    <t>Category %</t>
  </si>
  <si>
    <t>2)  Calculation to Determine Free/Reduced Distribution for each Meal Type</t>
  </si>
  <si>
    <t>Divide the number of eligible children in each category by the total number of children enrolled.</t>
  </si>
  <si>
    <t>1)  Calculation to Determine Percentage</t>
  </si>
  <si>
    <t>Breakfast</t>
  </si>
  <si>
    <t>Days Operating</t>
  </si>
  <si>
    <t>Number of children eligible for non-needy meals</t>
  </si>
  <si>
    <t>Number of children eligible for reduced meals</t>
  </si>
  <si>
    <t>Number of children eligible for free meals</t>
  </si>
  <si>
    <t>Enrollment</t>
  </si>
  <si>
    <t>Rates</t>
  </si>
  <si>
    <t>Automatically Calculates</t>
  </si>
  <si>
    <t>Requires User Input</t>
  </si>
  <si>
    <r>
      <rPr>
        <b/>
        <sz val="10"/>
        <rFont val="Arial"/>
        <family val="34"/>
      </rPr>
      <t xml:space="preserve">Office Supplies: </t>
    </r>
    <r>
      <rPr>
        <sz val="10"/>
        <rFont val="Arial"/>
        <family val="34"/>
      </rPr>
      <t>Includes costs for paper, pens, postage, etc. for food program use only.</t>
    </r>
  </si>
  <si>
    <r>
      <rPr>
        <b/>
        <sz val="10"/>
        <rFont val="Arial"/>
        <family val="34"/>
      </rPr>
      <t xml:space="preserve">Rent &amp; Utilities: </t>
    </r>
    <r>
      <rPr>
        <sz val="10"/>
        <rFont val="Arial"/>
        <family val="34"/>
      </rPr>
      <t>Includes rental of office space and office equipment (i.e., telephone) that is used exclusively for the food program.</t>
    </r>
  </si>
  <si>
    <r>
      <rPr>
        <b/>
        <sz val="10"/>
        <rFont val="Arial"/>
        <family val="34"/>
      </rPr>
      <t xml:space="preserve">Non-Contracted Purchased Services: </t>
    </r>
    <r>
      <rPr>
        <sz val="10"/>
        <rFont val="Arial"/>
        <family val="34"/>
      </rPr>
      <t xml:space="preserve">Costs of services, excluding Professional Services (see </t>
    </r>
    <r>
      <rPr>
        <b/>
        <sz val="10"/>
        <rFont val="Arial"/>
        <family val="34"/>
      </rPr>
      <t xml:space="preserve">“Other” </t>
    </r>
    <r>
      <rPr>
        <sz val="10"/>
        <rFont val="Arial"/>
        <family val="34"/>
      </rPr>
      <t xml:space="preserve">category below), required for the maintenance, repair or upkeep of administrative equipment. The </t>
    </r>
    <r>
      <rPr>
        <u/>
        <sz val="10"/>
        <rFont val="Arial"/>
        <family val="34"/>
      </rPr>
      <t>non-contracted</t>
    </r>
    <r>
      <rPr>
        <sz val="10"/>
        <rFont val="Arial"/>
        <family val="34"/>
      </rPr>
      <t xml:space="preserve"> cost of purchased security, janitorial or insect control as related to administrative offices or spaces can also be included.</t>
    </r>
  </si>
  <si>
    <r>
      <rPr>
        <b/>
        <u/>
        <sz val="10"/>
        <rFont val="Arial"/>
        <family val="34"/>
      </rPr>
      <t>ADMINISTRATIVE COSTS:</t>
    </r>
  </si>
  <si>
    <r>
      <rPr>
        <b/>
        <sz val="10"/>
        <rFont val="Arial"/>
        <family val="34"/>
      </rPr>
      <t xml:space="preserve">Other: </t>
    </r>
    <r>
      <rPr>
        <sz val="10"/>
        <rFont val="Arial"/>
        <family val="34"/>
      </rPr>
      <t xml:space="preserve">Specify any miscellaneous costs not included in one of the categories above. For </t>
    </r>
    <r>
      <rPr>
        <u/>
        <sz val="10"/>
        <rFont val="Arial"/>
        <family val="34"/>
      </rPr>
      <t>contracted</t>
    </r>
    <r>
      <rPr>
        <sz val="10"/>
        <rFont val="Arial"/>
        <family val="34"/>
      </rPr>
      <t xml:space="preserve"> purchased services (e.g., rental of food service equipment or kitchen or food preparation space, contracted janitorial services, contracted security services, contracted labor, etc.), a contract must exist between the contractor and another party (related or non-related). You must complete the “Supplemental Budget for Special Cost Items” to receive prior approval for these types of cost items.</t>
    </r>
  </si>
  <si>
    <r>
      <rPr>
        <b/>
        <sz val="10"/>
        <rFont val="Arial"/>
        <family val="34"/>
      </rPr>
      <t xml:space="preserve">Food Service Equipment: </t>
    </r>
    <r>
      <rPr>
        <sz val="10"/>
        <rFont val="Arial"/>
        <family val="34"/>
      </rPr>
      <t xml:space="preserve">Purchases of equipment costing </t>
    </r>
    <r>
      <rPr>
        <u/>
        <sz val="10"/>
        <rFont val="Arial"/>
        <family val="34"/>
      </rPr>
      <t>more than $5,000 (per item)</t>
    </r>
    <r>
      <rPr>
        <sz val="10"/>
        <rFont val="Arial"/>
        <family val="34"/>
      </rPr>
      <t xml:space="preserve"> to be used for the food program. </t>
    </r>
    <r>
      <rPr>
        <u/>
        <sz val="10"/>
        <rFont val="Arial"/>
        <family val="34"/>
      </rPr>
      <t>Prior</t>
    </r>
    <r>
      <rPr>
        <sz val="10"/>
        <rFont val="Arial"/>
        <family val="34"/>
      </rPr>
      <t xml:space="preserve"> </t>
    </r>
    <r>
      <rPr>
        <u/>
        <sz val="10"/>
        <rFont val="Arial"/>
        <family val="34"/>
      </rPr>
      <t>approval is required by the Tallahassee DOH office if any CCFP funds will be used to purchase this equipment</t>
    </r>
    <r>
      <rPr>
        <sz val="10"/>
        <rFont val="Arial"/>
        <family val="34"/>
      </rPr>
      <t>.</t>
    </r>
  </si>
  <si>
    <r>
      <rPr>
        <b/>
        <sz val="10"/>
        <rFont val="Arial"/>
        <family val="34"/>
      </rPr>
      <t xml:space="preserve">Non-Food Supplies: </t>
    </r>
    <r>
      <rPr>
        <sz val="10"/>
        <rFont val="Arial"/>
        <family val="34"/>
      </rPr>
      <t xml:space="preserve">Includes kitchen equipment costing </t>
    </r>
    <r>
      <rPr>
        <u/>
        <sz val="10"/>
        <rFont val="Arial"/>
        <family val="34"/>
      </rPr>
      <t>$5,000 or less (per item),</t>
    </r>
    <r>
      <rPr>
        <sz val="10"/>
        <rFont val="Arial"/>
        <family val="34"/>
      </rPr>
      <t xml:space="preserve"> and paper goods such as paper towels, napkins, plates, cups, and utensils. Also includes cleaning supplies that are used directly for the food service operation, such as dishwashing detergent, hand soap, cleanser, and sanitizing sprays.</t>
    </r>
  </si>
  <si>
    <r>
      <rPr>
        <b/>
        <sz val="10"/>
        <rFont val="Arial"/>
        <family val="34"/>
      </rPr>
      <t xml:space="preserve">Non-Contracted Purchased Services: </t>
    </r>
    <r>
      <rPr>
        <sz val="10"/>
        <rFont val="Arial"/>
        <family val="34"/>
      </rPr>
      <t>Costs of services that are required for program food service operations. This includes services such as laundry of towels and aprons, trash services, insect and rodent control services, janitorial services, and minor repair of food service equipment.</t>
    </r>
  </si>
  <si>
    <r>
      <rPr>
        <b/>
        <sz val="10"/>
        <rFont val="Arial"/>
        <family val="34"/>
      </rPr>
      <t xml:space="preserve">Food Service Labor and Benefits: </t>
    </r>
    <r>
      <rPr>
        <sz val="10"/>
        <rFont val="Arial"/>
        <family val="34"/>
      </rPr>
      <t>All of the wages incurred in the preparation, serving and cleaning up of meals. This should include any fringe benefits afforded the employees.</t>
    </r>
  </si>
  <si>
    <r>
      <rPr>
        <b/>
        <sz val="10"/>
        <rFont val="Arial"/>
        <family val="34"/>
      </rPr>
      <t xml:space="preserve">Food Purchases: </t>
    </r>
    <r>
      <rPr>
        <sz val="10"/>
        <rFont val="Arial"/>
        <family val="34"/>
      </rPr>
      <t>Expenditures for the food used in meals served to enrolled children or program adults. (If catered, you should report your total invoices). It is recommended that the amount listed for this line item is at least 50% of the CCFP Funds Total.</t>
    </r>
  </si>
  <si>
    <r>
      <rPr>
        <b/>
        <u/>
        <sz val="10"/>
        <rFont val="Arial"/>
        <family val="34"/>
      </rPr>
      <t>FOOD SERVICE (OPERATIONAL) COSTS:</t>
    </r>
  </si>
  <si>
    <r>
      <rPr>
        <b/>
        <sz val="10"/>
        <rFont val="Arial"/>
        <family val="34"/>
      </rPr>
      <t>Definitions of Cost Categories</t>
    </r>
  </si>
  <si>
    <r>
      <rPr>
        <b/>
        <sz val="10"/>
        <rFont val="Arial"/>
        <family val="34"/>
      </rPr>
      <t>Instructions for Completing the Child Care Food Program (CCFP) Budget</t>
    </r>
  </si>
  <si>
    <t>Authorization #:</t>
  </si>
  <si>
    <t>Organization Name:</t>
  </si>
  <si>
    <t>For DOH USE ONLY:</t>
  </si>
  <si>
    <t>Approval Signature (Regional Program Specialist)</t>
  </si>
  <si>
    <t>Approval Signature (DOH Headquarters)</t>
  </si>
  <si>
    <t>Non-Contracted Purchased Services</t>
  </si>
  <si>
    <t>Food Service Labor and Benefits</t>
  </si>
  <si>
    <t>3.   In the space below, identify which of the following source(s) of funds your organization has available to pay for potential over claims of CCFP reimbursement or other allowable costs: Tuition/Fees, Savings/Checkings, Credit/Loan, Donations or Other. If Other, then describe.</t>
  </si>
  <si>
    <t xml:space="preserve">NON-CCFP FUNDS
</t>
  </si>
  <si>
    <t>Administrative Salaries and Benefits**</t>
  </si>
  <si>
    <t xml:space="preserve">CCFP FUNDS***
</t>
  </si>
  <si>
    <t>GRAND TOTAL****</t>
  </si>
  <si>
    <t>Florida Department of Health</t>
  </si>
  <si>
    <t>Child Care Food Program Budget</t>
  </si>
  <si>
    <t>Funds</t>
  </si>
  <si>
    <t>Non</t>
  </si>
  <si>
    <t>** The CCFP Funds and Non-CCFP Funds for Administrative Salaries and Benefits auto-populate from the totals from table 2 of the Management Plan.</t>
  </si>
  <si>
    <t>Total Budget Amount from PEW</t>
  </si>
  <si>
    <t>Remainder to Budget for CCFP Funds</t>
  </si>
  <si>
    <t>Classifying Free and Reduced Meal Apps (S Only)</t>
  </si>
  <si>
    <r>
      <t xml:space="preserve">5. MONITORING STAFF - </t>
    </r>
    <r>
      <rPr>
        <b/>
        <sz val="12"/>
        <color theme="1"/>
        <rFont val="Arial"/>
        <family val="2"/>
      </rPr>
      <t xml:space="preserve">Complete this section only if your organization sponsors 25 or more sites or if you anticipate sponsoring 25 or more sites during this fiscal year.
</t>
    </r>
    <r>
      <rPr>
        <sz val="12"/>
        <color theme="1"/>
        <rFont val="Arial"/>
        <family val="2"/>
      </rPr>
      <t xml:space="preserve">
In column A below, </t>
    </r>
    <r>
      <rPr>
        <u/>
        <sz val="12"/>
        <color theme="1"/>
        <rFont val="Arial"/>
        <family val="2"/>
      </rPr>
      <t>list all employees who perform monitoring activities, and describe the specific activities</t>
    </r>
    <r>
      <rPr>
        <sz val="12"/>
        <color theme="1"/>
        <rFont val="Arial"/>
        <family val="2"/>
      </rPr>
      <t xml:space="preserve"> each employee performs in column B.  Monitoring activities include, but are not limited to, conducting on-site reviews, planning the review schedule, travel for reviews, supervisory oversight of monitors, writing review reports, follow-up reviews, pre-approval visits, household contacts, technical assistance, and desk reviews of claim documentation.  For each employee listed, indicate the number of hours per month spent on monitoring in column C, and the total monthly hours spent on the CCFP in column D (refer back to table 2, column C). The percentage of each employee's monitoring time will auto-calculate in column E, and the total number of FTEs performing monitoring activities will be calculated in the bottom row. Please Note: </t>
    </r>
    <r>
      <rPr>
        <b/>
        <sz val="12"/>
        <color theme="1"/>
        <rFont val="Arial"/>
        <family val="2"/>
      </rPr>
      <t xml:space="preserve">Monitoring ratios for sponsors must equal at least one FTE (2080 hours/year or 173.33 hours/month) for 25 to 150 sites.  </t>
    </r>
    <r>
      <rPr>
        <sz val="12"/>
        <color theme="1"/>
        <rFont val="Arial"/>
        <family val="2"/>
      </rPr>
      <t xml:space="preserve">
</t>
    </r>
  </si>
  <si>
    <r>
      <rPr>
        <b/>
        <sz val="10"/>
        <rFont val="Arial"/>
        <family val="34"/>
      </rPr>
      <t xml:space="preserve">Transportation: </t>
    </r>
    <r>
      <rPr>
        <sz val="10"/>
        <rFont val="Arial"/>
        <family val="34"/>
      </rPr>
      <t>Any cost incurred in transporting food or food supplies, such as a mileage rate or the actual costs for gas, maintenance, etc.</t>
    </r>
  </si>
  <si>
    <r>
      <rPr>
        <b/>
        <sz val="10"/>
        <rFont val="Arial"/>
        <family val="34"/>
      </rPr>
      <t xml:space="preserve">Training: </t>
    </r>
    <r>
      <rPr>
        <sz val="10"/>
        <rFont val="Arial"/>
        <family val="34"/>
      </rPr>
      <t>Includes labor hours that are incurred in providing food program training to staff.</t>
    </r>
  </si>
  <si>
    <r>
      <rPr>
        <b/>
        <sz val="10"/>
        <rFont val="Arial"/>
        <family val="34"/>
      </rPr>
      <t xml:space="preserve">Travel: </t>
    </r>
    <r>
      <rPr>
        <sz val="10"/>
        <rFont val="Arial"/>
        <family val="34"/>
      </rPr>
      <t>Includes costs for travel to state training workshops.</t>
    </r>
  </si>
  <si>
    <r>
      <rPr>
        <b/>
        <sz val="10"/>
        <rFont val="Arial"/>
        <family val="34"/>
      </rPr>
      <t xml:space="preserve">Administrative Salaries &amp; Benefits: </t>
    </r>
    <r>
      <rPr>
        <sz val="10"/>
        <rFont val="Arial"/>
        <family val="34"/>
      </rPr>
      <t>Includes the pro-rated portion of salary/wage and benefit costs for employees that perform CCFP administrative duties, such as training, record keeping, reconciliation of claim data and filing of claims, and procurement services.</t>
    </r>
  </si>
  <si>
    <r>
      <rPr>
        <b/>
        <sz val="10"/>
        <rFont val="Arial"/>
        <family val="34"/>
      </rPr>
      <t xml:space="preserve">Other: </t>
    </r>
    <r>
      <rPr>
        <sz val="10"/>
        <rFont val="Arial"/>
        <family val="34"/>
      </rPr>
      <t xml:space="preserve">Specify any miscellaneous administrative costs not included in one of the categories above. For </t>
    </r>
    <r>
      <rPr>
        <u/>
        <sz val="10"/>
        <rFont val="Arial"/>
        <family val="34"/>
      </rPr>
      <t>contracted</t>
    </r>
    <r>
      <rPr>
        <sz val="10"/>
        <rFont val="Arial"/>
        <family val="34"/>
      </rPr>
      <t xml:space="preserve"> purchased services (e.g., computer programming, bookkeeping services, and other contracted labor, etc.) a contract must exist between the contractor and another party (related or non-related). You must complete the “Supplemental Budget for Special Cost Items” to receive prior approval for these types of cost items.</t>
    </r>
  </si>
  <si>
    <t>Total number of days operating per week</t>
  </si>
  <si>
    <t>Instructions Worksheet for the Child Care Food Program PEW/Budget</t>
  </si>
  <si>
    <t>Instructions Notes for Completing the Child Care Food Program (CCFP) Projected Earnings Worksheet and Budget</t>
  </si>
  <si>
    <t>Instructions for Completing the Child Care Food Program (CCFP) Projected Earnings Worksheet</t>
  </si>
  <si>
    <t>Instructions Notes for Completing the Child Care Food Program (CCFP) Management Plan</t>
  </si>
  <si>
    <t>The instructions for completing the Management Plan are within the Management Plan tab.  There are a total of eight sections that must be completed.  Within each section there are either instructions on how to complete the section or the section itself asks a question that must be answered or information that must be provided.  Be aware that the Projected Amount to be Charged to the CCFP (Column I) and the Amount to be Charged to Other Funds (J) from the table in Section 2 will appear on your budget tab under the Administrative Salaries and Benefits.</t>
  </si>
  <si>
    <t>After you have collected and classified the Free and Reduced-Price Meal Applications and the Enrollment Rosters from each of your affiliated child care centers, follow the steps below to complete the Projected Earnings Worksheet (PEW), followed by the Management Plan, and finally the Budget.  The PEW, Management Plan and Budget each have a separate tab at the bottom of this excel file.  When completeing the PEW, Managment Plan and Budget, you will enter information into the green-shaded fields only, and the worksheet will do the calculations for you.  Print and submit a copy of your completed PEW, Management Plan and Budget in your CCFP Part 2 Application Packet.</t>
  </si>
  <si>
    <r>
      <rPr>
        <b/>
        <sz val="11"/>
        <rFont val="Arial"/>
        <family val="2"/>
      </rPr>
      <t xml:space="preserve">1.   Complete the table below to document your projected food program costs.  </t>
    </r>
    <r>
      <rPr>
        <b/>
        <u/>
        <sz val="11"/>
        <rFont val="Arial"/>
        <family val="2"/>
      </rPr>
      <t>Use whole dollars only, no cents.</t>
    </r>
  </si>
  <si>
    <r>
      <rPr>
        <b/>
        <sz val="11"/>
        <rFont val="Arial"/>
        <family val="2"/>
      </rPr>
      <t>FOOD SERVICE (OPERATIONAL) COSTS</t>
    </r>
  </si>
  <si>
    <r>
      <rPr>
        <b/>
        <sz val="11"/>
        <rFont val="Arial"/>
        <family val="2"/>
      </rPr>
      <t xml:space="preserve">CCFP FUNDS
</t>
    </r>
    <r>
      <rPr>
        <sz val="11"/>
        <rFont val="Arial"/>
        <family val="2"/>
      </rPr>
      <t>(List amounts)</t>
    </r>
  </si>
  <si>
    <r>
      <rPr>
        <b/>
        <sz val="11"/>
        <rFont val="Arial"/>
        <family val="2"/>
      </rPr>
      <t xml:space="preserve">NON-CCFP FUNDS
</t>
    </r>
    <r>
      <rPr>
        <sz val="11"/>
        <rFont val="Arial"/>
        <family val="2"/>
      </rPr>
      <t>(List amounts)</t>
    </r>
  </si>
  <si>
    <r>
      <rPr>
        <b/>
        <sz val="11"/>
        <rFont val="Arial"/>
        <family val="2"/>
      </rPr>
      <t xml:space="preserve">CATEGORY TOTALS
</t>
    </r>
    <r>
      <rPr>
        <sz val="11"/>
        <rFont val="Arial"/>
        <family val="2"/>
      </rPr>
      <t>(CCFP + Non-CCFP Funds)</t>
    </r>
  </si>
  <si>
    <r>
      <rPr>
        <sz val="11"/>
        <rFont val="Arial"/>
        <family val="2"/>
      </rPr>
      <t>Food Purchases*</t>
    </r>
  </si>
  <si>
    <r>
      <rPr>
        <sz val="11"/>
        <rFont val="Arial"/>
        <family val="2"/>
      </rPr>
      <t>Non-Food Supplies</t>
    </r>
  </si>
  <si>
    <r>
      <rPr>
        <sz val="11"/>
        <rFont val="Arial"/>
        <family val="2"/>
      </rPr>
      <t>Food Service Equipment</t>
    </r>
  </si>
  <si>
    <r>
      <rPr>
        <sz val="11"/>
        <rFont val="Arial"/>
        <family val="2"/>
      </rPr>
      <t>Transportation</t>
    </r>
  </si>
  <si>
    <r>
      <t xml:space="preserve">Other (Includes Special Cost Items)
</t>
    </r>
    <r>
      <rPr>
        <b/>
        <sz val="11"/>
        <rFont val="Arial"/>
        <family val="2"/>
      </rPr>
      <t xml:space="preserve">Describe: </t>
    </r>
  </si>
  <si>
    <r>
      <rPr>
        <b/>
        <sz val="11"/>
        <rFont val="Arial"/>
        <family val="2"/>
      </rPr>
      <t>FOOD SERVICE (OPERATIONAL)
COST TOTALS</t>
    </r>
  </si>
  <si>
    <r>
      <rPr>
        <b/>
        <sz val="11"/>
        <rFont val="Arial"/>
        <family val="2"/>
      </rPr>
      <t>ADMINISTRATIVE COSTS</t>
    </r>
  </si>
  <si>
    <r>
      <rPr>
        <sz val="11"/>
        <rFont val="Arial"/>
        <family val="2"/>
      </rPr>
      <t>Non-Contracted Purchased Services</t>
    </r>
  </si>
  <si>
    <r>
      <rPr>
        <sz val="11"/>
        <rFont val="Arial"/>
        <family val="2"/>
      </rPr>
      <t>Training</t>
    </r>
  </si>
  <si>
    <r>
      <rPr>
        <sz val="11"/>
        <rFont val="Arial"/>
        <family val="2"/>
      </rPr>
      <t>Travel</t>
    </r>
  </si>
  <si>
    <r>
      <rPr>
        <sz val="11"/>
        <rFont val="Arial"/>
        <family val="2"/>
      </rPr>
      <t>Rent and Utilities</t>
    </r>
  </si>
  <si>
    <r>
      <rPr>
        <sz val="11"/>
        <rFont val="Arial"/>
        <family val="2"/>
      </rPr>
      <t>Office Supplies</t>
    </r>
  </si>
  <si>
    <r>
      <t xml:space="preserve">ADMINISTRATIVE COST TOTALS
</t>
    </r>
    <r>
      <rPr>
        <sz val="10"/>
        <rFont val="Arial"/>
        <family val="2"/>
      </rPr>
      <t>Administrative costs cannot exceed 15% of total projected earnings</t>
    </r>
  </si>
  <si>
    <r>
      <rPr>
        <b/>
        <sz val="11"/>
        <rFont val="Arial"/>
        <family val="2"/>
      </rPr>
      <t>BUDGET TOTALS</t>
    </r>
  </si>
  <si>
    <r>
      <t xml:space="preserve">* It is recommended that food purchases </t>
    </r>
    <r>
      <rPr>
        <u/>
        <sz val="9.5"/>
        <rFont val="Arial"/>
        <family val="2"/>
      </rPr>
      <t>equal or exceed</t>
    </r>
    <r>
      <rPr>
        <sz val="9.5"/>
        <rFont val="Arial"/>
        <family val="2"/>
      </rPr>
      <t xml:space="preserve"> 50% of the CCFP Funds Total.</t>
    </r>
  </si>
  <si>
    <r>
      <t xml:space="preserve">*** The CCFP Funds Total must </t>
    </r>
    <r>
      <rPr>
        <u/>
        <sz val="9.5"/>
        <rFont val="Arial"/>
        <family val="2"/>
      </rPr>
      <t>equal</t>
    </r>
    <r>
      <rPr>
        <sz val="9.5"/>
        <rFont val="Arial"/>
        <family val="2"/>
      </rPr>
      <t xml:space="preserve"> the amount of “Projected Earnings Rounded for use in the Budget” on the PEW, and will be highlighted in </t>
    </r>
    <r>
      <rPr>
        <sz val="9.5"/>
        <color rgb="FFFF0000"/>
        <rFont val="Arial"/>
        <family val="2"/>
      </rPr>
      <t>red</t>
    </r>
    <r>
      <rPr>
        <sz val="9.5"/>
        <rFont val="Arial"/>
        <family val="2"/>
      </rPr>
      <t xml:space="preserve"> if it does not.</t>
    </r>
  </si>
  <si>
    <r>
      <t xml:space="preserve">**** This amount must </t>
    </r>
    <r>
      <rPr>
        <u/>
        <sz val="9.5"/>
        <rFont val="Arial"/>
        <family val="2"/>
      </rPr>
      <t>equal or exceed</t>
    </r>
    <r>
      <rPr>
        <sz val="9.5"/>
        <rFont val="Arial"/>
        <family val="2"/>
      </rPr>
      <t xml:space="preserve"> the amount of “Projected Earnings Rounded for use in the Budget” on the PEW, and will be highlighted in </t>
    </r>
    <r>
      <rPr>
        <sz val="9.5"/>
        <color rgb="FFFF0000"/>
        <rFont val="Arial"/>
        <family val="2"/>
      </rPr>
      <t>red</t>
    </r>
    <r>
      <rPr>
        <sz val="9.5"/>
        <rFont val="Arial"/>
        <family val="2"/>
      </rPr>
      <t xml:space="preserve"> if it does not.</t>
    </r>
  </si>
  <si>
    <r>
      <rPr>
        <b/>
        <sz val="9.5"/>
        <rFont val="Arial"/>
        <family val="2"/>
      </rPr>
      <t xml:space="preserve">NOTE: </t>
    </r>
    <r>
      <rPr>
        <sz val="9.5"/>
        <rFont val="Arial"/>
        <family val="2"/>
      </rPr>
      <t>Additional documentation may be requested to determine if projected costs are necessary, reasonable, and allowable.</t>
    </r>
  </si>
  <si>
    <r>
      <rPr>
        <b/>
        <sz val="10"/>
        <rFont val="Arial"/>
        <family val="2"/>
      </rPr>
      <t>2.   If any amounts were listed under the Non-CCFP Funds column in the table above, list the specific source(s)</t>
    </r>
  </si>
  <si>
    <r>
      <rPr>
        <b/>
        <sz val="10"/>
        <rFont val="Arial"/>
        <family val="2"/>
      </rPr>
      <t>of the Non-CCFP funds that will be spent on the food program.</t>
    </r>
  </si>
  <si>
    <r>
      <rPr>
        <b/>
        <sz val="9"/>
        <rFont val="Arial"/>
        <family val="2"/>
      </rPr>
      <t xml:space="preserve">Note: </t>
    </r>
    <r>
      <rPr>
        <sz val="9"/>
        <rFont val="Arial"/>
        <family val="2"/>
      </rPr>
      <t>Funds restricted for used in other programs/grants, including other USDA child nutrition programs, cannot be used to pay for CCFP over claims or unallowable costs.</t>
    </r>
  </si>
  <si>
    <t>Prospective Contractor:</t>
  </si>
  <si>
    <t>Refer to the instructions and definitions on the Instructions tab before completing this form.</t>
  </si>
  <si>
    <t>Auth #</t>
  </si>
  <si>
    <t>Organzation Name</t>
  </si>
  <si>
    <t>Please anwer these Questions</t>
  </si>
  <si>
    <t>Snacks</t>
  </si>
  <si>
    <t>Cash-in-Lieu</t>
  </si>
  <si>
    <t>Free ( F )</t>
  </si>
  <si>
    <t>Reduced ( R )</t>
  </si>
  <si>
    <t>Total Number of enrolled children (a+b+c)</t>
  </si>
  <si>
    <t>Non-needy ( N )</t>
  </si>
  <si>
    <t>Average Attendance per day</t>
  </si>
  <si>
    <t>(Cannot exceed total number of enrolled childred</t>
  </si>
  <si>
    <t>a) Number F</t>
  </si>
  <si>
    <t>/</t>
  </si>
  <si>
    <t>Total Enrolled</t>
  </si>
  <si>
    <t>b) Number R</t>
  </si>
  <si>
    <t>c) Number N</t>
  </si>
  <si>
    <t>Multiply the categoy percentage calculated in Step 1 by the number of meals served for each meal type and then by the current reimbursement rates and then by the assigned meal reimbursement rate.</t>
  </si>
  <si>
    <t>Total number of days operaitng per month</t>
  </si>
  <si>
    <t>Total number of months operating per year</t>
  </si>
  <si>
    <t>BR</t>
  </si>
  <si>
    <t># meals by category</t>
  </si>
  <si>
    <t>a) F %</t>
  </si>
  <si>
    <t>x</t>
  </si>
  <si>
    <t>Meal Types (Put a "Y" in each category that applies:</t>
  </si>
  <si>
    <t>b) R %</t>
  </si>
  <si>
    <t>Claiming Breakfast (BR)?</t>
  </si>
  <si>
    <t>c) N %</t>
  </si>
  <si>
    <t>Claiming Morning Snack(MS)?</t>
  </si>
  <si>
    <t>Total Number of Breakfast Claimed</t>
  </si>
  <si>
    <t>Claiming Lunch (L)?</t>
  </si>
  <si>
    <t>Lu/Su</t>
  </si>
  <si>
    <t>Claiming Afternoon Snack (AS)?</t>
  </si>
  <si>
    <t>Claiming Supper (S)?</t>
  </si>
  <si>
    <t>Claiming Evening Snack (ES)?</t>
  </si>
  <si>
    <t>Total Number of Lunch/Supper Claimed</t>
  </si>
  <si>
    <t>Total Number of Meals Served in Month to Eligble Children</t>
  </si>
  <si>
    <t>Breakfast (BR)</t>
  </si>
  <si>
    <t>Morning Snack (Snacks)</t>
  </si>
  <si>
    <t>Lunch (Lu)</t>
  </si>
  <si>
    <t>Total Number of Snacks Claimed</t>
  </si>
  <si>
    <t>Afternoon Snack (Snacks)</t>
  </si>
  <si>
    <t>Supper (Su)</t>
  </si>
  <si>
    <t>a) Lunch</t>
  </si>
  <si>
    <t>Evening Snack (Snacks)</t>
  </si>
  <si>
    <t>b) Supper</t>
  </si>
  <si>
    <t xml:space="preserve">*PLEASE NOTE:  The cash-in-lieu-of commodity payments received by an institution shall be used only to purchase food products that are produced in the United States for use in the program.  Institutions must maintain sufficient records to document the proper use of these payments.   </t>
  </si>
  <si>
    <t>Projected Meals Earning (1yr)</t>
  </si>
  <si>
    <t>Projeced Earnings Rounded for use in the Budget</t>
  </si>
  <si>
    <r>
      <rPr>
        <b/>
        <sz val="16"/>
        <color theme="1"/>
        <rFont val="Arial"/>
        <family val="2"/>
      </rPr>
      <t xml:space="preserve">Florida Department of Health
Child Care Food Program
</t>
    </r>
    <r>
      <rPr>
        <b/>
        <sz val="20"/>
        <color theme="1"/>
        <rFont val="Arial"/>
        <family val="2"/>
      </rPr>
      <t>MANAGEMENT PLAN</t>
    </r>
    <r>
      <rPr>
        <sz val="16"/>
        <color theme="1"/>
        <rFont val="Arial"/>
        <family val="2"/>
      </rPr>
      <t xml:space="preserve">
</t>
    </r>
    <r>
      <rPr>
        <sz val="14"/>
        <color theme="1"/>
        <rFont val="Arial"/>
        <family val="2"/>
      </rPr>
      <t>(For Prospective Sponsors of Affiliated Child Care Centers)</t>
    </r>
    <r>
      <rPr>
        <sz val="16"/>
        <color theme="1"/>
        <rFont val="Calibri"/>
        <family val="2"/>
        <scheme val="minor"/>
      </rPr>
      <t xml:space="preserve">
</t>
    </r>
  </si>
  <si>
    <t>(for use by Prospecitve Sponsors of Affiliated Child Care Centers)</t>
  </si>
  <si>
    <t>(for use by Prospective Sponsors of Affiliated Child Care Centers only)</t>
  </si>
  <si>
    <t>Projected Commodity Reimbursement (1)</t>
  </si>
  <si>
    <t>Sponsor Administrative Cap</t>
  </si>
  <si>
    <t>Total Projected Earnings 1yr</t>
  </si>
  <si>
    <t>List the Florida address(s) where CCFP records will be maintained:</t>
  </si>
  <si>
    <r>
      <rPr>
        <b/>
        <sz val="12"/>
        <color theme="1"/>
        <rFont val="Arial"/>
        <family val="2"/>
      </rPr>
      <t xml:space="preserve">Instructions: </t>
    </r>
    <r>
      <rPr>
        <sz val="12"/>
        <color theme="1"/>
        <rFont val="Arial"/>
        <family val="2"/>
      </rPr>
      <t xml:space="preserve">Complete columns A-G for each employee listed above. </t>
    </r>
    <r>
      <rPr>
        <u/>
        <sz val="12"/>
        <color theme="1"/>
        <rFont val="Arial"/>
        <family val="2"/>
      </rPr>
      <t>All employees listed in #1 must be list</t>
    </r>
    <r>
      <rPr>
        <u/>
        <sz val="12"/>
        <rFont val="Arial"/>
        <family val="2"/>
      </rPr>
      <t xml:space="preserve">ed in this table </t>
    </r>
    <r>
      <rPr>
        <b/>
        <u/>
        <sz val="12"/>
        <rFont val="Arial"/>
        <family val="2"/>
      </rPr>
      <t>and</t>
    </r>
    <r>
      <rPr>
        <u/>
        <sz val="12"/>
        <rFont val="Arial"/>
        <family val="2"/>
      </rPr>
      <t xml:space="preserve"> all employees listed in this table must be listed in #1.</t>
    </r>
    <r>
      <rPr>
        <sz val="12"/>
        <color theme="1"/>
        <rFont val="Arial"/>
        <family val="2"/>
      </rPr>
      <t xml:space="preserve"> Please note that the number of hours listed in column E can be reduced to reflect the actual number of annual hours worked by each employee, however this number may not exceed 2,080 which is the maximum number of annual hours for a full time position.</t>
    </r>
  </si>
  <si>
    <t xml:space="preserve">Column H will calculate the allowable amounts of salaries and benefits that can be charged to CCFP funds based on each employee's percentage of time worked on the CCFP.  The total administrative costs charged to the CCFP cannot exceed 15% of projected or actual meal reimbursements. </t>
  </si>
  <si>
    <r>
      <rPr>
        <b/>
        <sz val="12"/>
        <color theme="1"/>
        <rFont val="Arial"/>
        <family val="2"/>
      </rPr>
      <t>Instructions:</t>
    </r>
    <r>
      <rPr>
        <sz val="12"/>
        <color theme="1"/>
        <rFont val="Arial"/>
        <family val="2"/>
      </rPr>
      <t xml:space="preserve"> List </t>
    </r>
    <r>
      <rPr>
        <b/>
        <sz val="12"/>
        <color theme="1"/>
        <rFont val="Arial"/>
        <family val="2"/>
      </rPr>
      <t>all</t>
    </r>
    <r>
      <rPr>
        <sz val="12"/>
        <color theme="1"/>
        <rFont val="Arial"/>
        <family val="2"/>
      </rPr>
      <t xml:space="preserve"> employees who perform </t>
    </r>
    <r>
      <rPr>
        <b/>
        <sz val="12"/>
        <color theme="1"/>
        <rFont val="Arial"/>
        <family val="2"/>
      </rPr>
      <t>each</t>
    </r>
    <r>
      <rPr>
        <sz val="12"/>
        <color theme="1"/>
        <rFont val="Arial"/>
        <family val="2"/>
      </rPr>
      <t xml:space="preserve"> of the following required administrative duties. Each duty must be completed by </t>
    </r>
    <r>
      <rPr>
        <b/>
        <sz val="12"/>
        <color theme="1"/>
        <rFont val="Arial"/>
        <family val="2"/>
      </rPr>
      <t>at least</t>
    </r>
    <r>
      <rPr>
        <sz val="12"/>
        <color theme="1"/>
        <rFont val="Arial"/>
        <family val="2"/>
      </rPr>
      <t xml:space="preserve"> one staff member</t>
    </r>
    <r>
      <rPr>
        <sz val="12"/>
        <rFont val="Arial"/>
        <family val="2"/>
      </rPr>
      <t xml:space="preserve">, however you may list more than one employee if multiple employees complete the duty. </t>
    </r>
    <r>
      <rPr>
        <b/>
        <sz val="12"/>
        <rFont val="Arial"/>
        <family val="2"/>
      </rPr>
      <t>List all employees necessary for the job duties completed by multiple employees.</t>
    </r>
    <r>
      <rPr>
        <sz val="12"/>
        <rFont val="Arial"/>
        <family val="2"/>
      </rPr>
      <t xml:space="preserve"> Ensure that the Program Manager is listed for the duties he/she performs.</t>
    </r>
  </si>
  <si>
    <r>
      <rPr>
        <b/>
        <sz val="10"/>
        <rFont val="Arial"/>
        <family val="2"/>
      </rPr>
      <t>1)</t>
    </r>
    <r>
      <rPr>
        <sz val="10"/>
        <rFont val="Arial"/>
        <family val="2"/>
      </rPr>
      <t xml:space="preserve"> Input the authorization number (program type followed by digits, X-####) and the applicant's Legal Name.</t>
    </r>
  </si>
  <si>
    <r>
      <rPr>
        <b/>
        <sz val="10"/>
        <rFont val="Arial"/>
        <family val="2"/>
      </rPr>
      <t>2)</t>
    </r>
    <r>
      <rPr>
        <sz val="10"/>
        <rFont val="Arial"/>
        <family val="2"/>
      </rPr>
      <t xml:space="preserve"> Using the total combined enrollment data from each center's Enrollment Roster, enter the total number of Free, Reduced, and Non-Needy classified children in the enrollment section.  The Average Attendance per day will automatically calculate based on the Enrollment section and the State average attendance for Child Care Centers.  This number will be less than the total number of enrolled children.</t>
    </r>
  </si>
  <si>
    <r>
      <rPr>
        <b/>
        <sz val="10"/>
        <color rgb="FF000000"/>
        <rFont val="Arial"/>
        <family val="2"/>
      </rPr>
      <t>3)</t>
    </r>
    <r>
      <rPr>
        <sz val="10"/>
        <color rgb="FF000000"/>
        <rFont val="Arial"/>
        <family val="2"/>
      </rPr>
      <t xml:space="preserve"> In the Days Operating section, enter the average number of days that all of the centers are open per week (up to 7 days if all of the Child Care Centers are licensed to operate on the weekends), and the average number of months the centers are open during a year (usually 12 months).  The number of operating days per month will be automatically calculated based on the average number of days the center is open per week.</t>
    </r>
  </si>
  <si>
    <r>
      <rPr>
        <b/>
        <sz val="10"/>
        <color rgb="FF000000"/>
        <rFont val="Arial"/>
        <family val="2"/>
      </rPr>
      <t>4)</t>
    </r>
    <r>
      <rPr>
        <sz val="10"/>
        <color rgb="FF000000"/>
        <rFont val="Arial"/>
        <family val="2"/>
      </rPr>
      <t xml:space="preserve"> Under the Put a "Y" in each category that applies section, type the letter Y for each meal type your organization plans to claim.  Keep in mind that no more than two meals and one snack or two snacks and one meal can be claimed.</t>
    </r>
  </si>
  <si>
    <r>
      <rPr>
        <b/>
        <sz val="10"/>
        <color rgb="FF000000"/>
        <rFont val="Arial"/>
        <family val="2"/>
      </rPr>
      <t>5)</t>
    </r>
    <r>
      <rPr>
        <sz val="10"/>
        <color rgb="FF000000"/>
        <rFont val="Arial"/>
        <family val="2"/>
      </rPr>
      <t xml:space="preserve"> Now the worksheet will do the calculations starting with the Total Number of Meals Served in One Month to Eligible Children, which is calculated based on the data entered in the other sections and the average state percentage of attendance for each meal type.  Additionally, the worksheet will calculate the Total Projected Meal Earnings for One Year, the Projected Commodity Reimbursement for One Year, and the Total Projected Earnings for One year.  The Projected Earnings Rounded is the amount of CCFP Funds that you will appear on your Budget tab and you will include on the CCFP Funds column on the program Budget.</t>
    </r>
  </si>
  <si>
    <r>
      <rPr>
        <b/>
        <sz val="10"/>
        <rFont val="Arial"/>
        <family val="2"/>
      </rPr>
      <t>1)</t>
    </r>
    <r>
      <rPr>
        <sz val="10"/>
        <rFont val="Arial"/>
        <family val="34"/>
      </rPr>
      <t xml:space="preserve"> Make sure you have completed and reviewed the Projected Earnings Worksheet (PEW) and the Management Plan before you start to complete this form.  The Total Budget Amount from the PEW will be listed in a separate box to the right of the projected food program costs table and the Administrative Salaries and Benefits will be autofilled based on how your organization completed Section 2 (Allowable Administrative Salaries/Benefits and Cost Allocation) of the Management Plan.</t>
    </r>
  </si>
  <si>
    <r>
      <rPr>
        <b/>
        <sz val="10"/>
        <rFont val="Arial"/>
        <family val="2"/>
      </rPr>
      <t>2)</t>
    </r>
    <r>
      <rPr>
        <sz val="10"/>
        <rFont val="Arial"/>
        <family val="34"/>
      </rPr>
      <t xml:space="preserve"> List the name of the individual(s) who worked and completed the CCFP Budget.</t>
    </r>
  </si>
  <si>
    <r>
      <rPr>
        <b/>
        <sz val="10"/>
        <color rgb="FF000000"/>
        <rFont val="Arial"/>
        <family val="2"/>
      </rPr>
      <t xml:space="preserve">3) </t>
    </r>
    <r>
      <rPr>
        <sz val="10"/>
        <color rgb="FF000000"/>
        <rFont val="Arial"/>
        <family val="2"/>
      </rPr>
      <t xml:space="preserve">Complete the table in # 1 as follows:
a. Verify the amount of “Total Budget Amount from PEW” from your PEW in the Budget Totals/CCFP Funds box at the bottom of the Budget.
b. As you complete the rest of the Budget, use whole dollars only, no cents.
c. CCFP Funds column – Determine how you will spend your projected earnings on the food program and enter the estimated annual amounts in the appropriate budget categories. Be sure that the amounts listed add up to the CCFP Funds Total amount you entered. It is strongly recommended that at least 50% of your CCFP Funds Total be allocated to food purchases and for sponsoring organizations, the administrative amount cannot exceed the Sponsor Administrative Cap, which can be found on page 2 of the PEW. Refer to the cost category definitions below for examples of allowable food service (operational) and administrative costs.  As you enter the estimated annual amounts in the appropriate budget categories, the Remainder to Budget for CCFP Funds (separate boc to the right of table #1) will decrease.  When, the amount in the Remainder to Budget for CCFP Funds is $0.00, you will have to put any additional costs into the Non-CCFP Funds column.
d. Non-CCFP Funds column – If your projected earnings will not cover the full costs of operating the food program, list the additional amounts you will spend on the program in the appropriate budget categories. Add up the amounts, if any, listed in this column and enter the total in the Budget Totals/Non-CCFP Funds box at the bottom of the Budget.
e. Category Totals column and Budget Totals row – For each row going across, add the CCFP Funds amount to the Other Funds amount and enter the total in space provided in the last column. Then go down the column and add up the row totals listed to ensure the amount equals the Budget Totals/Grand Total that you obtained when you added the last row.
</t>
    </r>
  </si>
  <si>
    <r>
      <rPr>
        <b/>
        <sz val="10"/>
        <rFont val="Arial"/>
        <family val="2"/>
      </rPr>
      <t xml:space="preserve">4)  </t>
    </r>
    <r>
      <rPr>
        <sz val="10"/>
        <rFont val="Arial"/>
        <family val="2"/>
      </rPr>
      <t xml:space="preserve"> In # 2, list the sources(s) of non-CCFP funds that you included in the budget table, or write N/A if your budget only includes CCFP funds</t>
    </r>
  </si>
  <si>
    <r>
      <rPr>
        <b/>
        <sz val="10"/>
        <color rgb="FF000000"/>
        <rFont val="Arial"/>
        <family val="2"/>
      </rPr>
      <t>5)</t>
    </r>
    <r>
      <rPr>
        <sz val="10"/>
        <color rgb="FF000000"/>
        <rFont val="Arial"/>
        <family val="2"/>
      </rPr>
      <t xml:space="preserve">   In # 3, check one or more sources of funds available to pay for potential over claims of CCFP reimbursement or other unallowable costs. If “other” is checked, identify the source(s) of funds in the space provided.</t>
    </r>
  </si>
  <si>
    <t>Projected Earnings Worksheet for Prospective Sponsors of Affiliated Child Care Centers - FY 2026-2027</t>
  </si>
  <si>
    <t>July 1, 2026 - June 30,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</si>
</sst>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_([$$-409]* #,##0_);_([$$-409]* \(#,##0\);_([$$-409]* &quot;-&quot;_);_(@_)"/>
    <numFmt numFmtId="166" formatCode="_(* #,##0.000_);_(* \(#,##0.000\);_(* &quot;-&quot;??_);_(@_)"/>
    <numFmt numFmtId="167" formatCode="&quot;$&quot;#,##0"/>
    <numFmt numFmtId="168" formatCode="m/d/yy;@"/>
    <numFmt numFmtId="169" formatCode="_(&quot;$&quot;* #,##0.0000_);_(&quot;$&quot;* \(#,##0.0000\);_(&quot;$&quot;* &quot;-&quot;??_);_(@_)"/>
    <numFmt numFmtId="170" formatCode="_(* #,##0_);_(* \(#,##0\);_(* &quot;-&quot;??_);_(@_)"/>
  </numFmts>
  <fonts count="58" x14ac:knownFonts="1">
    <font>
      <sz val="11"/>
      <color theme="1"/>
      <name val="Calibri"/>
      <family val="2"/>
      <scheme val="minor"/>
    </font>
    <font>
      <sz val="11"/>
      <color theme="1"/>
      <name val="Calibri"/>
      <family val="2"/>
      <scheme val="minor"/>
    </font>
    <font>
      <sz val="12"/>
      <color theme="1"/>
      <name val="Arial"/>
      <family val="2"/>
    </font>
    <font>
      <sz val="14"/>
      <color theme="1"/>
      <name val="Arial"/>
      <family val="2"/>
    </font>
    <font>
      <sz val="16"/>
      <color theme="1"/>
      <name val="Arial"/>
      <family val="2"/>
    </font>
    <font>
      <sz val="10"/>
      <color theme="1"/>
      <name val="Arial"/>
      <family val="2"/>
    </font>
    <font>
      <b/>
      <sz val="12"/>
      <color theme="1"/>
      <name val="Arial"/>
      <family val="2"/>
    </font>
    <font>
      <b/>
      <sz val="16"/>
      <color theme="1"/>
      <name val="Arial"/>
      <family val="2"/>
    </font>
    <font>
      <b/>
      <sz val="20"/>
      <color theme="1"/>
      <name val="Arial"/>
      <family val="2"/>
    </font>
    <font>
      <sz val="12"/>
      <color theme="1"/>
      <name val="Calibri"/>
      <family val="2"/>
      <scheme val="minor"/>
    </font>
    <font>
      <b/>
      <sz val="14"/>
      <color theme="1"/>
      <name val="Arial"/>
      <family val="2"/>
    </font>
    <font>
      <sz val="16"/>
      <color theme="1"/>
      <name val="Calibri"/>
      <family val="2"/>
      <scheme val="minor"/>
    </font>
    <font>
      <b/>
      <u/>
      <sz val="12"/>
      <color theme="1"/>
      <name val="Arial"/>
      <family val="2"/>
    </font>
    <font>
      <b/>
      <i/>
      <sz val="12"/>
      <color theme="1"/>
      <name val="Arial"/>
      <family val="2"/>
    </font>
    <font>
      <b/>
      <sz val="11"/>
      <color theme="1"/>
      <name val="Arial"/>
      <family val="2"/>
    </font>
    <font>
      <u/>
      <sz val="12"/>
      <color theme="1"/>
      <name val="Arial"/>
      <family val="2"/>
    </font>
    <font>
      <b/>
      <sz val="10"/>
      <color indexed="8"/>
      <name val="Arial"/>
      <family val="2"/>
    </font>
    <font>
      <b/>
      <sz val="10"/>
      <name val="Arial"/>
      <family val="2"/>
    </font>
    <font>
      <sz val="10"/>
      <color rgb="FF000000"/>
      <name val="Times New Roman"/>
      <family val="1"/>
    </font>
    <font>
      <b/>
      <sz val="10"/>
      <name val="Arial"/>
      <family val="34"/>
    </font>
    <font>
      <sz val="10"/>
      <name val="Arial"/>
      <family val="34"/>
    </font>
    <font>
      <u/>
      <sz val="10"/>
      <name val="Arial"/>
      <family val="34"/>
    </font>
    <font>
      <b/>
      <u/>
      <sz val="10"/>
      <name val="Arial"/>
      <family val="34"/>
    </font>
    <font>
      <sz val="10"/>
      <color rgb="FF000000"/>
      <name val="Times New Roman"/>
      <family val="1"/>
    </font>
    <font>
      <sz val="10"/>
      <color rgb="FF000000"/>
      <name val="Arial"/>
      <family val="2"/>
    </font>
    <font>
      <sz val="10"/>
      <name val="Arial"/>
      <family val="2"/>
    </font>
    <font>
      <b/>
      <sz val="10"/>
      <color rgb="FF000000"/>
      <name val="Arial"/>
      <family val="2"/>
    </font>
    <font>
      <sz val="11"/>
      <color theme="0"/>
      <name val="Calibri"/>
      <family val="2"/>
      <scheme val="minor"/>
    </font>
    <font>
      <b/>
      <sz val="14"/>
      <name val="Arial"/>
      <family val="2"/>
    </font>
    <font>
      <b/>
      <sz val="11"/>
      <name val="Arial"/>
      <family val="2"/>
    </font>
    <font>
      <sz val="8"/>
      <color rgb="FF000000"/>
      <name val="Arial"/>
      <family val="2"/>
    </font>
    <font>
      <b/>
      <sz val="12"/>
      <name val="Arial"/>
      <family val="2"/>
    </font>
    <font>
      <sz val="11"/>
      <color rgb="FF000000"/>
      <name val="Arial"/>
      <family val="2"/>
    </font>
    <font>
      <b/>
      <u/>
      <sz val="11"/>
      <name val="Arial"/>
      <family val="2"/>
    </font>
    <font>
      <sz val="11"/>
      <name val="Arial"/>
      <family val="2"/>
    </font>
    <font>
      <b/>
      <sz val="11"/>
      <color rgb="FF000000"/>
      <name val="Arial"/>
      <family val="2"/>
    </font>
    <font>
      <sz val="9.5"/>
      <name val="Arial"/>
      <family val="2"/>
    </font>
    <font>
      <u/>
      <sz val="9.5"/>
      <name val="Arial"/>
      <family val="2"/>
    </font>
    <font>
      <sz val="9.5"/>
      <color rgb="FF000000"/>
      <name val="Arial"/>
      <family val="2"/>
    </font>
    <font>
      <sz val="9.5"/>
      <color rgb="FFFF0000"/>
      <name val="Arial"/>
      <family val="2"/>
    </font>
    <font>
      <b/>
      <sz val="9.5"/>
      <name val="Arial"/>
      <family val="2"/>
    </font>
    <font>
      <sz val="9"/>
      <name val="Arial"/>
      <family val="2"/>
    </font>
    <font>
      <b/>
      <sz val="9"/>
      <name val="Arial"/>
      <family val="2"/>
    </font>
    <font>
      <sz val="9"/>
      <color rgb="FF000000"/>
      <name val="Arial"/>
      <family val="2"/>
    </font>
    <font>
      <b/>
      <sz val="14"/>
      <color theme="0"/>
      <name val="Arial"/>
      <family val="2"/>
    </font>
    <font>
      <sz val="9"/>
      <color theme="1"/>
      <name val="Arial"/>
      <family val="2"/>
    </font>
    <font>
      <b/>
      <sz val="9"/>
      <color theme="1"/>
      <name val="Arial"/>
      <family val="2"/>
    </font>
    <font>
      <b/>
      <sz val="9"/>
      <color indexed="8"/>
      <name val="Arial"/>
      <family val="2"/>
    </font>
    <font>
      <b/>
      <sz val="9"/>
      <color indexed="16"/>
      <name val="Arial"/>
      <family val="2"/>
    </font>
    <font>
      <sz val="9"/>
      <color indexed="8"/>
      <name val="Arial"/>
      <family val="2"/>
    </font>
    <font>
      <b/>
      <sz val="9"/>
      <color rgb="FF800000"/>
      <name val="Arial"/>
      <family val="2"/>
    </font>
    <font>
      <sz val="8"/>
      <color indexed="8"/>
      <name val="Arial"/>
      <family val="2"/>
    </font>
    <font>
      <sz val="9"/>
      <color indexed="10"/>
      <name val="Arial"/>
      <family val="2"/>
    </font>
    <font>
      <sz val="9"/>
      <color rgb="FFFF0000"/>
      <name val="Arial"/>
      <family val="2"/>
    </font>
    <font>
      <b/>
      <sz val="9"/>
      <color indexed="10"/>
      <name val="Arial"/>
      <family val="2"/>
    </font>
    <font>
      <u/>
      <sz val="12"/>
      <name val="Arial"/>
      <family val="2"/>
    </font>
    <font>
      <b/>
      <u/>
      <sz val="12"/>
      <name val="Arial"/>
      <family val="2"/>
    </font>
    <font>
      <sz val="12"/>
      <name val="Arial"/>
      <family val="2"/>
    </font>
  </fonts>
  <fills count="19">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6" tint="0.59999389629810485"/>
        <bgColor indexed="64"/>
      </patternFill>
    </fill>
    <fill>
      <patternFill patternType="solid">
        <fgColor indexed="9"/>
        <bgColor indexed="64"/>
      </patternFill>
    </fill>
    <fill>
      <patternFill patternType="solid">
        <fgColor theme="5" tint="0.59999389629810485"/>
        <bgColor indexed="64"/>
      </patternFill>
    </fill>
    <fill>
      <patternFill patternType="solid">
        <fgColor rgb="FFFFFFFF"/>
      </patternFill>
    </fill>
    <fill>
      <patternFill patternType="solid">
        <fgColor theme="0" tint="-0.14999847407452621"/>
        <bgColor indexed="64"/>
      </patternFill>
    </fill>
    <fill>
      <patternFill patternType="solid">
        <fgColor theme="4" tint="0.59999389629810485"/>
        <bgColor indexed="64"/>
      </patternFill>
    </fill>
    <fill>
      <patternFill patternType="solid">
        <fgColor rgb="FFD8E4BC"/>
        <bgColor indexed="64"/>
      </patternFill>
    </fill>
    <fill>
      <patternFill patternType="solid">
        <fgColor theme="1"/>
        <bgColor indexed="64"/>
      </patternFill>
    </fill>
    <fill>
      <patternFill patternType="solid">
        <fgColor theme="1" tint="0.499984740745262"/>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3" tint="0.79998168889431442"/>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medium">
        <color indexed="64"/>
      </right>
      <top/>
      <bottom style="thin">
        <color rgb="FF000000"/>
      </bottom>
      <diagonal/>
    </border>
    <border>
      <left/>
      <right style="thin">
        <color rgb="FF000000"/>
      </right>
      <top/>
      <bottom/>
      <diagonal/>
    </border>
    <border>
      <left style="thin">
        <color rgb="FF000000"/>
      </left>
      <right/>
      <top/>
      <bottom/>
      <diagonal/>
    </border>
    <border>
      <left style="thin">
        <color rgb="FF000000"/>
      </left>
      <right style="thin">
        <color rgb="FF000000"/>
      </right>
      <top/>
      <bottom/>
      <diagonal/>
    </border>
    <border>
      <left/>
      <right style="thin">
        <color rgb="FF000000"/>
      </right>
      <top/>
      <bottom style="medium">
        <color indexed="64"/>
      </bottom>
      <diagonal/>
    </border>
    <border>
      <left style="thin">
        <color rgb="FF000000"/>
      </left>
      <right/>
      <top/>
      <bottom style="medium">
        <color indexed="64"/>
      </bottom>
      <diagonal/>
    </border>
    <border>
      <left style="thin">
        <color rgb="FF000000"/>
      </left>
      <right style="thin">
        <color rgb="FF000000"/>
      </right>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medium">
        <color indexed="64"/>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medium">
        <color indexed="64"/>
      </right>
      <top style="thin">
        <color rgb="FF000000"/>
      </top>
      <bottom/>
      <diagonal/>
    </border>
    <border>
      <left style="medium">
        <color indexed="64"/>
      </left>
      <right style="medium">
        <color indexed="64"/>
      </right>
      <top/>
      <bottom/>
      <diagonal/>
    </border>
  </borders>
  <cellStyleXfs count="9">
    <xf numFmtId="0" fontId="0" fillId="0" borderId="0"/>
    <xf numFmtId="9" fontId="1" fillId="0" borderId="0" applyFont="0" applyFill="0" applyBorder="0" applyAlignment="0" applyProtection="0"/>
    <xf numFmtId="44" fontId="1" fillId="0" borderId="0" applyFont="0" applyFill="0" applyBorder="0" applyAlignment="0" applyProtection="0"/>
    <xf numFmtId="0" fontId="5" fillId="0" borderId="0"/>
    <xf numFmtId="44" fontId="5" fillId="0" borderId="0" applyFont="0" applyFill="0" applyBorder="0" applyAlignment="0" applyProtection="0"/>
    <xf numFmtId="43" fontId="5" fillId="0" borderId="0" applyFont="0" applyFill="0" applyBorder="0" applyAlignment="0" applyProtection="0"/>
    <xf numFmtId="0" fontId="18" fillId="0" borderId="0"/>
    <xf numFmtId="0" fontId="23" fillId="0" borderId="0"/>
    <xf numFmtId="43" fontId="1" fillId="0" borderId="0" applyFont="0" applyFill="0" applyBorder="0" applyAlignment="0" applyProtection="0"/>
  </cellStyleXfs>
  <cellXfs count="516">
    <xf numFmtId="0" fontId="0" fillId="0" borderId="0" xfId="0"/>
    <xf numFmtId="0" fontId="0" fillId="2" borderId="0" xfId="0" applyFill="1" applyAlignment="1">
      <alignment wrapText="1"/>
    </xf>
    <xf numFmtId="0" fontId="0" fillId="2" borderId="8" xfId="0" applyFill="1" applyBorder="1" applyAlignment="1">
      <alignment wrapText="1"/>
    </xf>
    <xf numFmtId="0" fontId="0" fillId="2" borderId="19" xfId="0" applyFill="1" applyBorder="1" applyAlignment="1">
      <alignment wrapText="1"/>
    </xf>
    <xf numFmtId="0" fontId="0" fillId="2" borderId="9" xfId="0" applyFill="1" applyBorder="1" applyAlignment="1">
      <alignment wrapText="1"/>
    </xf>
    <xf numFmtId="0" fontId="0" fillId="0" borderId="0" xfId="0" applyAlignment="1">
      <alignment wrapText="1"/>
    </xf>
    <xf numFmtId="0" fontId="2" fillId="2" borderId="0" xfId="0" applyFont="1" applyFill="1" applyAlignment="1">
      <alignment wrapText="1"/>
    </xf>
    <xf numFmtId="0" fontId="2" fillId="2" borderId="13" xfId="0" applyFont="1" applyFill="1" applyBorder="1" applyAlignment="1">
      <alignment wrapText="1"/>
    </xf>
    <xf numFmtId="0" fontId="6" fillId="2" borderId="1" xfId="0" applyFont="1" applyFill="1" applyBorder="1" applyAlignment="1">
      <alignment horizontal="center" wrapText="1"/>
    </xf>
    <xf numFmtId="0" fontId="0" fillId="2" borderId="20" xfId="0" applyFill="1" applyBorder="1" applyAlignment="1">
      <alignment wrapText="1"/>
    </xf>
    <xf numFmtId="0" fontId="0" fillId="2" borderId="13" xfId="0" applyFill="1" applyBorder="1" applyAlignment="1">
      <alignment wrapText="1"/>
    </xf>
    <xf numFmtId="0" fontId="2" fillId="2" borderId="0" xfId="0" applyFont="1" applyFill="1" applyAlignment="1">
      <alignment horizontal="center" wrapText="1"/>
    </xf>
    <xf numFmtId="0" fontId="9" fillId="2" borderId="20" xfId="0" applyFont="1" applyFill="1" applyBorder="1" applyAlignment="1">
      <alignment wrapText="1"/>
    </xf>
    <xf numFmtId="0" fontId="9" fillId="2" borderId="0" xfId="0" applyFont="1" applyFill="1" applyAlignment="1">
      <alignment wrapText="1"/>
    </xf>
    <xf numFmtId="0" fontId="9" fillId="2" borderId="13" xfId="0" applyFont="1" applyFill="1" applyBorder="1" applyAlignment="1">
      <alignment wrapText="1"/>
    </xf>
    <xf numFmtId="0" fontId="0" fillId="2" borderId="21" xfId="0" applyFill="1" applyBorder="1" applyAlignment="1">
      <alignment wrapText="1"/>
    </xf>
    <xf numFmtId="0" fontId="0" fillId="2" borderId="2" xfId="0" applyFill="1" applyBorder="1" applyAlignment="1">
      <alignment wrapText="1"/>
    </xf>
    <xf numFmtId="0" fontId="0" fillId="2" borderId="10" xfId="0" applyFill="1" applyBorder="1" applyAlignment="1">
      <alignment wrapText="1"/>
    </xf>
    <xf numFmtId="0" fontId="0" fillId="2" borderId="26" xfId="0" applyFill="1" applyBorder="1" applyAlignment="1">
      <alignment wrapText="1"/>
    </xf>
    <xf numFmtId="0" fontId="0" fillId="2" borderId="11" xfId="0" applyFill="1" applyBorder="1" applyAlignment="1">
      <alignment wrapText="1"/>
    </xf>
    <xf numFmtId="0" fontId="2" fillId="2" borderId="29" xfId="0" applyFont="1" applyFill="1" applyBorder="1" applyAlignment="1">
      <alignment wrapText="1"/>
    </xf>
    <xf numFmtId="0" fontId="2" fillId="2" borderId="3" xfId="0" applyFont="1" applyFill="1" applyBorder="1" applyAlignment="1">
      <alignment horizontal="justify" wrapText="1"/>
    </xf>
    <xf numFmtId="0" fontId="2" fillId="2" borderId="20" xfId="0" applyFont="1" applyFill="1" applyBorder="1" applyAlignment="1">
      <alignment horizontal="justify" wrapText="1"/>
    </xf>
    <xf numFmtId="0" fontId="2" fillId="2" borderId="0" xfId="0" applyFont="1" applyFill="1" applyAlignment="1">
      <alignment horizontal="justify" wrapText="1"/>
    </xf>
    <xf numFmtId="0" fontId="2" fillId="2" borderId="12" xfId="0" applyFont="1" applyFill="1" applyBorder="1" applyAlignment="1">
      <alignment horizontal="justify" wrapText="1"/>
    </xf>
    <xf numFmtId="0" fontId="0" fillId="2" borderId="0" xfId="0" applyFill="1" applyAlignment="1">
      <alignment horizontal="center" wrapText="1"/>
    </xf>
    <xf numFmtId="0" fontId="2" fillId="0" borderId="29" xfId="0" applyFont="1" applyBorder="1" applyAlignment="1">
      <alignment wrapText="1"/>
    </xf>
    <xf numFmtId="0" fontId="2" fillId="0" borderId="0" xfId="0" applyFont="1" applyAlignment="1">
      <alignment wrapText="1"/>
    </xf>
    <xf numFmtId="0" fontId="2" fillId="0" borderId="13" xfId="0" applyFont="1" applyBorder="1" applyAlignment="1">
      <alignment wrapText="1"/>
    </xf>
    <xf numFmtId="0" fontId="2" fillId="2" borderId="0" xfId="0" applyFont="1" applyFill="1" applyAlignment="1">
      <alignment vertical="center" wrapText="1"/>
    </xf>
    <xf numFmtId="0" fontId="2" fillId="4" borderId="1" xfId="0" applyFont="1" applyFill="1" applyBorder="1" applyAlignment="1" applyProtection="1">
      <alignment horizontal="center" wrapText="1"/>
      <protection locked="0"/>
    </xf>
    <xf numFmtId="0" fontId="6" fillId="4" borderId="1" xfId="0" applyFont="1" applyFill="1" applyBorder="1" applyAlignment="1" applyProtection="1">
      <alignment horizontal="center" wrapText="1"/>
      <protection locked="0"/>
    </xf>
    <xf numFmtId="0" fontId="24" fillId="7" borderId="0" xfId="6" applyFont="1" applyFill="1" applyAlignment="1">
      <alignment vertical="top" wrapText="1"/>
    </xf>
    <xf numFmtId="0" fontId="27" fillId="2" borderId="0" xfId="0" applyFont="1" applyFill="1" applyAlignment="1">
      <alignment horizontal="right" wrapText="1"/>
    </xf>
    <xf numFmtId="164" fontId="27" fillId="2" borderId="0" xfId="0" applyNumberFormat="1" applyFont="1" applyFill="1" applyAlignment="1">
      <alignment wrapText="1"/>
    </xf>
    <xf numFmtId="0" fontId="18" fillId="7" borderId="0" xfId="6" applyFill="1" applyAlignment="1">
      <alignment horizontal="left" vertical="top" wrapText="1"/>
    </xf>
    <xf numFmtId="0" fontId="24" fillId="7" borderId="0" xfId="6" applyFont="1" applyFill="1" applyAlignment="1">
      <alignment horizontal="left" vertical="top"/>
    </xf>
    <xf numFmtId="0" fontId="25" fillId="7" borderId="0" xfId="6" applyFont="1" applyFill="1" applyAlignment="1">
      <alignment horizontal="right" vertical="center"/>
    </xf>
    <xf numFmtId="0" fontId="32" fillId="7" borderId="0" xfId="6" applyFont="1" applyFill="1" applyAlignment="1">
      <alignment horizontal="left" vertical="top"/>
    </xf>
    <xf numFmtId="0" fontId="32" fillId="7" borderId="0" xfId="6" applyFont="1" applyFill="1" applyAlignment="1">
      <alignment vertical="top"/>
    </xf>
    <xf numFmtId="5" fontId="32" fillId="4" borderId="34" xfId="6" applyNumberFormat="1" applyFont="1" applyFill="1" applyBorder="1" applyAlignment="1" applyProtection="1">
      <alignment horizontal="center" vertical="center" wrapText="1"/>
      <protection locked="0"/>
    </xf>
    <xf numFmtId="167" fontId="32" fillId="4" borderId="34" xfId="6" applyNumberFormat="1" applyFont="1" applyFill="1" applyBorder="1" applyAlignment="1" applyProtection="1">
      <alignment horizontal="center" vertical="center" wrapText="1"/>
      <protection locked="0"/>
    </xf>
    <xf numFmtId="8" fontId="24" fillId="7" borderId="38" xfId="6" applyNumberFormat="1" applyFont="1" applyFill="1" applyBorder="1" applyAlignment="1">
      <alignment horizontal="center" vertical="center" wrapText="1"/>
    </xf>
    <xf numFmtId="0" fontId="36" fillId="7" borderId="0" xfId="6" applyFont="1" applyFill="1" applyAlignment="1">
      <alignment horizontal="left" vertical="top"/>
    </xf>
    <xf numFmtId="0" fontId="38" fillId="7" borderId="0" xfId="6" applyFont="1" applyFill="1" applyAlignment="1">
      <alignment horizontal="left" vertical="top"/>
    </xf>
    <xf numFmtId="0" fontId="41" fillId="7" borderId="0" xfId="6" applyFont="1" applyFill="1" applyAlignment="1">
      <alignment horizontal="left" vertical="top"/>
    </xf>
    <xf numFmtId="0" fontId="43" fillId="7" borderId="0" xfId="6" applyFont="1" applyFill="1" applyAlignment="1">
      <alignment horizontal="left" vertical="top"/>
    </xf>
    <xf numFmtId="0" fontId="18" fillId="7" borderId="0" xfId="6" applyFill="1" applyAlignment="1">
      <alignment horizontal="left" vertical="top"/>
    </xf>
    <xf numFmtId="0" fontId="45" fillId="0" borderId="0" xfId="0" applyFont="1"/>
    <xf numFmtId="0" fontId="45" fillId="0" borderId="0" xfId="0" applyFont="1" applyAlignment="1">
      <alignment horizontal="left"/>
    </xf>
    <xf numFmtId="0" fontId="45" fillId="0" borderId="13" xfId="0" applyFont="1" applyBorder="1" applyAlignment="1">
      <alignment horizontal="left"/>
    </xf>
    <xf numFmtId="44" fontId="47" fillId="15" borderId="45" xfId="2" applyFont="1" applyFill="1" applyBorder="1" applyAlignment="1" applyProtection="1"/>
    <xf numFmtId="44" fontId="47" fillId="16" borderId="45" xfId="2" applyFont="1" applyFill="1" applyBorder="1" applyAlignment="1" applyProtection="1"/>
    <xf numFmtId="44" fontId="47" fillId="17" borderId="45" xfId="2" applyFont="1" applyFill="1" applyBorder="1" applyAlignment="1" applyProtection="1"/>
    <xf numFmtId="44" fontId="47" fillId="15" borderId="24" xfId="2" applyFont="1" applyFill="1" applyBorder="1" applyAlignment="1" applyProtection="1"/>
    <xf numFmtId="44" fontId="47" fillId="16" borderId="24" xfId="2" applyFont="1" applyFill="1" applyBorder="1" applyAlignment="1" applyProtection="1"/>
    <xf numFmtId="44" fontId="47" fillId="17" borderId="24" xfId="2" applyFont="1" applyFill="1" applyBorder="1" applyAlignment="1" applyProtection="1"/>
    <xf numFmtId="44" fontId="47" fillId="15" borderId="48" xfId="2" applyFont="1" applyFill="1" applyBorder="1" applyAlignment="1" applyProtection="1"/>
    <xf numFmtId="44" fontId="47" fillId="16" borderId="48" xfId="2" applyFont="1" applyFill="1" applyBorder="1" applyAlignment="1" applyProtection="1"/>
    <xf numFmtId="44" fontId="47" fillId="17" borderId="48" xfId="2" applyFont="1" applyFill="1" applyBorder="1" applyAlignment="1" applyProtection="1"/>
    <xf numFmtId="0" fontId="45" fillId="0" borderId="20" xfId="0" applyFont="1" applyBorder="1"/>
    <xf numFmtId="0" fontId="45" fillId="0" borderId="13" xfId="0" applyFont="1" applyBorder="1"/>
    <xf numFmtId="0" fontId="47" fillId="5" borderId="0" xfId="3" applyFont="1" applyFill="1" applyAlignment="1">
      <alignment horizontal="left"/>
    </xf>
    <xf numFmtId="8" fontId="48" fillId="5" borderId="0" xfId="3" applyNumberFormat="1" applyFont="1" applyFill="1" applyAlignment="1">
      <alignment horizontal="center"/>
    </xf>
    <xf numFmtId="0" fontId="45" fillId="0" borderId="0" xfId="0" applyFont="1" applyAlignment="1">
      <alignment horizontal="right"/>
    </xf>
    <xf numFmtId="0" fontId="45" fillId="5" borderId="0" xfId="3" applyFont="1" applyFill="1" applyAlignment="1">
      <alignment horizontal="left"/>
    </xf>
    <xf numFmtId="0" fontId="49" fillId="5" borderId="0" xfId="3" applyFont="1" applyFill="1"/>
    <xf numFmtId="0" fontId="47" fillId="5" borderId="0" xfId="3" applyFont="1" applyFill="1"/>
    <xf numFmtId="0" fontId="49" fillId="5" borderId="8" xfId="3" applyFont="1" applyFill="1" applyBorder="1" applyAlignment="1">
      <alignment horizontal="left" vertical="center"/>
    </xf>
    <xf numFmtId="0" fontId="49" fillId="5" borderId="19" xfId="3" applyFont="1" applyFill="1" applyBorder="1" applyAlignment="1">
      <alignment horizontal="left" vertical="center"/>
    </xf>
    <xf numFmtId="1" fontId="45" fillId="5" borderId="19" xfId="3" applyNumberFormat="1" applyFont="1" applyFill="1" applyBorder="1" applyAlignment="1">
      <alignment horizontal="right" vertical="center"/>
    </xf>
    <xf numFmtId="0" fontId="45" fillId="5" borderId="19" xfId="3" applyFont="1" applyFill="1" applyBorder="1" applyAlignment="1">
      <alignment horizontal="center" vertical="center"/>
    </xf>
    <xf numFmtId="1" fontId="45" fillId="5" borderId="19" xfId="1" applyNumberFormat="1" applyFont="1" applyFill="1" applyBorder="1" applyAlignment="1" applyProtection="1">
      <alignment horizontal="center" vertical="center"/>
    </xf>
    <xf numFmtId="10" fontId="45" fillId="5" borderId="9" xfId="3" applyNumberFormat="1" applyFont="1" applyFill="1" applyBorder="1" applyAlignment="1">
      <alignment horizontal="right" vertical="center"/>
    </xf>
    <xf numFmtId="0" fontId="45" fillId="0" borderId="20" xfId="0" applyFont="1" applyBorder="1" applyAlignment="1">
      <alignment vertical="center"/>
    </xf>
    <xf numFmtId="0" fontId="45" fillId="0" borderId="0" xfId="0" applyFont="1" applyAlignment="1">
      <alignment vertical="center"/>
    </xf>
    <xf numFmtId="1" fontId="45" fillId="0" borderId="0" xfId="0" applyNumberFormat="1" applyFont="1" applyAlignment="1">
      <alignment vertical="center"/>
    </xf>
    <xf numFmtId="0" fontId="45" fillId="0" borderId="0" xfId="0" applyFont="1" applyAlignment="1">
      <alignment horizontal="center" vertical="center"/>
    </xf>
    <xf numFmtId="1" fontId="45" fillId="0" borderId="0" xfId="0" applyNumberFormat="1" applyFont="1" applyAlignment="1">
      <alignment horizontal="center" vertical="center"/>
    </xf>
    <xf numFmtId="10" fontId="45" fillId="0" borderId="13" xfId="1" applyNumberFormat="1" applyFont="1" applyBorder="1" applyAlignment="1" applyProtection="1">
      <alignment horizontal="right" vertical="center"/>
    </xf>
    <xf numFmtId="0" fontId="49" fillId="5" borderId="10" xfId="3" applyFont="1" applyFill="1" applyBorder="1" applyAlignment="1">
      <alignment horizontal="left" vertical="center"/>
    </xf>
    <xf numFmtId="8" fontId="48" fillId="5" borderId="26" xfId="3" applyNumberFormat="1" applyFont="1" applyFill="1" applyBorder="1" applyAlignment="1">
      <alignment horizontal="center" vertical="center"/>
    </xf>
    <xf numFmtId="1" fontId="45" fillId="5" borderId="26" xfId="3" applyNumberFormat="1" applyFont="1" applyFill="1" applyBorder="1" applyAlignment="1">
      <alignment horizontal="right" vertical="center"/>
    </xf>
    <xf numFmtId="0" fontId="45" fillId="5" borderId="26" xfId="3" applyFont="1" applyFill="1" applyBorder="1" applyAlignment="1">
      <alignment horizontal="center" vertical="center"/>
    </xf>
    <xf numFmtId="1" fontId="45" fillId="5" borderId="26" xfId="3" applyNumberFormat="1" applyFont="1" applyFill="1" applyBorder="1" applyAlignment="1">
      <alignment horizontal="center" vertical="center"/>
    </xf>
    <xf numFmtId="10" fontId="45" fillId="5" borderId="11" xfId="1" applyNumberFormat="1" applyFont="1" applyFill="1" applyBorder="1" applyAlignment="1" applyProtection="1">
      <alignment horizontal="right" vertical="center"/>
    </xf>
    <xf numFmtId="0" fontId="46" fillId="0" borderId="20" xfId="0" applyFont="1" applyBorder="1"/>
    <xf numFmtId="0" fontId="47" fillId="5" borderId="49" xfId="3" applyFont="1" applyFill="1" applyBorder="1" applyAlignment="1">
      <alignment horizontal="left"/>
    </xf>
    <xf numFmtId="0" fontId="45" fillId="5" borderId="50" xfId="3" applyFont="1" applyFill="1" applyBorder="1" applyAlignment="1">
      <alignment horizontal="left"/>
    </xf>
    <xf numFmtId="0" fontId="45" fillId="5" borderId="50" xfId="3" applyFont="1" applyFill="1" applyBorder="1" applyAlignment="1">
      <alignment horizontal="center"/>
    </xf>
    <xf numFmtId="0" fontId="47" fillId="5" borderId="20" xfId="3" applyFont="1" applyFill="1" applyBorder="1" applyAlignment="1">
      <alignment horizontal="left" vertical="center"/>
    </xf>
    <xf numFmtId="10" fontId="50" fillId="5" borderId="0" xfId="3" applyNumberFormat="1" applyFont="1" applyFill="1" applyAlignment="1">
      <alignment horizontal="right" vertical="center"/>
    </xf>
    <xf numFmtId="0" fontId="45" fillId="5" borderId="0" xfId="3" applyFont="1" applyFill="1" applyAlignment="1">
      <alignment horizontal="center" vertical="center"/>
    </xf>
    <xf numFmtId="1" fontId="45" fillId="5" borderId="0" xfId="3" applyNumberFormat="1" applyFont="1" applyFill="1" applyAlignment="1">
      <alignment horizontal="right" vertical="center"/>
    </xf>
    <xf numFmtId="44" fontId="45" fillId="5" borderId="0" xfId="3" applyNumberFormat="1" applyFont="1" applyFill="1" applyAlignment="1">
      <alignment horizontal="center" vertical="center"/>
    </xf>
    <xf numFmtId="0" fontId="47" fillId="5" borderId="20" xfId="3" applyFont="1" applyFill="1" applyBorder="1" applyAlignment="1">
      <alignment vertical="center"/>
    </xf>
    <xf numFmtId="10" fontId="50" fillId="5" borderId="0" xfId="3" applyNumberFormat="1" applyFont="1" applyFill="1" applyAlignment="1">
      <alignment vertical="center"/>
    </xf>
    <xf numFmtId="0" fontId="49" fillId="5" borderId="0" xfId="3" applyFont="1" applyFill="1" applyAlignment="1">
      <alignment horizontal="center" vertical="center"/>
    </xf>
    <xf numFmtId="1" fontId="49" fillId="5" borderId="0" xfId="3" applyNumberFormat="1" applyFont="1" applyFill="1" applyAlignment="1">
      <alignment horizontal="right" vertical="center"/>
    </xf>
    <xf numFmtId="44" fontId="49" fillId="5" borderId="0" xfId="3" applyNumberFormat="1" applyFont="1" applyFill="1" applyAlignment="1">
      <alignment horizontal="center" vertical="center"/>
    </xf>
    <xf numFmtId="10" fontId="48" fillId="5" borderId="0" xfId="1" applyNumberFormat="1" applyFont="1" applyFill="1" applyBorder="1" applyAlignment="1" applyProtection="1">
      <alignment horizontal="right" vertical="center"/>
    </xf>
    <xf numFmtId="0" fontId="47" fillId="5" borderId="10" xfId="3" applyFont="1" applyFill="1" applyBorder="1" applyAlignment="1">
      <alignment horizontal="left"/>
    </xf>
    <xf numFmtId="0" fontId="47" fillId="5" borderId="26" xfId="3" applyFont="1" applyFill="1" applyBorder="1" applyAlignment="1">
      <alignment horizontal="left"/>
    </xf>
    <xf numFmtId="0" fontId="46" fillId="5" borderId="26" xfId="3" applyFont="1" applyFill="1" applyBorder="1" applyAlignment="1">
      <alignment horizontal="center"/>
    </xf>
    <xf numFmtId="0" fontId="45" fillId="5" borderId="26" xfId="3" applyFont="1" applyFill="1" applyBorder="1" applyAlignment="1">
      <alignment horizontal="left"/>
    </xf>
    <xf numFmtId="0" fontId="51" fillId="5" borderId="20" xfId="3" applyFont="1" applyFill="1" applyBorder="1" applyAlignment="1">
      <alignment horizontal="left"/>
    </xf>
    <xf numFmtId="1" fontId="49" fillId="5" borderId="0" xfId="3" applyNumberFormat="1" applyFont="1" applyFill="1" applyAlignment="1">
      <alignment horizontal="right"/>
    </xf>
    <xf numFmtId="0" fontId="49" fillId="5" borderId="0" xfId="3" applyFont="1" applyFill="1" applyAlignment="1">
      <alignment horizontal="center"/>
    </xf>
    <xf numFmtId="7" fontId="52" fillId="5" borderId="0" xfId="3" applyNumberFormat="1" applyFont="1" applyFill="1" applyAlignment="1">
      <alignment horizontal="center"/>
    </xf>
    <xf numFmtId="0" fontId="45" fillId="0" borderId="26" xfId="0" applyFont="1" applyBorder="1"/>
    <xf numFmtId="0" fontId="45" fillId="0" borderId="11" xfId="0" applyFont="1" applyBorder="1"/>
    <xf numFmtId="0" fontId="49" fillId="5" borderId="10" xfId="3" applyFont="1" applyFill="1" applyBorder="1" applyAlignment="1">
      <alignment horizontal="left"/>
    </xf>
    <xf numFmtId="0" fontId="49" fillId="5" borderId="26" xfId="3" applyFont="1" applyFill="1" applyBorder="1" applyAlignment="1">
      <alignment horizontal="center"/>
    </xf>
    <xf numFmtId="166" fontId="49" fillId="5" borderId="26" xfId="5" applyNumberFormat="1" applyFont="1" applyFill="1" applyBorder="1" applyAlignment="1" applyProtection="1">
      <alignment horizontal="center"/>
    </xf>
    <xf numFmtId="7" fontId="52" fillId="0" borderId="26" xfId="4" applyNumberFormat="1" applyFont="1" applyFill="1" applyBorder="1" applyAlignment="1" applyProtection="1">
      <alignment horizontal="right"/>
    </xf>
    <xf numFmtId="0" fontId="45" fillId="0" borderId="8" xfId="0" applyFont="1" applyBorder="1"/>
    <xf numFmtId="0" fontId="45" fillId="0" borderId="19" xfId="0" applyFont="1" applyBorder="1"/>
    <xf numFmtId="0" fontId="45" fillId="10" borderId="41" xfId="0" applyFont="1" applyFill="1" applyBorder="1" applyProtection="1">
      <protection locked="0"/>
    </xf>
    <xf numFmtId="1" fontId="45" fillId="10" borderId="23" xfId="0" applyNumberFormat="1" applyFont="1" applyFill="1" applyBorder="1" applyAlignment="1" applyProtection="1">
      <alignment horizontal="center"/>
      <protection locked="0"/>
    </xf>
    <xf numFmtId="0" fontId="45" fillId="3" borderId="41" xfId="0" applyFont="1" applyFill="1" applyBorder="1"/>
    <xf numFmtId="1" fontId="45" fillId="3" borderId="23" xfId="0" applyNumberFormat="1" applyFont="1" applyFill="1" applyBorder="1" applyAlignment="1">
      <alignment horizontal="center"/>
    </xf>
    <xf numFmtId="0" fontId="45" fillId="3" borderId="23" xfId="0" applyFont="1" applyFill="1" applyBorder="1" applyAlignment="1">
      <alignment horizontal="center"/>
    </xf>
    <xf numFmtId="170" fontId="45" fillId="3" borderId="23" xfId="8" applyNumberFormat="1" applyFont="1" applyFill="1" applyBorder="1" applyAlignment="1" applyProtection="1">
      <alignment horizontal="center"/>
    </xf>
    <xf numFmtId="170" fontId="45" fillId="3" borderId="54" xfId="8" applyNumberFormat="1" applyFont="1" applyFill="1" applyBorder="1" applyAlignment="1" applyProtection="1">
      <alignment horizontal="center"/>
    </xf>
    <xf numFmtId="0" fontId="29" fillId="3" borderId="41" xfId="6" applyFont="1" applyFill="1" applyBorder="1" applyAlignment="1">
      <alignment horizontal="center" vertical="center"/>
    </xf>
    <xf numFmtId="0" fontId="32" fillId="7" borderId="62" xfId="6" applyFont="1" applyFill="1" applyBorder="1" applyAlignment="1">
      <alignment horizontal="left" vertical="top" wrapText="1"/>
    </xf>
    <xf numFmtId="167" fontId="35" fillId="3" borderId="65" xfId="6" applyNumberFormat="1" applyFont="1" applyFill="1" applyBorder="1" applyAlignment="1">
      <alignment horizontal="center" vertical="top" wrapText="1"/>
    </xf>
    <xf numFmtId="0" fontId="35" fillId="7" borderId="68" xfId="6" applyFont="1" applyFill="1" applyBorder="1" applyAlignment="1">
      <alignment horizontal="center" vertical="top" wrapText="1"/>
    </xf>
    <xf numFmtId="167" fontId="32" fillId="3" borderId="58" xfId="6" applyNumberFormat="1" applyFont="1" applyFill="1" applyBorder="1" applyAlignment="1">
      <alignment horizontal="center" vertical="center" wrapText="1"/>
    </xf>
    <xf numFmtId="0" fontId="32" fillId="7" borderId="68" xfId="6" applyFont="1" applyFill="1" applyBorder="1" applyAlignment="1">
      <alignment horizontal="center" vertical="top" wrapText="1"/>
    </xf>
    <xf numFmtId="5" fontId="32" fillId="4" borderId="58" xfId="6" applyNumberFormat="1" applyFont="1" applyFill="1" applyBorder="1" applyAlignment="1" applyProtection="1">
      <alignment horizontal="center" vertical="center" wrapText="1"/>
      <protection locked="0"/>
    </xf>
    <xf numFmtId="5" fontId="32" fillId="4" borderId="72" xfId="6" applyNumberFormat="1" applyFont="1" applyFill="1" applyBorder="1" applyAlignment="1" applyProtection="1">
      <alignment horizontal="center" vertical="center" wrapText="1"/>
      <protection locked="0"/>
    </xf>
    <xf numFmtId="167" fontId="32" fillId="3" borderId="68" xfId="6" applyNumberFormat="1" applyFont="1" applyFill="1" applyBorder="1" applyAlignment="1">
      <alignment horizontal="center" vertical="center" wrapText="1"/>
    </xf>
    <xf numFmtId="167" fontId="32" fillId="4" borderId="72" xfId="6" applyNumberFormat="1" applyFont="1" applyFill="1" applyBorder="1" applyAlignment="1" applyProtection="1">
      <alignment horizontal="center" vertical="center" wrapText="1"/>
      <protection locked="0"/>
    </xf>
    <xf numFmtId="44" fontId="24" fillId="7" borderId="74" xfId="6" applyNumberFormat="1" applyFont="1" applyFill="1" applyBorder="1" applyAlignment="1">
      <alignment horizontal="center" vertical="center" wrapText="1"/>
    </xf>
    <xf numFmtId="0" fontId="26" fillId="7" borderId="8" xfId="6" applyFont="1" applyFill="1" applyBorder="1" applyAlignment="1">
      <alignment horizontal="left" vertical="top"/>
    </xf>
    <xf numFmtId="0" fontId="26" fillId="7" borderId="19" xfId="6" applyFont="1" applyFill="1" applyBorder="1" applyAlignment="1">
      <alignment horizontal="left" vertical="top"/>
    </xf>
    <xf numFmtId="0" fontId="24" fillId="7" borderId="19" xfId="6" applyFont="1" applyFill="1" applyBorder="1" applyAlignment="1">
      <alignment horizontal="left" vertical="top"/>
    </xf>
    <xf numFmtId="0" fontId="24" fillId="7" borderId="9" xfId="6" applyFont="1" applyFill="1" applyBorder="1" applyAlignment="1">
      <alignment horizontal="left" vertical="top"/>
    </xf>
    <xf numFmtId="0" fontId="24" fillId="7" borderId="13" xfId="6" applyFont="1" applyFill="1" applyBorder="1" applyAlignment="1">
      <alignment vertical="top" wrapText="1"/>
    </xf>
    <xf numFmtId="0" fontId="24" fillId="7" borderId="26" xfId="6" applyFont="1" applyFill="1" applyBorder="1" applyAlignment="1">
      <alignment vertical="top" wrapText="1"/>
    </xf>
    <xf numFmtId="0" fontId="24" fillId="7" borderId="26" xfId="6" applyFont="1" applyFill="1" applyBorder="1" applyAlignment="1">
      <alignment horizontal="left" vertical="top"/>
    </xf>
    <xf numFmtId="0" fontId="24" fillId="7" borderId="11" xfId="6" applyFont="1" applyFill="1" applyBorder="1" applyAlignment="1">
      <alignment vertical="top" wrapText="1"/>
    </xf>
    <xf numFmtId="0" fontId="2" fillId="2" borderId="20" xfId="0" applyFont="1" applyFill="1" applyBorder="1" applyAlignment="1">
      <alignment horizontal="left" wrapText="1"/>
    </xf>
    <xf numFmtId="0" fontId="2" fillId="2" borderId="0" xfId="0" applyFont="1" applyFill="1" applyAlignment="1">
      <alignment horizontal="left" wrapText="1"/>
    </xf>
    <xf numFmtId="0" fontId="0" fillId="2" borderId="0" xfId="0" applyFill="1" applyAlignment="1">
      <alignment vertical="center" wrapText="1"/>
    </xf>
    <xf numFmtId="0" fontId="0" fillId="0" borderId="0" xfId="0" applyAlignment="1">
      <alignment vertical="center" wrapText="1"/>
    </xf>
    <xf numFmtId="0" fontId="6" fillId="0" borderId="0" xfId="0" applyFont="1" applyAlignment="1" applyProtection="1">
      <alignment horizontal="center" wrapText="1"/>
      <protection locked="0"/>
    </xf>
    <xf numFmtId="44" fontId="46" fillId="3" borderId="8" xfId="2" applyFont="1" applyFill="1" applyBorder="1" applyAlignment="1" applyProtection="1">
      <alignment horizontal="left" wrapText="1"/>
    </xf>
    <xf numFmtId="44" fontId="46" fillId="3" borderId="9" xfId="2" applyFont="1" applyFill="1" applyBorder="1" applyAlignment="1" applyProtection="1">
      <alignment horizontal="left" wrapText="1"/>
    </xf>
    <xf numFmtId="0" fontId="45" fillId="0" borderId="8" xfId="0" applyFont="1" applyBorder="1" applyAlignment="1">
      <alignment horizontal="left" wrapText="1"/>
    </xf>
    <xf numFmtId="0" fontId="45" fillId="0" borderId="19" xfId="0" applyFont="1" applyBorder="1" applyAlignment="1">
      <alignment horizontal="left" wrapText="1"/>
    </xf>
    <xf numFmtId="0" fontId="45" fillId="0" borderId="9" xfId="0" applyFont="1" applyBorder="1" applyAlignment="1">
      <alignment horizontal="left" wrapText="1"/>
    </xf>
    <xf numFmtId="0" fontId="45" fillId="0" borderId="10" xfId="0" applyFont="1" applyBorder="1" applyAlignment="1">
      <alignment horizontal="left" wrapText="1"/>
    </xf>
    <xf numFmtId="0" fontId="45" fillId="0" borderId="26" xfId="0" applyFont="1" applyBorder="1" applyAlignment="1">
      <alignment horizontal="left" wrapText="1"/>
    </xf>
    <xf numFmtId="0" fontId="45" fillId="0" borderId="11" xfId="0" applyFont="1" applyBorder="1" applyAlignment="1">
      <alignment horizontal="left" wrapText="1"/>
    </xf>
    <xf numFmtId="44" fontId="46" fillId="3" borderId="10" xfId="2" applyFont="1" applyFill="1" applyBorder="1" applyAlignment="1" applyProtection="1">
      <alignment horizontal="left" wrapText="1"/>
    </xf>
    <xf numFmtId="44" fontId="46" fillId="3" borderId="11" xfId="2" applyFont="1" applyFill="1" applyBorder="1" applyAlignment="1" applyProtection="1">
      <alignment horizontal="left" wrapText="1"/>
    </xf>
    <xf numFmtId="0" fontId="45" fillId="0" borderId="8" xfId="0" applyFont="1" applyBorder="1" applyAlignment="1">
      <alignment horizontal="left" vertical="center" wrapText="1"/>
    </xf>
    <xf numFmtId="0" fontId="45" fillId="0" borderId="19" xfId="0" applyFont="1" applyBorder="1" applyAlignment="1">
      <alignment horizontal="left" vertical="center" wrapText="1"/>
    </xf>
    <xf numFmtId="0" fontId="45" fillId="0" borderId="9" xfId="0" applyFont="1" applyBorder="1" applyAlignment="1">
      <alignment horizontal="left" vertical="center" wrapText="1"/>
    </xf>
    <xf numFmtId="0" fontId="45" fillId="0" borderId="10" xfId="0" applyFont="1" applyBorder="1" applyAlignment="1">
      <alignment horizontal="left" vertical="center" wrapText="1"/>
    </xf>
    <xf numFmtId="0" fontId="45" fillId="0" borderId="26" xfId="0" applyFont="1" applyBorder="1" applyAlignment="1">
      <alignment horizontal="left" vertical="center" wrapText="1"/>
    </xf>
    <xf numFmtId="0" fontId="45" fillId="0" borderId="11" xfId="0" applyFont="1" applyBorder="1" applyAlignment="1">
      <alignment horizontal="left" vertical="center" wrapText="1"/>
    </xf>
    <xf numFmtId="169" fontId="49" fillId="5" borderId="0" xfId="2" applyNumberFormat="1" applyFont="1" applyFill="1" applyBorder="1" applyAlignment="1" applyProtection="1">
      <alignment horizontal="center"/>
    </xf>
    <xf numFmtId="7" fontId="52" fillId="5" borderId="13" xfId="3" applyNumberFormat="1" applyFont="1" applyFill="1" applyBorder="1" applyAlignment="1">
      <alignment horizontal="right"/>
    </xf>
    <xf numFmtId="0" fontId="53" fillId="0" borderId="0" xfId="0" applyFont="1" applyAlignment="1">
      <alignment horizontal="left" vertical="center" wrapText="1"/>
    </xf>
    <xf numFmtId="7" fontId="54" fillId="3" borderId="52" xfId="4" applyNumberFormat="1" applyFont="1" applyFill="1" applyBorder="1" applyAlignment="1" applyProtection="1">
      <alignment horizontal="right"/>
    </xf>
    <xf numFmtId="7" fontId="54" fillId="3" borderId="53" xfId="4" applyNumberFormat="1" applyFont="1" applyFill="1" applyBorder="1" applyAlignment="1" applyProtection="1">
      <alignment horizontal="right"/>
    </xf>
    <xf numFmtId="0" fontId="45" fillId="0" borderId="14" xfId="0" applyFont="1" applyBorder="1" applyAlignment="1">
      <alignment horizontal="left"/>
    </xf>
    <xf numFmtId="0" fontId="45" fillId="0" borderId="15" xfId="0" applyFont="1" applyBorder="1" applyAlignment="1">
      <alignment horizontal="left"/>
    </xf>
    <xf numFmtId="0" fontId="45" fillId="0" borderId="16" xfId="0" applyFont="1" applyBorder="1" applyAlignment="1">
      <alignment horizontal="left"/>
    </xf>
    <xf numFmtId="44" fontId="46" fillId="3" borderId="14" xfId="2" applyFont="1" applyFill="1" applyBorder="1" applyAlignment="1" applyProtection="1">
      <alignment horizontal="left" wrapText="1"/>
    </xf>
    <xf numFmtId="44" fontId="46" fillId="3" borderId="16" xfId="2" applyFont="1" applyFill="1" applyBorder="1" applyAlignment="1" applyProtection="1">
      <alignment horizontal="left" wrapText="1"/>
    </xf>
    <xf numFmtId="44" fontId="45" fillId="5" borderId="0" xfId="2" applyFont="1" applyFill="1" applyBorder="1" applyAlignment="1" applyProtection="1">
      <alignment horizontal="center" vertical="center"/>
    </xf>
    <xf numFmtId="44" fontId="45" fillId="5" borderId="13" xfId="2" applyFont="1" applyFill="1" applyBorder="1" applyAlignment="1" applyProtection="1">
      <alignment horizontal="center" vertical="center"/>
    </xf>
    <xf numFmtId="44" fontId="46" fillId="3" borderId="52" xfId="2" applyFont="1" applyFill="1" applyBorder="1" applyAlignment="1" applyProtection="1">
      <alignment horizontal="center"/>
    </xf>
    <xf numFmtId="44" fontId="46" fillId="3" borderId="53" xfId="2" applyFont="1" applyFill="1" applyBorder="1" applyAlignment="1" applyProtection="1">
      <alignment horizontal="center"/>
    </xf>
    <xf numFmtId="0" fontId="47" fillId="5" borderId="49" xfId="3" applyFont="1" applyFill="1" applyBorder="1" applyAlignment="1">
      <alignment horizontal="left"/>
    </xf>
    <xf numFmtId="0" fontId="47" fillId="5" borderId="50" xfId="3" applyFont="1" applyFill="1" applyBorder="1" applyAlignment="1">
      <alignment horizontal="left"/>
    </xf>
    <xf numFmtId="0" fontId="47" fillId="5" borderId="51" xfId="3" applyFont="1" applyFill="1" applyBorder="1" applyAlignment="1">
      <alignment horizontal="left"/>
    </xf>
    <xf numFmtId="0" fontId="46" fillId="0" borderId="20" xfId="0" applyFont="1" applyBorder="1" applyAlignment="1">
      <alignment horizontal="left" wrapText="1"/>
    </xf>
    <xf numFmtId="0" fontId="46" fillId="0" borderId="0" xfId="0" applyFont="1" applyAlignment="1">
      <alignment horizontal="left" wrapText="1"/>
    </xf>
    <xf numFmtId="0" fontId="46" fillId="0" borderId="13" xfId="0" applyFont="1" applyBorder="1" applyAlignment="1">
      <alignment horizontal="left" wrapText="1"/>
    </xf>
    <xf numFmtId="0" fontId="45" fillId="5" borderId="50" xfId="3" applyFont="1" applyFill="1" applyBorder="1" applyAlignment="1">
      <alignment horizontal="left"/>
    </xf>
    <xf numFmtId="0" fontId="45" fillId="5" borderId="50" xfId="3" applyFont="1" applyFill="1" applyBorder="1" applyAlignment="1">
      <alignment horizontal="right"/>
    </xf>
    <xf numFmtId="0" fontId="45" fillId="5" borderId="51" xfId="3" applyFont="1" applyFill="1" applyBorder="1" applyAlignment="1">
      <alignment horizontal="right"/>
    </xf>
    <xf numFmtId="0" fontId="46" fillId="0" borderId="20" xfId="0" applyFont="1" applyBorder="1" applyAlignment="1">
      <alignment horizontal="left"/>
    </xf>
    <xf numFmtId="0" fontId="46" fillId="0" borderId="0" xfId="0" applyFont="1" applyAlignment="1">
      <alignment horizontal="left"/>
    </xf>
    <xf numFmtId="0" fontId="46" fillId="0" borderId="13" xfId="0" applyFont="1" applyBorder="1" applyAlignment="1">
      <alignment horizontal="left"/>
    </xf>
    <xf numFmtId="0" fontId="45" fillId="0" borderId="0" xfId="0" applyFont="1" applyAlignment="1">
      <alignment horizontal="left" vertical="top" wrapText="1"/>
    </xf>
    <xf numFmtId="0" fontId="45" fillId="0" borderId="13" xfId="0" applyFont="1" applyBorder="1" applyAlignment="1">
      <alignment horizontal="left" vertical="top" wrapText="1"/>
    </xf>
    <xf numFmtId="0" fontId="45" fillId="5" borderId="19" xfId="3" applyFont="1" applyFill="1" applyBorder="1" applyAlignment="1">
      <alignment horizontal="center" vertical="center"/>
    </xf>
    <xf numFmtId="0" fontId="45" fillId="0" borderId="0" xfId="0" applyFont="1" applyAlignment="1">
      <alignment horizontal="center" vertical="center"/>
    </xf>
    <xf numFmtId="0" fontId="45" fillId="5" borderId="26" xfId="3" applyFont="1" applyFill="1" applyBorder="1" applyAlignment="1">
      <alignment horizontal="center" vertical="center"/>
    </xf>
    <xf numFmtId="0" fontId="49" fillId="5" borderId="0" xfId="3" applyFont="1" applyFill="1" applyAlignment="1">
      <alignment horizontal="left" vertical="center" wrapText="1"/>
    </xf>
    <xf numFmtId="0" fontId="49" fillId="5" borderId="26" xfId="3" applyFont="1" applyFill="1" applyBorder="1" applyAlignment="1">
      <alignment horizontal="left" vertical="center" wrapText="1"/>
    </xf>
    <xf numFmtId="0" fontId="45" fillId="0" borderId="0" xfId="0" applyFont="1" applyAlignment="1">
      <alignment horizontal="left"/>
    </xf>
    <xf numFmtId="0" fontId="45" fillId="0" borderId="13" xfId="0" applyFont="1" applyBorder="1" applyAlignment="1">
      <alignment horizontal="left"/>
    </xf>
    <xf numFmtId="0" fontId="47" fillId="15" borderId="17" xfId="3" applyFont="1" applyFill="1" applyBorder="1" applyAlignment="1">
      <alignment horizontal="right"/>
    </xf>
    <xf numFmtId="0" fontId="47" fillId="15" borderId="6" xfId="3" applyFont="1" applyFill="1" applyBorder="1" applyAlignment="1">
      <alignment horizontal="right"/>
    </xf>
    <xf numFmtId="0" fontId="47" fillId="16" borderId="17" xfId="3" applyFont="1" applyFill="1" applyBorder="1" applyAlignment="1">
      <alignment horizontal="right"/>
    </xf>
    <xf numFmtId="0" fontId="47" fillId="16" borderId="6" xfId="3" applyFont="1" applyFill="1" applyBorder="1" applyAlignment="1">
      <alignment horizontal="right"/>
    </xf>
    <xf numFmtId="0" fontId="47" fillId="17" borderId="17" xfId="3" applyFont="1" applyFill="1" applyBorder="1" applyAlignment="1">
      <alignment horizontal="right"/>
    </xf>
    <xf numFmtId="0" fontId="47" fillId="17" borderId="6" xfId="3" applyFont="1" applyFill="1" applyBorder="1" applyAlignment="1">
      <alignment horizontal="right"/>
    </xf>
    <xf numFmtId="0" fontId="45" fillId="11" borderId="25" xfId="0" applyFont="1" applyFill="1" applyBorder="1" applyAlignment="1">
      <alignment horizontal="center"/>
    </xf>
    <xf numFmtId="0" fontId="45" fillId="11" borderId="12" xfId="0" applyFont="1" applyFill="1" applyBorder="1" applyAlignment="1">
      <alignment horizontal="center"/>
    </xf>
    <xf numFmtId="0" fontId="45" fillId="11" borderId="10" xfId="0" applyFont="1" applyFill="1" applyBorder="1" applyAlignment="1">
      <alignment horizontal="center"/>
    </xf>
    <xf numFmtId="0" fontId="45" fillId="11" borderId="11" xfId="0" applyFont="1" applyFill="1" applyBorder="1" applyAlignment="1">
      <alignment horizontal="center"/>
    </xf>
    <xf numFmtId="0" fontId="47" fillId="15" borderId="46" xfId="3" applyFont="1" applyFill="1" applyBorder="1" applyAlignment="1">
      <alignment horizontal="right"/>
    </xf>
    <xf numFmtId="0" fontId="47" fillId="15" borderId="47" xfId="3" applyFont="1" applyFill="1" applyBorder="1" applyAlignment="1">
      <alignment horizontal="right"/>
    </xf>
    <xf numFmtId="0" fontId="47" fillId="16" borderId="46" xfId="3" applyFont="1" applyFill="1" applyBorder="1" applyAlignment="1">
      <alignment horizontal="right"/>
    </xf>
    <xf numFmtId="0" fontId="47" fillId="16" borderId="47" xfId="3" applyFont="1" applyFill="1" applyBorder="1" applyAlignment="1">
      <alignment horizontal="right"/>
    </xf>
    <xf numFmtId="0" fontId="47" fillId="17" borderId="46" xfId="3" applyFont="1" applyFill="1" applyBorder="1" applyAlignment="1">
      <alignment horizontal="right"/>
    </xf>
    <xf numFmtId="0" fontId="47" fillId="17" borderId="47" xfId="3" applyFont="1" applyFill="1" applyBorder="1" applyAlignment="1">
      <alignment horizontal="right"/>
    </xf>
    <xf numFmtId="0" fontId="47" fillId="15" borderId="21" xfId="3" applyFont="1" applyFill="1" applyBorder="1" applyAlignment="1">
      <alignment horizontal="right"/>
    </xf>
    <xf numFmtId="0" fontId="47" fillId="15" borderId="31" xfId="3" applyFont="1" applyFill="1" applyBorder="1" applyAlignment="1">
      <alignment horizontal="right"/>
    </xf>
    <xf numFmtId="0" fontId="47" fillId="16" borderId="21" xfId="3" applyFont="1" applyFill="1" applyBorder="1" applyAlignment="1">
      <alignment horizontal="right"/>
    </xf>
    <xf numFmtId="0" fontId="47" fillId="16" borderId="31" xfId="3" applyFont="1" applyFill="1" applyBorder="1" applyAlignment="1">
      <alignment horizontal="right"/>
    </xf>
    <xf numFmtId="0" fontId="47" fillId="17" borderId="21" xfId="3" applyFont="1" applyFill="1" applyBorder="1" applyAlignment="1">
      <alignment horizontal="right"/>
    </xf>
    <xf numFmtId="0" fontId="47" fillId="17" borderId="31" xfId="3" applyFont="1" applyFill="1" applyBorder="1" applyAlignment="1">
      <alignment horizontal="right"/>
    </xf>
    <xf numFmtId="169" fontId="46" fillId="18" borderId="21" xfId="2" applyNumberFormat="1" applyFont="1" applyFill="1" applyBorder="1" applyAlignment="1" applyProtection="1">
      <alignment horizontal="center"/>
    </xf>
    <xf numFmtId="169" fontId="46" fillId="18" borderId="22" xfId="2" applyNumberFormat="1" applyFont="1" applyFill="1" applyBorder="1" applyAlignment="1" applyProtection="1">
      <alignment horizontal="center"/>
    </xf>
    <xf numFmtId="0" fontId="45" fillId="0" borderId="15" xfId="0" applyFont="1" applyBorder="1" applyAlignment="1">
      <alignment horizontal="center"/>
    </xf>
    <xf numFmtId="0" fontId="45" fillId="0" borderId="16" xfId="0" applyFont="1" applyBorder="1" applyAlignment="1">
      <alignment horizontal="center"/>
    </xf>
    <xf numFmtId="0" fontId="16" fillId="0" borderId="14" xfId="3" applyFont="1" applyBorder="1" applyAlignment="1">
      <alignment horizontal="center"/>
    </xf>
    <xf numFmtId="0" fontId="16" fillId="0" borderId="15" xfId="3" applyFont="1" applyBorder="1" applyAlignment="1">
      <alignment horizontal="center"/>
    </xf>
    <xf numFmtId="0" fontId="16" fillId="0" borderId="16" xfId="3" applyFont="1" applyBorder="1" applyAlignment="1">
      <alignment horizontal="center"/>
    </xf>
    <xf numFmtId="0" fontId="46" fillId="0" borderId="8" xfId="0" applyFont="1" applyBorder="1" applyAlignment="1">
      <alignment horizontal="left"/>
    </xf>
    <xf numFmtId="0" fontId="46" fillId="0" borderId="19" xfId="0" applyFont="1" applyBorder="1" applyAlignment="1">
      <alignment horizontal="left"/>
    </xf>
    <xf numFmtId="0" fontId="46" fillId="0" borderId="9" xfId="0" applyFont="1" applyBorder="1" applyAlignment="1">
      <alignment horizontal="left"/>
    </xf>
    <xf numFmtId="0" fontId="16" fillId="12" borderId="20" xfId="3" applyFont="1" applyFill="1" applyBorder="1" applyAlignment="1">
      <alignment horizontal="center"/>
    </xf>
    <xf numFmtId="0" fontId="16" fillId="12" borderId="0" xfId="3" applyFont="1" applyFill="1" applyAlignment="1">
      <alignment horizontal="center"/>
    </xf>
    <xf numFmtId="0" fontId="16" fillId="12" borderId="13" xfId="3" applyFont="1" applyFill="1" applyBorder="1" applyAlignment="1">
      <alignment horizontal="center"/>
    </xf>
    <xf numFmtId="0" fontId="47" fillId="9" borderId="42" xfId="3" applyFont="1" applyFill="1" applyBorder="1" applyAlignment="1">
      <alignment horizontal="center"/>
    </xf>
    <xf numFmtId="0" fontId="47" fillId="9" borderId="43" xfId="3" applyFont="1" applyFill="1" applyBorder="1" applyAlignment="1">
      <alignment horizontal="center"/>
    </xf>
    <xf numFmtId="0" fontId="47" fillId="9" borderId="44" xfId="3" applyFont="1" applyFill="1" applyBorder="1" applyAlignment="1">
      <alignment horizontal="center"/>
    </xf>
    <xf numFmtId="0" fontId="47" fillId="6" borderId="14" xfId="3" applyFont="1" applyFill="1" applyBorder="1" applyAlignment="1">
      <alignment horizontal="center"/>
    </xf>
    <xf numFmtId="0" fontId="47" fillId="6" borderId="15" xfId="3" applyFont="1" applyFill="1" applyBorder="1" applyAlignment="1">
      <alignment horizontal="center"/>
    </xf>
    <xf numFmtId="0" fontId="47" fillId="6" borderId="16" xfId="3" applyFont="1" applyFill="1" applyBorder="1" applyAlignment="1">
      <alignment horizontal="center"/>
    </xf>
    <xf numFmtId="0" fontId="47" fillId="13" borderId="14" xfId="3" applyFont="1" applyFill="1" applyBorder="1" applyAlignment="1">
      <alignment horizontal="center"/>
    </xf>
    <xf numFmtId="0" fontId="47" fillId="13" borderId="15" xfId="3" applyFont="1" applyFill="1" applyBorder="1" applyAlignment="1">
      <alignment horizontal="center"/>
    </xf>
    <xf numFmtId="0" fontId="47" fillId="13" borderId="16" xfId="3" applyFont="1" applyFill="1" applyBorder="1" applyAlignment="1">
      <alignment horizontal="center"/>
    </xf>
    <xf numFmtId="0" fontId="46" fillId="14" borderId="14" xfId="0" applyFont="1" applyFill="1" applyBorder="1" applyAlignment="1">
      <alignment horizontal="center"/>
    </xf>
    <xf numFmtId="0" fontId="46" fillId="14" borderId="16" xfId="0" applyFont="1" applyFill="1" applyBorder="1" applyAlignment="1">
      <alignment horizontal="center"/>
    </xf>
    <xf numFmtId="0" fontId="45" fillId="0" borderId="20" xfId="0" applyFont="1" applyBorder="1" applyAlignment="1">
      <alignment horizontal="center"/>
    </xf>
    <xf numFmtId="0" fontId="45" fillId="0" borderId="0" xfId="0" applyFont="1" applyAlignment="1">
      <alignment horizontal="center"/>
    </xf>
    <xf numFmtId="0" fontId="44" fillId="11" borderId="26" xfId="0" applyFont="1" applyFill="1" applyBorder="1" applyAlignment="1">
      <alignment horizont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45" fillId="10" borderId="8" xfId="0" applyFont="1" applyFill="1" applyBorder="1" applyAlignment="1" applyProtection="1">
      <alignment horizontal="center"/>
      <protection locked="0"/>
    </xf>
    <xf numFmtId="0" fontId="45" fillId="10" borderId="9" xfId="0" applyFont="1" applyFill="1" applyBorder="1" applyAlignment="1" applyProtection="1">
      <alignment horizontal="center"/>
      <protection locked="0"/>
    </xf>
    <xf numFmtId="0" fontId="45" fillId="10" borderId="10" xfId="0" applyFont="1" applyFill="1" applyBorder="1" applyAlignment="1" applyProtection="1">
      <alignment horizontal="center"/>
      <protection locked="0"/>
    </xf>
    <xf numFmtId="0" fontId="45" fillId="10" borderId="11" xfId="0" applyFont="1" applyFill="1" applyBorder="1" applyAlignment="1" applyProtection="1">
      <alignment horizontal="center"/>
      <protection locked="0"/>
    </xf>
    <xf numFmtId="0" fontId="10" fillId="0" borderId="19" xfId="0" applyFont="1" applyBorder="1" applyAlignment="1">
      <alignment horizontal="center" vertical="center"/>
    </xf>
    <xf numFmtId="0" fontId="10" fillId="0" borderId="26" xfId="0" applyFont="1" applyBorder="1" applyAlignment="1">
      <alignment horizontal="center" vertical="center"/>
    </xf>
    <xf numFmtId="0" fontId="45" fillId="10" borderId="19" xfId="0" applyFont="1" applyFill="1" applyBorder="1" applyAlignment="1" applyProtection="1">
      <alignment horizontal="center"/>
      <protection locked="0"/>
    </xf>
    <xf numFmtId="0" fontId="45" fillId="10" borderId="26" xfId="0" applyFont="1" applyFill="1" applyBorder="1" applyAlignment="1" applyProtection="1">
      <alignment horizontal="center"/>
      <protection locked="0"/>
    </xf>
    <xf numFmtId="0" fontId="19" fillId="9" borderId="0" xfId="6" applyFont="1" applyFill="1" applyAlignment="1">
      <alignment horizontal="center" vertical="top" wrapText="1"/>
    </xf>
    <xf numFmtId="0" fontId="18" fillId="9" borderId="0" xfId="6" applyFill="1" applyAlignment="1">
      <alignment horizontal="center" vertical="top" wrapText="1"/>
    </xf>
    <xf numFmtId="0" fontId="29" fillId="7" borderId="0" xfId="6" applyFont="1" applyFill="1" applyAlignment="1">
      <alignment horizontal="center" vertical="top" wrapText="1"/>
    </xf>
    <xf numFmtId="0" fontId="28" fillId="7" borderId="0" xfId="6" applyFont="1" applyFill="1" applyAlignment="1">
      <alignment horizontal="center" vertical="top" wrapText="1"/>
    </xf>
    <xf numFmtId="0" fontId="20" fillId="7" borderId="0" xfId="6" applyFont="1" applyFill="1" applyAlignment="1">
      <alignment horizontal="center" vertical="top" wrapText="1"/>
    </xf>
    <xf numFmtId="0" fontId="24" fillId="7" borderId="0" xfId="6" applyFont="1" applyFill="1" applyAlignment="1">
      <alignment horizontal="left" vertical="top" wrapText="1"/>
    </xf>
    <xf numFmtId="0" fontId="25" fillId="7" borderId="0" xfId="6" applyFont="1" applyFill="1" applyAlignment="1">
      <alignment horizontal="left" vertical="top" wrapText="1"/>
    </xf>
    <xf numFmtId="0" fontId="18" fillId="7" borderId="0" xfId="6" applyFill="1" applyAlignment="1">
      <alignment horizontal="left" vertical="top" wrapText="1"/>
    </xf>
    <xf numFmtId="0" fontId="20" fillId="7" borderId="0" xfId="6" applyFont="1" applyFill="1" applyAlignment="1">
      <alignment horizontal="left" vertical="top" wrapText="1"/>
    </xf>
    <xf numFmtId="0" fontId="2" fillId="4" borderId="28" xfId="0" applyFont="1" applyFill="1" applyBorder="1" applyAlignment="1" applyProtection="1">
      <alignment horizontal="center" wrapText="1"/>
      <protection locked="0"/>
    </xf>
    <xf numFmtId="0" fontId="2" fillId="4" borderId="3" xfId="0" applyFont="1" applyFill="1" applyBorder="1" applyAlignment="1" applyProtection="1">
      <alignment horizontal="center" wrapText="1"/>
      <protection locked="0"/>
    </xf>
    <xf numFmtId="0" fontId="2" fillId="4" borderId="27" xfId="0" applyFont="1" applyFill="1" applyBorder="1" applyAlignment="1" applyProtection="1">
      <alignment horizontal="center" wrapText="1"/>
      <protection locked="0"/>
    </xf>
    <xf numFmtId="0" fontId="2" fillId="0" borderId="1" xfId="0" applyFont="1" applyBorder="1" applyAlignment="1">
      <alignment horizontal="center" wrapText="1"/>
    </xf>
    <xf numFmtId="0" fontId="2" fillId="4" borderId="4" xfId="0" applyFont="1" applyFill="1" applyBorder="1" applyAlignment="1" applyProtection="1">
      <alignment horizontal="center" wrapText="1"/>
      <protection locked="0"/>
    </xf>
    <xf numFmtId="0" fontId="2" fillId="4" borderId="5" xfId="0" applyFont="1" applyFill="1" applyBorder="1" applyAlignment="1" applyProtection="1">
      <alignment horizontal="center" wrapText="1"/>
      <protection locked="0"/>
    </xf>
    <xf numFmtId="0" fontId="2" fillId="4" borderId="6" xfId="0" applyFont="1" applyFill="1" applyBorder="1" applyAlignment="1" applyProtection="1">
      <alignment horizontal="center" wrapText="1"/>
      <protection locked="0"/>
    </xf>
    <xf numFmtId="42" fontId="2" fillId="3" borderId="4" xfId="2" applyNumberFormat="1" applyFont="1" applyFill="1" applyBorder="1" applyAlignment="1" applyProtection="1">
      <alignment horizontal="left" wrapText="1"/>
    </xf>
    <xf numFmtId="42" fontId="2" fillId="3" borderId="6" xfId="2" applyNumberFormat="1" applyFont="1" applyFill="1" applyBorder="1" applyAlignment="1" applyProtection="1">
      <alignment horizontal="left" wrapText="1"/>
    </xf>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2" fillId="4" borderId="23" xfId="0" applyFont="1" applyFill="1" applyBorder="1" applyAlignment="1" applyProtection="1">
      <alignment horizontal="center" wrapText="1"/>
      <protection locked="0"/>
    </xf>
    <xf numFmtId="0" fontId="2" fillId="4" borderId="1" xfId="0" applyFont="1" applyFill="1" applyBorder="1" applyAlignment="1" applyProtection="1">
      <alignment horizontal="center" wrapText="1"/>
      <protection locked="0"/>
    </xf>
    <xf numFmtId="0" fontId="6" fillId="0" borderId="23" xfId="0" applyFont="1" applyBorder="1" applyAlignment="1">
      <alignment horizontal="center" vertical="center" wrapText="1"/>
    </xf>
    <xf numFmtId="0" fontId="6" fillId="0" borderId="1" xfId="0" applyFont="1" applyBorder="1" applyAlignment="1">
      <alignment horizontal="center" vertical="center" wrapText="1"/>
    </xf>
    <xf numFmtId="164" fontId="2" fillId="4" borderId="4" xfId="2" applyNumberFormat="1" applyFont="1" applyFill="1" applyBorder="1" applyAlignment="1" applyProtection="1">
      <alignment horizontal="left" wrapText="1"/>
      <protection locked="0"/>
    </xf>
    <xf numFmtId="164" fontId="2" fillId="4" borderId="6" xfId="2" applyNumberFormat="1" applyFont="1" applyFill="1" applyBorder="1" applyAlignment="1" applyProtection="1">
      <alignment horizontal="left" wrapText="1"/>
      <protection locked="0"/>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2" fillId="2" borderId="20" xfId="0" applyFont="1" applyFill="1" applyBorder="1" applyAlignment="1">
      <alignment horizontal="left" wrapText="1"/>
    </xf>
    <xf numFmtId="0" fontId="2" fillId="2" borderId="0" xfId="0" applyFont="1" applyFill="1" applyAlignment="1">
      <alignment horizontal="left" wrapText="1"/>
    </xf>
    <xf numFmtId="0" fontId="2" fillId="2" borderId="13" xfId="0" applyFont="1" applyFill="1" applyBorder="1" applyAlignment="1">
      <alignment horizontal="left" wrapText="1"/>
    </xf>
    <xf numFmtId="165" fontId="2" fillId="3" borderId="1" xfId="1" applyNumberFormat="1" applyFont="1" applyFill="1" applyBorder="1" applyAlignment="1" applyProtection="1">
      <alignment horizontal="left" wrapText="1"/>
    </xf>
    <xf numFmtId="165" fontId="2" fillId="3" borderId="24" xfId="1" applyNumberFormat="1" applyFont="1" applyFill="1" applyBorder="1" applyAlignment="1" applyProtection="1">
      <alignment horizontal="left" wrapText="1"/>
    </xf>
    <xf numFmtId="0" fontId="11" fillId="2" borderId="20"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13" xfId="0" applyFont="1" applyFill="1" applyBorder="1" applyAlignment="1">
      <alignment horizontal="center" vertical="center" wrapText="1"/>
    </xf>
    <xf numFmtId="0" fontId="6" fillId="2" borderId="4" xfId="0" applyFont="1" applyFill="1" applyBorder="1" applyAlignment="1">
      <alignment horizontal="center" wrapText="1"/>
    </xf>
    <xf numFmtId="0" fontId="6" fillId="2" borderId="6" xfId="0" applyFont="1" applyFill="1" applyBorder="1" applyAlignment="1">
      <alignment horizontal="center" wrapText="1"/>
    </xf>
    <xf numFmtId="0" fontId="6" fillId="2" borderId="1" xfId="0" applyFont="1" applyFill="1" applyBorder="1" applyAlignment="1">
      <alignment horizontal="center" wrapText="1"/>
    </xf>
    <xf numFmtId="0" fontId="6" fillId="2" borderId="24" xfId="0" applyFont="1" applyFill="1" applyBorder="1" applyAlignment="1">
      <alignment horizontal="center" wrapText="1"/>
    </xf>
    <xf numFmtId="0" fontId="6" fillId="3" borderId="1"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6" xfId="0" applyFont="1" applyFill="1" applyBorder="1" applyAlignment="1">
      <alignment horizontal="center" vertical="center" wrapText="1"/>
    </xf>
    <xf numFmtId="42" fontId="2" fillId="4" borderId="4" xfId="2" applyNumberFormat="1" applyFont="1" applyFill="1" applyBorder="1" applyAlignment="1" applyProtection="1">
      <alignment horizontal="left" wrapText="1"/>
      <protection locked="0"/>
    </xf>
    <xf numFmtId="42" fontId="2" fillId="4" borderId="6" xfId="2" applyNumberFormat="1" applyFont="1" applyFill="1" applyBorder="1" applyAlignment="1" applyProtection="1">
      <alignment horizontal="left" wrapText="1"/>
      <protection locked="0"/>
    </xf>
    <xf numFmtId="0" fontId="10" fillId="2" borderId="17" xfId="0" applyFont="1" applyFill="1" applyBorder="1" applyAlignment="1">
      <alignment horizontal="center" wrapText="1"/>
    </xf>
    <xf numFmtId="0" fontId="10" fillId="2" borderId="5" xfId="0" applyFont="1" applyFill="1" applyBorder="1" applyAlignment="1">
      <alignment horizontal="center" wrapText="1"/>
    </xf>
    <xf numFmtId="0" fontId="10" fillId="2" borderId="18" xfId="0" applyFont="1" applyFill="1" applyBorder="1" applyAlignment="1">
      <alignment horizontal="center" wrapText="1"/>
    </xf>
    <xf numFmtId="0" fontId="2" fillId="2" borderId="21" xfId="0" applyFont="1" applyFill="1" applyBorder="1" applyAlignment="1">
      <alignment horizontal="center" wrapText="1"/>
    </xf>
    <xf numFmtId="0" fontId="2" fillId="2" borderId="2" xfId="0" applyFont="1" applyFill="1" applyBorder="1" applyAlignment="1">
      <alignment horizontal="center" wrapText="1"/>
    </xf>
    <xf numFmtId="0" fontId="2" fillId="2" borderId="22" xfId="0" applyFont="1" applyFill="1" applyBorder="1" applyAlignment="1">
      <alignment horizontal="center" wrapText="1"/>
    </xf>
    <xf numFmtId="0" fontId="2" fillId="0" borderId="17"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6" fillId="2" borderId="20" xfId="0" applyFont="1" applyFill="1" applyBorder="1" applyAlignment="1">
      <alignment horizontal="left" wrapText="1"/>
    </xf>
    <xf numFmtId="0" fontId="6" fillId="2" borderId="0" xfId="0" applyFont="1" applyFill="1" applyAlignment="1">
      <alignment horizontal="left" wrapText="1"/>
    </xf>
    <xf numFmtId="0" fontId="6" fillId="2" borderId="13" xfId="0" applyFont="1" applyFill="1" applyBorder="1" applyAlignment="1">
      <alignment horizontal="left" wrapText="1"/>
    </xf>
    <xf numFmtId="0" fontId="2" fillId="0" borderId="21" xfId="0" applyFont="1" applyBorder="1" applyAlignment="1">
      <alignment horizontal="left" vertical="center" wrapText="1"/>
    </xf>
    <xf numFmtId="0" fontId="2" fillId="0" borderId="35" xfId="0" applyFont="1" applyBorder="1" applyAlignment="1">
      <alignment horizontal="left" vertical="center" wrapText="1"/>
    </xf>
    <xf numFmtId="0" fontId="2" fillId="0" borderId="22" xfId="0" applyFont="1" applyBorder="1" applyAlignment="1">
      <alignment horizontal="left" vertical="center" wrapText="1"/>
    </xf>
    <xf numFmtId="0" fontId="6" fillId="2" borderId="0" xfId="0" applyFont="1" applyFill="1" applyAlignment="1">
      <alignment horizontal="right" wrapText="1"/>
    </xf>
    <xf numFmtId="0" fontId="6" fillId="3" borderId="14" xfId="0" applyFont="1" applyFill="1" applyBorder="1" applyAlignment="1">
      <alignment horizontal="center" wrapText="1"/>
    </xf>
    <xf numFmtId="0" fontId="6" fillId="3" borderId="15" xfId="0" applyFont="1" applyFill="1" applyBorder="1" applyAlignment="1">
      <alignment horizontal="center" wrapText="1"/>
    </xf>
    <xf numFmtId="0" fontId="6" fillId="3" borderId="16" xfId="0" applyFont="1" applyFill="1" applyBorder="1" applyAlignment="1">
      <alignment horizontal="center" wrapText="1"/>
    </xf>
    <xf numFmtId="0" fontId="6" fillId="2" borderId="20" xfId="0" applyFont="1" applyFill="1" applyBorder="1" applyAlignment="1">
      <alignment horizontal="center" wrapText="1"/>
    </xf>
    <xf numFmtId="0" fontId="6" fillId="2" borderId="0" xfId="0" applyFont="1" applyFill="1" applyAlignment="1">
      <alignment horizontal="center" wrapText="1"/>
    </xf>
    <xf numFmtId="0" fontId="10" fillId="2" borderId="23" xfId="0" applyFont="1" applyFill="1" applyBorder="1" applyAlignment="1">
      <alignment horizontal="center" wrapText="1"/>
    </xf>
    <xf numFmtId="0" fontId="2" fillId="2" borderId="1" xfId="0" applyFont="1" applyFill="1" applyBorder="1" applyAlignment="1">
      <alignment horizontal="center" wrapText="1"/>
    </xf>
    <xf numFmtId="0" fontId="2" fillId="2" borderId="24" xfId="0" applyFont="1" applyFill="1" applyBorder="1" applyAlignment="1">
      <alignment horizontal="center" wrapText="1"/>
    </xf>
    <xf numFmtId="10" fontId="2" fillId="3" borderId="5" xfId="1" applyNumberFormat="1" applyFont="1" applyFill="1" applyBorder="1" applyAlignment="1" applyProtection="1">
      <alignment horizontal="center" wrapText="1"/>
    </xf>
    <xf numFmtId="10" fontId="2" fillId="3" borderId="18" xfId="1" applyNumberFormat="1" applyFont="1" applyFill="1" applyBorder="1" applyAlignment="1" applyProtection="1">
      <alignment horizontal="center" wrapText="1"/>
    </xf>
    <xf numFmtId="164" fontId="6" fillId="3" borderId="10" xfId="2" applyNumberFormat="1" applyFont="1" applyFill="1" applyBorder="1" applyAlignment="1" applyProtection="1">
      <alignment horizontal="center" wrapText="1"/>
    </xf>
    <xf numFmtId="164" fontId="6" fillId="3" borderId="11" xfId="2" applyNumberFormat="1" applyFont="1" applyFill="1" applyBorder="1" applyAlignment="1" applyProtection="1">
      <alignment horizontal="center" wrapText="1"/>
    </xf>
    <xf numFmtId="0" fontId="6" fillId="2" borderId="2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12" fillId="3" borderId="8" xfId="0" applyFont="1" applyFill="1" applyBorder="1" applyAlignment="1">
      <alignment horizontal="center" wrapText="1"/>
    </xf>
    <xf numFmtId="0" fontId="12" fillId="3" borderId="9" xfId="0" applyFont="1" applyFill="1" applyBorder="1" applyAlignment="1">
      <alignment horizontal="center" wrapText="1"/>
    </xf>
    <xf numFmtId="0" fontId="6" fillId="3" borderId="9" xfId="0" applyFont="1" applyFill="1" applyBorder="1" applyAlignment="1">
      <alignment horizontal="center" wrapText="1"/>
    </xf>
    <xf numFmtId="0" fontId="6" fillId="3" borderId="17" xfId="0" applyFont="1" applyFill="1" applyBorder="1" applyAlignment="1">
      <alignment horizontal="center" wrapText="1"/>
    </xf>
    <xf numFmtId="0" fontId="6" fillId="3" borderId="5" xfId="0" applyFont="1" applyFill="1" applyBorder="1" applyAlignment="1">
      <alignment horizontal="center" wrapText="1"/>
    </xf>
    <xf numFmtId="0" fontId="6" fillId="3" borderId="6" xfId="0" applyFont="1" applyFill="1" applyBorder="1" applyAlignment="1">
      <alignment horizontal="center" wrapText="1"/>
    </xf>
    <xf numFmtId="0" fontId="6" fillId="3" borderId="4" xfId="0" applyFont="1" applyFill="1" applyBorder="1" applyAlignment="1">
      <alignment horizontal="center" wrapText="1"/>
    </xf>
    <xf numFmtId="0" fontId="6" fillId="3" borderId="3" xfId="0" applyFont="1" applyFill="1" applyBorder="1" applyAlignment="1">
      <alignment horizontal="right" wrapText="1"/>
    </xf>
    <xf numFmtId="0" fontId="6" fillId="3" borderId="18" xfId="0" applyFont="1" applyFill="1" applyBorder="1" applyAlignment="1">
      <alignment horizontal="center" wrapText="1"/>
    </xf>
    <xf numFmtId="0" fontId="13" fillId="2" borderId="10" xfId="0" applyFont="1" applyFill="1" applyBorder="1" applyAlignment="1">
      <alignment horizontal="center" wrapText="1"/>
    </xf>
    <xf numFmtId="0" fontId="13" fillId="2" borderId="26" xfId="0" applyFont="1" applyFill="1" applyBorder="1" applyAlignment="1">
      <alignment horizontal="center" wrapText="1"/>
    </xf>
    <xf numFmtId="0" fontId="13" fillId="2" borderId="11" xfId="0" applyFont="1" applyFill="1" applyBorder="1" applyAlignment="1">
      <alignment horizontal="center" wrapText="1"/>
    </xf>
    <xf numFmtId="0" fontId="6" fillId="0" borderId="17" xfId="0" applyFont="1" applyBorder="1" applyAlignment="1">
      <alignment horizontal="center" wrapText="1"/>
    </xf>
    <xf numFmtId="0" fontId="6" fillId="0" borderId="5" xfId="0" applyFont="1" applyBorder="1" applyAlignment="1">
      <alignment horizontal="center" wrapText="1"/>
    </xf>
    <xf numFmtId="0" fontId="6" fillId="0" borderId="2" xfId="0" applyFont="1" applyBorder="1" applyAlignment="1">
      <alignment horizontal="center" wrapText="1"/>
    </xf>
    <xf numFmtId="0" fontId="6" fillId="0" borderId="22" xfId="0" applyFont="1" applyBorder="1" applyAlignment="1">
      <alignment horizontal="center" wrapText="1"/>
    </xf>
    <xf numFmtId="0" fontId="0" fillId="2" borderId="23" xfId="0" applyFill="1" applyBorder="1" applyAlignment="1">
      <alignment horizontal="center" wrapText="1"/>
    </xf>
    <xf numFmtId="0" fontId="0" fillId="2" borderId="1" xfId="0" applyFill="1" applyBorder="1" applyAlignment="1">
      <alignment horizontal="center" wrapText="1"/>
    </xf>
    <xf numFmtId="0" fontId="0" fillId="2" borderId="4" xfId="0" applyFill="1" applyBorder="1" applyAlignment="1">
      <alignment horizontal="center" wrapText="1"/>
    </xf>
    <xf numFmtId="0" fontId="0" fillId="2" borderId="5" xfId="0" applyFill="1" applyBorder="1" applyAlignment="1">
      <alignment horizontal="center" wrapText="1"/>
    </xf>
    <xf numFmtId="0" fontId="0" fillId="2" borderId="6" xfId="0" applyFill="1" applyBorder="1" applyAlignment="1">
      <alignment horizontal="center" wrapText="1"/>
    </xf>
    <xf numFmtId="0" fontId="0" fillId="2" borderId="24" xfId="0" applyFill="1" applyBorder="1" applyAlignment="1">
      <alignment horizontal="center" wrapText="1"/>
    </xf>
    <xf numFmtId="0" fontId="2" fillId="2" borderId="20" xfId="0" applyFont="1" applyFill="1" applyBorder="1" applyAlignment="1">
      <alignment horizontal="justify" wrapText="1"/>
    </xf>
    <xf numFmtId="0" fontId="2" fillId="2" borderId="0" xfId="0" applyFont="1" applyFill="1" applyAlignment="1">
      <alignment horizontal="justify" wrapText="1"/>
    </xf>
    <xf numFmtId="0" fontId="2" fillId="2" borderId="13" xfId="0" applyFont="1" applyFill="1" applyBorder="1" applyAlignment="1">
      <alignment horizontal="justify" wrapText="1"/>
    </xf>
    <xf numFmtId="0" fontId="2" fillId="4" borderId="1" xfId="0" applyFont="1" applyFill="1" applyBorder="1" applyAlignment="1" applyProtection="1">
      <alignment horizontal="center" wrapText="1" shrinkToFit="1"/>
      <protection locked="0"/>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10" fillId="2" borderId="20" xfId="0" applyFont="1" applyFill="1" applyBorder="1" applyAlignment="1">
      <alignment horizontal="center" wrapText="1"/>
    </xf>
    <xf numFmtId="0" fontId="10" fillId="2" borderId="0" xfId="0" applyFont="1" applyFill="1" applyAlignment="1">
      <alignment horizontal="center" wrapText="1"/>
    </xf>
    <xf numFmtId="0" fontId="10" fillId="2" borderId="13" xfId="0" applyFont="1" applyFill="1" applyBorder="1" applyAlignment="1">
      <alignment horizontal="center" wrapText="1"/>
    </xf>
    <xf numFmtId="0" fontId="2" fillId="2" borderId="25" xfId="0" applyFont="1" applyFill="1" applyBorder="1" applyAlignment="1">
      <alignment horizontal="justify" wrapText="1"/>
    </xf>
    <xf numFmtId="0" fontId="2" fillId="2" borderId="3" xfId="0" applyFont="1" applyFill="1" applyBorder="1" applyAlignment="1">
      <alignment horizontal="justify" wrapText="1"/>
    </xf>
    <xf numFmtId="0" fontId="2" fillId="2" borderId="12" xfId="0" applyFont="1" applyFill="1" applyBorder="1" applyAlignment="1">
      <alignment horizontal="justify" wrapText="1"/>
    </xf>
    <xf numFmtId="0" fontId="10" fillId="3" borderId="4" xfId="0" applyFont="1" applyFill="1" applyBorder="1" applyAlignment="1">
      <alignment horizontal="right" wrapText="1"/>
    </xf>
    <xf numFmtId="0" fontId="10" fillId="3" borderId="5" xfId="0" applyFont="1" applyFill="1" applyBorder="1" applyAlignment="1">
      <alignment horizontal="right" wrapText="1"/>
    </xf>
    <xf numFmtId="0" fontId="10" fillId="3" borderId="6" xfId="0" applyFont="1" applyFill="1" applyBorder="1" applyAlignment="1">
      <alignment horizontal="right" wrapText="1"/>
    </xf>
    <xf numFmtId="0" fontId="10" fillId="3" borderId="1" xfId="0" applyFont="1" applyFill="1" applyBorder="1" applyAlignment="1">
      <alignment horizontal="center" wrapText="1"/>
    </xf>
    <xf numFmtId="0" fontId="0" fillId="2" borderId="20" xfId="0" applyFill="1" applyBorder="1" applyAlignment="1">
      <alignment horizontal="center" wrapText="1"/>
    </xf>
    <xf numFmtId="0" fontId="0" fillId="2" borderId="0" xfId="0" applyFill="1" applyAlignment="1">
      <alignment horizontal="center" wrapText="1"/>
    </xf>
    <xf numFmtId="0" fontId="2" fillId="2" borderId="23" xfId="0" applyFont="1" applyFill="1" applyBorder="1" applyAlignment="1">
      <alignment horizontal="center" vertical="top" wrapText="1"/>
    </xf>
    <xf numFmtId="0" fontId="2" fillId="2" borderId="1" xfId="0" applyFont="1" applyFill="1" applyBorder="1" applyAlignment="1">
      <alignment horizontal="center" vertical="top" wrapText="1"/>
    </xf>
    <xf numFmtId="0" fontId="0" fillId="2" borderId="1" xfId="0" applyFill="1" applyBorder="1" applyAlignment="1">
      <alignment horizontal="center" vertical="top" wrapText="1"/>
    </xf>
    <xf numFmtId="0" fontId="2" fillId="2" borderId="17" xfId="0" applyFont="1" applyFill="1" applyBorder="1" applyAlignment="1">
      <alignment horizontal="center" wrapText="1"/>
    </xf>
    <xf numFmtId="2" fontId="10" fillId="3" borderId="4" xfId="0" applyNumberFormat="1" applyFont="1" applyFill="1" applyBorder="1" applyAlignment="1">
      <alignment horizontal="center" wrapText="1"/>
    </xf>
    <xf numFmtId="2" fontId="10" fillId="3" borderId="5" xfId="0" applyNumberFormat="1" applyFont="1" applyFill="1" applyBorder="1" applyAlignment="1">
      <alignment horizontal="center" wrapText="1"/>
    </xf>
    <xf numFmtId="2" fontId="10" fillId="3" borderId="18" xfId="0" applyNumberFormat="1" applyFont="1" applyFill="1" applyBorder="1" applyAlignment="1">
      <alignment horizontal="center" wrapText="1"/>
    </xf>
    <xf numFmtId="0" fontId="2" fillId="4" borderId="25" xfId="0" applyFont="1" applyFill="1" applyBorder="1" applyAlignment="1" applyProtection="1">
      <alignment horizontal="center" wrapText="1"/>
      <protection locked="0"/>
    </xf>
    <xf numFmtId="0" fontId="2" fillId="4" borderId="21" xfId="0" applyFont="1" applyFill="1" applyBorder="1" applyAlignment="1" applyProtection="1">
      <alignment horizontal="center" wrapText="1"/>
      <protection locked="0"/>
    </xf>
    <xf numFmtId="0" fontId="2" fillId="4" borderId="2" xfId="0" applyFont="1" applyFill="1" applyBorder="1" applyAlignment="1" applyProtection="1">
      <alignment horizontal="center" wrapText="1"/>
      <protection locked="0"/>
    </xf>
    <xf numFmtId="0" fontId="2" fillId="4" borderId="31" xfId="0" applyFont="1" applyFill="1" applyBorder="1" applyAlignment="1" applyProtection="1">
      <alignment horizontal="center" wrapText="1"/>
      <protection locked="0"/>
    </xf>
    <xf numFmtId="0" fontId="2" fillId="4" borderId="12" xfId="0" applyFont="1" applyFill="1" applyBorder="1" applyAlignment="1" applyProtection="1">
      <alignment horizontal="center" wrapText="1"/>
      <protection locked="0"/>
    </xf>
    <xf numFmtId="0" fontId="2" fillId="4" borderId="30" xfId="0" applyFont="1" applyFill="1" applyBorder="1" applyAlignment="1" applyProtection="1">
      <alignment horizontal="center" wrapText="1"/>
      <protection locked="0"/>
    </xf>
    <xf numFmtId="0" fontId="2" fillId="4" borderId="22" xfId="0" applyFont="1" applyFill="1" applyBorder="1" applyAlignment="1" applyProtection="1">
      <alignment horizontal="center" wrapText="1"/>
      <protection locked="0"/>
    </xf>
    <xf numFmtId="0" fontId="6" fillId="2" borderId="23" xfId="0" applyFont="1" applyFill="1" applyBorder="1" applyAlignment="1">
      <alignment horizontal="center" wrapText="1"/>
    </xf>
    <xf numFmtId="0" fontId="2" fillId="2" borderId="7" xfId="0" applyFont="1" applyFill="1" applyBorder="1" applyAlignment="1">
      <alignment horizontal="left" wrapText="1"/>
    </xf>
    <xf numFmtId="0" fontId="13" fillId="2" borderId="25" xfId="0" applyFont="1" applyFill="1" applyBorder="1" applyAlignment="1">
      <alignment horizontal="right" wrapText="1"/>
    </xf>
    <xf numFmtId="0" fontId="13" fillId="2" borderId="3" xfId="0" applyFont="1" applyFill="1" applyBorder="1" applyAlignment="1">
      <alignment horizontal="right" wrapText="1"/>
    </xf>
    <xf numFmtId="0" fontId="13" fillId="2" borderId="12" xfId="0" applyFont="1" applyFill="1" applyBorder="1" applyAlignment="1">
      <alignment horizontal="right" wrapText="1"/>
    </xf>
    <xf numFmtId="0" fontId="13" fillId="2" borderId="20" xfId="0" applyFont="1" applyFill="1" applyBorder="1" applyAlignment="1">
      <alignment horizontal="right" wrapText="1"/>
    </xf>
    <xf numFmtId="0" fontId="13" fillId="2" borderId="0" xfId="0" applyFont="1" applyFill="1" applyAlignment="1">
      <alignment horizontal="right" wrapText="1"/>
    </xf>
    <xf numFmtId="0" fontId="13" fillId="2" borderId="13" xfId="0" applyFont="1" applyFill="1" applyBorder="1" applyAlignment="1">
      <alignment horizontal="right" wrapText="1"/>
    </xf>
    <xf numFmtId="0" fontId="6" fillId="4" borderId="1" xfId="0" applyFont="1" applyFill="1" applyBorder="1" applyAlignment="1" applyProtection="1">
      <alignment vertical="center" wrapText="1"/>
      <protection locked="0"/>
    </xf>
    <xf numFmtId="0" fontId="6" fillId="4" borderId="24" xfId="0" applyFont="1" applyFill="1" applyBorder="1" applyAlignment="1" applyProtection="1">
      <alignment vertical="center" wrapText="1"/>
      <protection locked="0"/>
    </xf>
    <xf numFmtId="0" fontId="2" fillId="2" borderId="20" xfId="0" applyFont="1" applyFill="1" applyBorder="1" applyAlignment="1">
      <alignment horizontal="left" vertical="top" wrapText="1"/>
    </xf>
    <xf numFmtId="0" fontId="2" fillId="2" borderId="0" xfId="0" applyFont="1" applyFill="1" applyAlignment="1">
      <alignment horizontal="left" vertical="top" wrapText="1"/>
    </xf>
    <xf numFmtId="0" fontId="2" fillId="2" borderId="13" xfId="0" applyFont="1" applyFill="1" applyBorder="1" applyAlignment="1">
      <alignment horizontal="left" vertical="top" wrapText="1"/>
    </xf>
    <xf numFmtId="0" fontId="6" fillId="2" borderId="17"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2" fillId="2" borderId="25" xfId="0" applyFont="1" applyFill="1" applyBorder="1" applyAlignment="1">
      <alignment horizontal="center" wrapText="1"/>
    </xf>
    <xf numFmtId="0" fontId="2" fillId="2" borderId="3" xfId="0" applyFont="1" applyFill="1" applyBorder="1" applyAlignment="1">
      <alignment horizontal="center" wrapText="1"/>
    </xf>
    <xf numFmtId="0" fontId="2" fillId="2" borderId="27" xfId="0" applyFont="1" applyFill="1" applyBorder="1" applyAlignment="1">
      <alignment horizontal="center" wrapText="1"/>
    </xf>
    <xf numFmtId="0" fontId="2" fillId="2" borderId="25" xfId="0" applyFont="1" applyFill="1" applyBorder="1" applyAlignment="1">
      <alignment horizontal="left" wrapText="1"/>
    </xf>
    <xf numFmtId="0" fontId="2" fillId="2" borderId="3" xfId="0" applyFont="1" applyFill="1" applyBorder="1" applyAlignment="1">
      <alignment horizontal="left" wrapText="1"/>
    </xf>
    <xf numFmtId="0" fontId="2" fillId="2" borderId="12" xfId="0" applyFont="1" applyFill="1" applyBorder="1" applyAlignment="1">
      <alignment horizontal="left" wrapText="1"/>
    </xf>
    <xf numFmtId="0" fontId="24" fillId="2" borderId="10" xfId="6" applyFont="1" applyFill="1" applyBorder="1" applyAlignment="1">
      <alignment horizontal="left" vertical="top" wrapText="1"/>
    </xf>
    <xf numFmtId="0" fontId="24" fillId="2" borderId="26" xfId="6" applyFont="1" applyFill="1" applyBorder="1" applyAlignment="1">
      <alignment horizontal="left" vertical="top" wrapText="1"/>
    </xf>
    <xf numFmtId="0" fontId="26" fillId="7" borderId="8" xfId="6" applyFont="1" applyFill="1" applyBorder="1" applyAlignment="1">
      <alignment horizontal="left" vertical="top" wrapText="1"/>
    </xf>
    <xf numFmtId="0" fontId="26" fillId="7" borderId="19" xfId="6" applyFont="1" applyFill="1" applyBorder="1" applyAlignment="1">
      <alignment horizontal="left" vertical="top" wrapText="1"/>
    </xf>
    <xf numFmtId="0" fontId="26" fillId="7" borderId="9" xfId="6" applyFont="1" applyFill="1" applyBorder="1" applyAlignment="1">
      <alignment horizontal="left" vertical="top" wrapText="1"/>
    </xf>
    <xf numFmtId="0" fontId="25" fillId="8" borderId="21" xfId="6" applyFont="1" applyFill="1" applyBorder="1" applyAlignment="1">
      <alignment horizontal="center" vertical="top" wrapText="1"/>
    </xf>
    <xf numFmtId="0" fontId="25" fillId="8" borderId="35" xfId="6" applyFont="1" applyFill="1" applyBorder="1" applyAlignment="1">
      <alignment horizontal="center" vertical="top" wrapText="1"/>
    </xf>
    <xf numFmtId="0" fontId="24" fillId="8" borderId="0" xfId="6" applyFont="1" applyFill="1" applyAlignment="1">
      <alignment horizontal="center" vertical="top" wrapText="1"/>
    </xf>
    <xf numFmtId="0" fontId="24" fillId="8" borderId="13" xfId="6" applyFont="1" applyFill="1" applyBorder="1" applyAlignment="1">
      <alignment horizontal="center" vertical="top" wrapText="1"/>
    </xf>
    <xf numFmtId="0" fontId="24" fillId="7" borderId="20" xfId="6" applyFont="1" applyFill="1" applyBorder="1" applyAlignment="1">
      <alignment horizontal="left" vertical="top" wrapText="1"/>
    </xf>
    <xf numFmtId="0" fontId="24" fillId="8" borderId="21" xfId="6" applyFont="1" applyFill="1" applyBorder="1" applyAlignment="1">
      <alignment horizontal="center" vertical="top" wrapText="1"/>
    </xf>
    <xf numFmtId="0" fontId="24" fillId="8" borderId="35" xfId="6" applyFont="1" applyFill="1" applyBorder="1" applyAlignment="1">
      <alignment horizontal="center" vertical="top" wrapText="1"/>
    </xf>
    <xf numFmtId="0" fontId="36" fillId="7" borderId="0" xfId="6" applyFont="1" applyFill="1" applyAlignment="1">
      <alignment horizontal="left" vertical="top" wrapText="1"/>
    </xf>
    <xf numFmtId="0" fontId="36" fillId="7" borderId="0" xfId="6" applyFont="1" applyFill="1" applyAlignment="1">
      <alignment horizontal="left" vertical="top"/>
    </xf>
    <xf numFmtId="0" fontId="38" fillId="7" borderId="0" xfId="6" applyFont="1" applyFill="1" applyAlignment="1">
      <alignment horizontal="left" vertical="top"/>
    </xf>
    <xf numFmtId="0" fontId="25" fillId="10" borderId="14" xfId="6" applyFont="1" applyFill="1" applyBorder="1" applyAlignment="1" applyProtection="1">
      <alignment horizontal="left" vertical="top" wrapText="1"/>
      <protection locked="0"/>
    </xf>
    <xf numFmtId="0" fontId="25" fillId="10" borderId="15" xfId="6" applyFont="1" applyFill="1" applyBorder="1" applyAlignment="1" applyProtection="1">
      <alignment horizontal="left" vertical="top" wrapText="1"/>
      <protection locked="0"/>
    </xf>
    <xf numFmtId="0" fontId="25" fillId="10" borderId="16" xfId="6" applyFont="1" applyFill="1" applyBorder="1" applyAlignment="1" applyProtection="1">
      <alignment horizontal="left" vertical="top" wrapText="1"/>
      <protection locked="0"/>
    </xf>
    <xf numFmtId="0" fontId="17" fillId="7" borderId="0" xfId="6" applyFont="1" applyFill="1" applyAlignment="1">
      <alignment horizontal="left" vertical="top" wrapText="1"/>
    </xf>
    <xf numFmtId="0" fontId="25" fillId="4" borderId="14" xfId="6" applyFont="1" applyFill="1" applyBorder="1" applyAlignment="1" applyProtection="1">
      <alignment horizontal="left" vertical="top" wrapText="1"/>
      <protection locked="0"/>
    </xf>
    <xf numFmtId="0" fontId="25" fillId="4" borderId="15" xfId="6" applyFont="1" applyFill="1" applyBorder="1" applyAlignment="1" applyProtection="1">
      <alignment horizontal="left" vertical="top" wrapText="1"/>
      <protection locked="0"/>
    </xf>
    <xf numFmtId="0" fontId="25" fillId="4" borderId="16" xfId="6" applyFont="1" applyFill="1" applyBorder="1" applyAlignment="1" applyProtection="1">
      <alignment horizontal="left" vertical="top" wrapText="1"/>
      <protection locked="0"/>
    </xf>
    <xf numFmtId="168" fontId="24" fillId="10" borderId="14" xfId="6" applyNumberFormat="1" applyFont="1" applyFill="1" applyBorder="1" applyAlignment="1" applyProtection="1">
      <alignment horizontal="center" vertical="top" wrapText="1"/>
      <protection locked="0"/>
    </xf>
    <xf numFmtId="168" fontId="24" fillId="10" borderId="15" xfId="6" applyNumberFormat="1" applyFont="1" applyFill="1" applyBorder="1" applyAlignment="1" applyProtection="1">
      <alignment horizontal="center" vertical="top" wrapText="1"/>
      <protection locked="0"/>
    </xf>
    <xf numFmtId="168" fontId="24" fillId="10" borderId="16" xfId="6" applyNumberFormat="1" applyFont="1" applyFill="1" applyBorder="1" applyAlignment="1" applyProtection="1">
      <alignment horizontal="center" vertical="top" wrapText="1"/>
      <protection locked="0"/>
    </xf>
    <xf numFmtId="0" fontId="24" fillId="2" borderId="20" xfId="6" applyFont="1" applyFill="1" applyBorder="1" applyAlignment="1">
      <alignment horizontal="left" vertical="top" wrapText="1"/>
    </xf>
    <xf numFmtId="0" fontId="24" fillId="2" borderId="0" xfId="6" applyFont="1" applyFill="1" applyAlignment="1">
      <alignment horizontal="left" vertical="top" wrapText="1"/>
    </xf>
    <xf numFmtId="0" fontId="24" fillId="10" borderId="14" xfId="6" applyFont="1" applyFill="1" applyBorder="1" applyAlignment="1" applyProtection="1">
      <alignment horizontal="center" vertical="top" wrapText="1"/>
      <protection locked="0"/>
    </xf>
    <xf numFmtId="0" fontId="24" fillId="10" borderId="15" xfId="6" applyFont="1" applyFill="1" applyBorder="1" applyAlignment="1" applyProtection="1">
      <alignment horizontal="center" vertical="top" wrapText="1"/>
      <protection locked="0"/>
    </xf>
    <xf numFmtId="0" fontId="24" fillId="10" borderId="16" xfId="6" applyFont="1" applyFill="1" applyBorder="1" applyAlignment="1" applyProtection="1">
      <alignment horizontal="center" vertical="top" wrapText="1"/>
      <protection locked="0"/>
    </xf>
    <xf numFmtId="0" fontId="32" fillId="7" borderId="14" xfId="6" applyFont="1" applyFill="1" applyBorder="1" applyAlignment="1">
      <alignment horizontal="left" vertical="top" wrapText="1"/>
    </xf>
    <xf numFmtId="0" fontId="32" fillId="7" borderId="66" xfId="6" applyFont="1" applyFill="1" applyBorder="1" applyAlignment="1">
      <alignment horizontal="left" vertical="top" wrapText="1"/>
    </xf>
    <xf numFmtId="0" fontId="35" fillId="7" borderId="67" xfId="6" applyFont="1" applyFill="1" applyBorder="1" applyAlignment="1">
      <alignment horizontal="center" vertical="top" wrapText="1"/>
    </xf>
    <xf numFmtId="0" fontId="35" fillId="7" borderId="66" xfId="6" applyFont="1" applyFill="1" applyBorder="1" applyAlignment="1">
      <alignment horizontal="center" vertical="top" wrapText="1"/>
    </xf>
    <xf numFmtId="0" fontId="35" fillId="7" borderId="16" xfId="6" applyFont="1" applyFill="1" applyBorder="1" applyAlignment="1">
      <alignment horizontal="center" vertical="top" wrapText="1"/>
    </xf>
    <xf numFmtId="0" fontId="32" fillId="7" borderId="10" xfId="6" applyFont="1" applyFill="1" applyBorder="1" applyAlignment="1">
      <alignment horizontal="left" vertical="top" wrapText="1"/>
    </xf>
    <xf numFmtId="0" fontId="32" fillId="7" borderId="63" xfId="6" applyFont="1" applyFill="1" applyBorder="1" applyAlignment="1">
      <alignment horizontal="left" vertical="top" wrapText="1"/>
    </xf>
    <xf numFmtId="167" fontId="35" fillId="3" borderId="64" xfId="6" applyNumberFormat="1" applyFont="1" applyFill="1" applyBorder="1" applyAlignment="1">
      <alignment horizontal="center" vertical="top" wrapText="1"/>
    </xf>
    <xf numFmtId="167" fontId="35" fillId="3" borderId="63" xfId="6" applyNumberFormat="1" applyFont="1" applyFill="1" applyBorder="1" applyAlignment="1">
      <alignment horizontal="center" vertical="top" wrapText="1"/>
    </xf>
    <xf numFmtId="167" fontId="35" fillId="3" borderId="11" xfId="6" applyNumberFormat="1" applyFont="1" applyFill="1" applyBorder="1" applyAlignment="1">
      <alignment horizontal="center" vertical="top" wrapText="1"/>
    </xf>
    <xf numFmtId="0" fontId="34" fillId="4" borderId="69" xfId="6" applyFont="1" applyFill="1" applyBorder="1" applyAlignment="1" applyProtection="1">
      <alignment horizontal="left" vertical="top" wrapText="1"/>
      <protection locked="0"/>
    </xf>
    <xf numFmtId="0" fontId="32" fillId="4" borderId="70" xfId="6" applyFont="1" applyFill="1" applyBorder="1" applyAlignment="1" applyProtection="1">
      <alignment horizontal="left" vertical="top" wrapText="1"/>
      <protection locked="0"/>
    </xf>
    <xf numFmtId="167" fontId="32" fillId="4" borderId="71" xfId="6" applyNumberFormat="1" applyFont="1" applyFill="1" applyBorder="1" applyAlignment="1" applyProtection="1">
      <alignment horizontal="center" vertical="center" wrapText="1"/>
      <protection locked="0"/>
    </xf>
    <xf numFmtId="167" fontId="32" fillId="4" borderId="70" xfId="6" applyNumberFormat="1" applyFont="1" applyFill="1" applyBorder="1" applyAlignment="1" applyProtection="1">
      <alignment horizontal="center" vertical="center" wrapText="1"/>
      <protection locked="0"/>
    </xf>
    <xf numFmtId="167" fontId="32" fillId="3" borderId="71" xfId="6" applyNumberFormat="1" applyFont="1" applyFill="1" applyBorder="1" applyAlignment="1">
      <alignment horizontal="center" vertical="center" wrapText="1"/>
    </xf>
    <xf numFmtId="167" fontId="32" fillId="3" borderId="73" xfId="6" applyNumberFormat="1" applyFont="1" applyFill="1" applyBorder="1" applyAlignment="1">
      <alignment horizontal="center" vertical="center" wrapText="1"/>
    </xf>
    <xf numFmtId="0" fontId="29" fillId="7" borderId="14" xfId="6" applyFont="1" applyFill="1" applyBorder="1" applyAlignment="1">
      <alignment horizontal="left" vertical="top" wrapText="1"/>
    </xf>
    <xf numFmtId="167" fontId="32" fillId="3" borderId="67" xfId="6" applyNumberFormat="1" applyFont="1" applyFill="1" applyBorder="1" applyAlignment="1">
      <alignment horizontal="center" vertical="center" wrapText="1"/>
    </xf>
    <xf numFmtId="167" fontId="32" fillId="3" borderId="66" xfId="6" applyNumberFormat="1" applyFont="1" applyFill="1" applyBorder="1" applyAlignment="1">
      <alignment horizontal="center" vertical="center" wrapText="1"/>
    </xf>
    <xf numFmtId="167" fontId="32" fillId="3" borderId="16" xfId="6" applyNumberFormat="1" applyFont="1" applyFill="1" applyBorder="1" applyAlignment="1">
      <alignment horizontal="center" vertical="center" wrapText="1"/>
    </xf>
    <xf numFmtId="0" fontId="30" fillId="6" borderId="39" xfId="6" applyFont="1" applyFill="1" applyBorder="1" applyAlignment="1">
      <alignment horizontal="center" vertical="top" wrapText="1"/>
    </xf>
    <xf numFmtId="0" fontId="30" fillId="6" borderId="40" xfId="6" applyFont="1" applyFill="1" applyBorder="1" applyAlignment="1">
      <alignment horizontal="center" vertical="top" wrapText="1"/>
    </xf>
    <xf numFmtId="0" fontId="32" fillId="7" borderId="36" xfId="6" applyFont="1" applyFill="1" applyBorder="1" applyAlignment="1">
      <alignment horizontal="left" vertical="center" wrapText="1"/>
    </xf>
    <xf numFmtId="0" fontId="32" fillId="7" borderId="32" xfId="6" applyFont="1" applyFill="1" applyBorder="1" applyAlignment="1">
      <alignment horizontal="left" vertical="center" wrapText="1"/>
    </xf>
    <xf numFmtId="167" fontId="32" fillId="4" borderId="33" xfId="6" applyNumberFormat="1" applyFont="1" applyFill="1" applyBorder="1" applyAlignment="1" applyProtection="1">
      <alignment horizontal="center" vertical="center" wrapText="1"/>
      <protection locked="0"/>
    </xf>
    <xf numFmtId="167" fontId="32" fillId="4" borderId="32" xfId="6" applyNumberFormat="1" applyFont="1" applyFill="1" applyBorder="1" applyAlignment="1" applyProtection="1">
      <alignment horizontal="center" vertical="center" wrapText="1"/>
      <protection locked="0"/>
    </xf>
    <xf numFmtId="167" fontId="32" fillId="3" borderId="33" xfId="6" applyNumberFormat="1" applyFont="1" applyFill="1" applyBorder="1" applyAlignment="1">
      <alignment horizontal="center" vertical="center" wrapText="1"/>
    </xf>
    <xf numFmtId="167" fontId="32" fillId="3" borderId="37" xfId="6" applyNumberFormat="1" applyFont="1" applyFill="1" applyBorder="1" applyAlignment="1">
      <alignment horizontal="center" vertical="center" wrapText="1"/>
    </xf>
    <xf numFmtId="0" fontId="34" fillId="7" borderId="55" xfId="6" applyFont="1" applyFill="1" applyBorder="1" applyAlignment="1">
      <alignment horizontal="left" vertical="center" wrapText="1"/>
    </xf>
    <xf numFmtId="0" fontId="32" fillId="7" borderId="56" xfId="6" applyFont="1" applyFill="1" applyBorder="1" applyAlignment="1">
      <alignment horizontal="left" vertical="center" wrapText="1"/>
    </xf>
    <xf numFmtId="167" fontId="32" fillId="3" borderId="57" xfId="6" applyNumberFormat="1" applyFont="1" applyFill="1" applyBorder="1" applyAlignment="1">
      <alignment horizontal="center" vertical="center" wrapText="1"/>
    </xf>
    <xf numFmtId="167" fontId="32" fillId="3" borderId="56" xfId="6" applyNumberFormat="1" applyFont="1" applyFill="1" applyBorder="1" applyAlignment="1">
      <alignment horizontal="center" vertical="center" wrapText="1"/>
    </xf>
    <xf numFmtId="167" fontId="32" fillId="3" borderId="59" xfId="6" applyNumberFormat="1" applyFont="1" applyFill="1" applyBorder="1" applyAlignment="1">
      <alignment horizontal="center" vertical="center" wrapText="1"/>
    </xf>
    <xf numFmtId="0" fontId="30" fillId="6" borderId="39" xfId="6" applyFont="1" applyFill="1" applyBorder="1" applyAlignment="1">
      <alignment horizontal="center" wrapText="1"/>
    </xf>
    <xf numFmtId="0" fontId="30" fillId="6" borderId="40" xfId="6" applyFont="1" applyFill="1" applyBorder="1" applyAlignment="1">
      <alignment horizontal="center" wrapText="1"/>
    </xf>
    <xf numFmtId="0" fontId="32" fillId="7" borderId="20" xfId="6" applyFont="1" applyFill="1" applyBorder="1" applyAlignment="1">
      <alignment horizontal="left" vertical="top" wrapText="1"/>
    </xf>
    <xf numFmtId="0" fontId="32" fillId="7" borderId="60" xfId="6" applyFont="1" applyFill="1" applyBorder="1" applyAlignment="1">
      <alignment horizontal="left" vertical="top" wrapText="1"/>
    </xf>
    <xf numFmtId="0" fontId="32" fillId="7" borderId="61" xfId="6" applyFont="1" applyFill="1" applyBorder="1" applyAlignment="1">
      <alignment horizontal="left" vertical="top" wrapText="1"/>
    </xf>
    <xf numFmtId="0" fontId="32" fillId="7" borderId="13" xfId="6" applyFont="1" applyFill="1" applyBorder="1" applyAlignment="1">
      <alignment horizontal="left" vertical="top" wrapText="1"/>
    </xf>
    <xf numFmtId="0" fontId="32" fillId="7" borderId="14" xfId="6" applyFont="1" applyFill="1" applyBorder="1" applyAlignment="1">
      <alignment horizontal="left" vertical="center" wrapText="1"/>
    </xf>
    <xf numFmtId="0" fontId="32" fillId="7" borderId="66" xfId="6" applyFont="1" applyFill="1" applyBorder="1" applyAlignment="1">
      <alignment horizontal="left" vertical="center" wrapText="1"/>
    </xf>
    <xf numFmtId="0" fontId="32" fillId="7" borderId="67" xfId="6" applyFont="1" applyFill="1" applyBorder="1" applyAlignment="1">
      <alignment horizontal="center" vertical="top" wrapText="1"/>
    </xf>
    <xf numFmtId="0" fontId="32" fillId="7" borderId="66" xfId="6" applyFont="1" applyFill="1" applyBorder="1" applyAlignment="1">
      <alignment horizontal="center" vertical="top" wrapText="1"/>
    </xf>
    <xf numFmtId="0" fontId="32" fillId="7" borderId="16" xfId="6" applyFont="1" applyFill="1" applyBorder="1" applyAlignment="1">
      <alignment horizontal="center" vertical="top" wrapText="1"/>
    </xf>
    <xf numFmtId="5" fontId="32" fillId="4" borderId="71" xfId="6" applyNumberFormat="1" applyFont="1" applyFill="1" applyBorder="1" applyAlignment="1" applyProtection="1">
      <alignment horizontal="center" vertical="center" wrapText="1"/>
      <protection locked="0"/>
    </xf>
    <xf numFmtId="5" fontId="32" fillId="4" borderId="70" xfId="6" applyNumberFormat="1" applyFont="1" applyFill="1" applyBorder="1" applyAlignment="1" applyProtection="1">
      <alignment horizontal="center" vertical="center" wrapText="1"/>
      <protection locked="0"/>
    </xf>
    <xf numFmtId="5" fontId="32" fillId="3" borderId="71" xfId="6" applyNumberFormat="1" applyFont="1" applyFill="1" applyBorder="1" applyAlignment="1">
      <alignment horizontal="center" vertical="center" wrapText="1"/>
    </xf>
    <xf numFmtId="5" fontId="32" fillId="3" borderId="73" xfId="6" applyNumberFormat="1" applyFont="1" applyFill="1" applyBorder="1" applyAlignment="1">
      <alignment horizontal="center" vertical="center" wrapText="1"/>
    </xf>
    <xf numFmtId="5" fontId="32" fillId="4" borderId="33" xfId="6" applyNumberFormat="1" applyFont="1" applyFill="1" applyBorder="1" applyAlignment="1" applyProtection="1">
      <alignment horizontal="center" vertical="center" wrapText="1"/>
      <protection locked="0"/>
    </xf>
    <xf numFmtId="5" fontId="32" fillId="4" borderId="32" xfId="6" applyNumberFormat="1" applyFont="1" applyFill="1" applyBorder="1" applyAlignment="1" applyProtection="1">
      <alignment horizontal="center" vertical="center" wrapText="1"/>
      <protection locked="0"/>
    </xf>
    <xf numFmtId="5" fontId="32" fillId="3" borderId="33" xfId="6" applyNumberFormat="1" applyFont="1" applyFill="1" applyBorder="1" applyAlignment="1">
      <alignment horizontal="center" vertical="center" wrapText="1"/>
    </xf>
    <xf numFmtId="5" fontId="32" fillId="3" borderId="37" xfId="6" applyNumberFormat="1" applyFont="1" applyFill="1" applyBorder="1" applyAlignment="1">
      <alignment horizontal="center" vertical="center" wrapText="1"/>
    </xf>
    <xf numFmtId="0" fontId="34" fillId="7" borderId="36" xfId="6" applyFont="1" applyFill="1" applyBorder="1" applyAlignment="1">
      <alignment horizontal="left" vertical="center" wrapText="1"/>
    </xf>
    <xf numFmtId="0" fontId="32" fillId="7" borderId="55" xfId="6" applyFont="1" applyFill="1" applyBorder="1" applyAlignment="1">
      <alignment horizontal="left" vertical="center" wrapText="1"/>
    </xf>
    <xf numFmtId="5" fontId="32" fillId="10" borderId="57" xfId="6" applyNumberFormat="1" applyFont="1" applyFill="1" applyBorder="1" applyAlignment="1" applyProtection="1">
      <alignment horizontal="center" vertical="center" wrapText="1"/>
      <protection locked="0"/>
    </xf>
    <xf numFmtId="5" fontId="32" fillId="10" borderId="56" xfId="6" applyNumberFormat="1" applyFont="1" applyFill="1" applyBorder="1" applyAlignment="1" applyProtection="1">
      <alignment horizontal="center" vertical="center" wrapText="1"/>
      <protection locked="0"/>
    </xf>
    <xf numFmtId="5" fontId="32" fillId="3" borderId="57" xfId="6" applyNumberFormat="1" applyFont="1" applyFill="1" applyBorder="1" applyAlignment="1">
      <alignment horizontal="center" vertical="center" wrapText="1"/>
    </xf>
    <xf numFmtId="5" fontId="32" fillId="3" borderId="59" xfId="6" applyNumberFormat="1" applyFont="1" applyFill="1" applyBorder="1" applyAlignment="1">
      <alignment horizontal="center" vertical="center" wrapText="1"/>
    </xf>
    <xf numFmtId="0" fontId="25" fillId="7" borderId="0" xfId="6" applyFont="1" applyFill="1" applyAlignment="1">
      <alignment horizontal="center" vertical="top"/>
    </xf>
    <xf numFmtId="0" fontId="25" fillId="7" borderId="0" xfId="6" applyFont="1" applyFill="1" applyAlignment="1">
      <alignment horizontal="center" vertical="top" wrapText="1"/>
    </xf>
    <xf numFmtId="0" fontId="32" fillId="7" borderId="0" xfId="6" applyFont="1" applyFill="1" applyAlignment="1">
      <alignment horizontal="left" vertical="center"/>
    </xf>
    <xf numFmtId="0" fontId="32" fillId="7" borderId="14" xfId="6" applyFont="1" applyFill="1" applyBorder="1" applyAlignment="1">
      <alignment horizontal="center" vertical="top" wrapText="1"/>
    </xf>
    <xf numFmtId="0" fontId="31" fillId="7" borderId="0" xfId="6" applyFont="1" applyFill="1" applyAlignment="1">
      <alignment horizontal="center" vertical="top"/>
    </xf>
    <xf numFmtId="0" fontId="28" fillId="7" borderId="0" xfId="6" applyFont="1" applyFill="1" applyAlignment="1">
      <alignment horizontal="center" vertical="top"/>
    </xf>
    <xf numFmtId="0" fontId="25" fillId="7" borderId="0" xfId="6" applyFont="1" applyFill="1" applyAlignment="1">
      <alignment vertical="center"/>
    </xf>
    <xf numFmtId="0" fontId="29" fillId="3" borderId="14" xfId="6" applyFont="1" applyFill="1" applyBorder="1" applyAlignment="1">
      <alignment horizontal="center" vertical="center"/>
    </xf>
    <xf numFmtId="0" fontId="29" fillId="3" borderId="15" xfId="6" applyFont="1" applyFill="1" applyBorder="1" applyAlignment="1">
      <alignment horizontal="center" vertical="center"/>
    </xf>
    <xf numFmtId="0" fontId="29" fillId="3" borderId="16" xfId="6" applyFont="1" applyFill="1" applyBorder="1" applyAlignment="1">
      <alignment horizontal="center" vertical="center"/>
    </xf>
    <xf numFmtId="0" fontId="17" fillId="7" borderId="0" xfId="6" applyFont="1" applyFill="1" applyAlignment="1">
      <alignment horizontal="left" vertical="top"/>
    </xf>
    <xf numFmtId="0" fontId="18" fillId="7" borderId="0" xfId="6" applyFill="1" applyAlignment="1">
      <alignment horizontal="left" vertical="top"/>
    </xf>
  </cellXfs>
  <cellStyles count="9">
    <cellStyle name="Comma" xfId="8" builtinId="3"/>
    <cellStyle name="Comma 2" xfId="5" xr:uid="{00000000-0005-0000-0000-000001000000}"/>
    <cellStyle name="Currency" xfId="2" builtinId="4"/>
    <cellStyle name="Currency 2" xfId="4" xr:uid="{00000000-0005-0000-0000-000003000000}"/>
    <cellStyle name="Normal" xfId="0" builtinId="0"/>
    <cellStyle name="Normal 2" xfId="3" xr:uid="{00000000-0005-0000-0000-000005000000}"/>
    <cellStyle name="Normal 3" xfId="6" xr:uid="{00000000-0005-0000-0000-000006000000}"/>
    <cellStyle name="Normal 3 2" xfId="7" xr:uid="{00000000-0005-0000-0000-000007000000}"/>
    <cellStyle name="Percent" xfId="1" builtinId="5"/>
  </cellStyles>
  <dxfs count="4">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99"/>
      <color rgb="FFD8E4B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haffariBX\Desktop\Reimbursement%20Rates\Prospective%20S%20Sponsors%20-%20PEW%20Management%20Plan%20Budg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GhaffariBX\Desktop\Reimbursement%20Rates\PEW-Budget%20for%20I-Contractor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GhaffariBX\Documents\Reimbursement%20Rates\Prospective%20S%20Sponsors%20-%20PEW%20Management%20Plan%20Budg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EW"/>
      <sheetName val="Management Plan"/>
      <sheetName val="Budget"/>
    </sheetNames>
    <sheetDataSet>
      <sheetData sheetId="0"/>
      <sheetData sheetId="1">
        <row r="8">
          <cell r="H8">
            <v>1.84</v>
          </cell>
        </row>
        <row r="9">
          <cell r="H9">
            <v>1.54</v>
          </cell>
        </row>
        <row r="10">
          <cell r="H10">
            <v>0.31</v>
          </cell>
        </row>
        <row r="13">
          <cell r="H13">
            <v>3.41</v>
          </cell>
        </row>
        <row r="14">
          <cell r="H14">
            <v>3.01</v>
          </cell>
        </row>
        <row r="15">
          <cell r="H15">
            <v>0.32</v>
          </cell>
        </row>
        <row r="19">
          <cell r="H19">
            <v>0.94</v>
          </cell>
        </row>
        <row r="20">
          <cell r="H20">
            <v>0.47</v>
          </cell>
        </row>
        <row r="21">
          <cell r="H21">
            <v>0.08</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EW"/>
      <sheetName val="Budget"/>
    </sheetNames>
    <sheetDataSet>
      <sheetData sheetId="0"/>
      <sheetData sheetId="1">
        <row r="13">
          <cell r="H13">
            <v>3.41</v>
          </cell>
        </row>
      </sheetData>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W"/>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5"/>
  <sheetViews>
    <sheetView topLeftCell="A31" zoomScale="130" zoomScaleNormal="130" zoomScalePageLayoutView="120" workbookViewId="0">
      <selection activeCell="L20" sqref="L20"/>
    </sheetView>
  </sheetViews>
  <sheetFormatPr defaultRowHeight="12.75" x14ac:dyDescent="0.25"/>
  <cols>
    <col min="1" max="1" width="14.140625" style="35" customWidth="1"/>
    <col min="2" max="2" width="38.28515625" style="35" customWidth="1"/>
    <col min="3" max="3" width="7.42578125" style="35" customWidth="1"/>
    <col min="4" max="4" width="10" style="35" customWidth="1"/>
    <col min="5" max="5" width="20.5703125" style="35" customWidth="1"/>
    <col min="6" max="6" width="25.140625" style="35" customWidth="1"/>
    <col min="7" max="7" width="2.7109375" style="35" customWidth="1"/>
    <col min="8" max="9" width="1.28515625" style="35" customWidth="1"/>
    <col min="10" max="10" width="16" style="35" customWidth="1"/>
    <col min="11" max="16384" width="9.140625" style="35"/>
  </cols>
  <sheetData>
    <row r="1" spans="1:10" ht="15" x14ac:dyDescent="0.25">
      <c r="A1" s="262" t="s">
        <v>115</v>
      </c>
      <c r="B1" s="262"/>
      <c r="C1" s="262"/>
      <c r="D1" s="262"/>
      <c r="E1" s="262"/>
      <c r="F1" s="262"/>
      <c r="G1" s="262"/>
      <c r="H1" s="262"/>
      <c r="I1" s="262"/>
      <c r="J1" s="262"/>
    </row>
    <row r="2" spans="1:10" ht="18.75" customHeight="1" x14ac:dyDescent="0.25">
      <c r="A2" s="263" t="s">
        <v>130</v>
      </c>
      <c r="B2" s="263"/>
      <c r="C2" s="263"/>
      <c r="D2" s="263"/>
      <c r="E2" s="263"/>
      <c r="F2" s="263"/>
      <c r="G2" s="263"/>
      <c r="H2" s="263"/>
      <c r="I2" s="263"/>
      <c r="J2" s="263"/>
    </row>
    <row r="3" spans="1:10" ht="18" customHeight="1" x14ac:dyDescent="0.25">
      <c r="A3" s="264" t="s">
        <v>214</v>
      </c>
      <c r="B3" s="264"/>
      <c r="C3" s="264"/>
      <c r="D3" s="264"/>
      <c r="E3" s="264"/>
      <c r="F3" s="264"/>
      <c r="G3" s="264"/>
      <c r="H3" s="264"/>
      <c r="I3" s="264"/>
      <c r="J3" s="264"/>
    </row>
    <row r="4" spans="1:10" ht="15.75" customHeight="1" x14ac:dyDescent="0.25">
      <c r="A4" s="260" t="s">
        <v>131</v>
      </c>
      <c r="B4" s="261"/>
      <c r="C4" s="261"/>
      <c r="D4" s="261"/>
      <c r="E4" s="261"/>
      <c r="F4" s="261"/>
      <c r="G4" s="261"/>
      <c r="H4" s="261"/>
      <c r="I4" s="261"/>
      <c r="J4" s="261"/>
    </row>
    <row r="5" spans="1:10" ht="67.5" customHeight="1" x14ac:dyDescent="0.25">
      <c r="A5" s="265" t="s">
        <v>135</v>
      </c>
      <c r="B5" s="265"/>
      <c r="C5" s="265"/>
      <c r="D5" s="265"/>
      <c r="E5" s="265"/>
      <c r="F5" s="265"/>
      <c r="G5" s="265"/>
      <c r="H5" s="265"/>
      <c r="I5" s="265"/>
      <c r="J5" s="265"/>
    </row>
    <row r="6" spans="1:10" ht="15.75" customHeight="1" x14ac:dyDescent="0.25">
      <c r="A6" s="260" t="s">
        <v>132</v>
      </c>
      <c r="B6" s="261"/>
      <c r="C6" s="261"/>
      <c r="D6" s="261"/>
      <c r="E6" s="261"/>
      <c r="F6" s="261"/>
      <c r="G6" s="261"/>
      <c r="H6" s="261"/>
      <c r="I6" s="261"/>
      <c r="J6" s="261"/>
    </row>
    <row r="7" spans="1:10" ht="17.25" customHeight="1" x14ac:dyDescent="0.25">
      <c r="A7" s="266" t="s">
        <v>222</v>
      </c>
      <c r="B7" s="265"/>
      <c r="C7" s="265"/>
      <c r="D7" s="265"/>
      <c r="E7" s="265"/>
      <c r="F7" s="265"/>
      <c r="G7" s="265"/>
      <c r="H7" s="265"/>
      <c r="I7" s="265"/>
      <c r="J7" s="265"/>
    </row>
    <row r="8" spans="1:10" ht="42.75" customHeight="1" x14ac:dyDescent="0.25">
      <c r="A8" s="266" t="s">
        <v>223</v>
      </c>
      <c r="B8" s="265"/>
      <c r="C8" s="265"/>
      <c r="D8" s="265"/>
      <c r="E8" s="265"/>
      <c r="F8" s="265"/>
      <c r="G8" s="265"/>
      <c r="H8" s="265"/>
      <c r="I8" s="265"/>
      <c r="J8" s="265"/>
    </row>
    <row r="9" spans="1:10" ht="40.5" customHeight="1" x14ac:dyDescent="0.25">
      <c r="A9" s="265" t="s">
        <v>224</v>
      </c>
      <c r="B9" s="265"/>
      <c r="C9" s="265"/>
      <c r="D9" s="265"/>
      <c r="E9" s="265"/>
      <c r="F9" s="265"/>
      <c r="G9" s="265"/>
      <c r="H9" s="265"/>
      <c r="I9" s="265"/>
      <c r="J9" s="265"/>
    </row>
    <row r="10" spans="1:10" ht="31.5" customHeight="1" x14ac:dyDescent="0.25">
      <c r="A10" s="265" t="s">
        <v>225</v>
      </c>
      <c r="B10" s="265"/>
      <c r="C10" s="265"/>
      <c r="D10" s="265"/>
      <c r="E10" s="265"/>
      <c r="F10" s="265"/>
      <c r="G10" s="265"/>
      <c r="H10" s="265"/>
      <c r="I10" s="265"/>
      <c r="J10" s="265"/>
    </row>
    <row r="11" spans="1:10" ht="60.75" customHeight="1" x14ac:dyDescent="0.25">
      <c r="A11" s="265" t="s">
        <v>226</v>
      </c>
      <c r="B11" s="265"/>
      <c r="C11" s="265"/>
      <c r="D11" s="265"/>
      <c r="E11" s="265"/>
      <c r="F11" s="265"/>
      <c r="G11" s="265"/>
      <c r="H11" s="265"/>
      <c r="I11" s="265"/>
      <c r="J11" s="265"/>
    </row>
    <row r="12" spans="1:10" ht="15.75" customHeight="1" x14ac:dyDescent="0.25">
      <c r="A12" s="260" t="s">
        <v>133</v>
      </c>
      <c r="B12" s="261"/>
      <c r="C12" s="261"/>
      <c r="D12" s="261"/>
      <c r="E12" s="261"/>
      <c r="F12" s="261"/>
      <c r="G12" s="261"/>
      <c r="H12" s="261"/>
      <c r="I12" s="261"/>
      <c r="J12" s="261"/>
    </row>
    <row r="13" spans="1:10" ht="54.75" customHeight="1" x14ac:dyDescent="0.25">
      <c r="A13" s="265" t="s">
        <v>134</v>
      </c>
      <c r="B13" s="265"/>
      <c r="C13" s="265"/>
      <c r="D13" s="265"/>
      <c r="E13" s="265"/>
      <c r="F13" s="265"/>
      <c r="G13" s="265"/>
      <c r="H13" s="265"/>
      <c r="I13" s="265"/>
      <c r="J13" s="265"/>
    </row>
    <row r="14" spans="1:10" ht="16.5" customHeight="1" x14ac:dyDescent="0.25">
      <c r="A14" s="261" t="s">
        <v>102</v>
      </c>
      <c r="B14" s="261"/>
      <c r="C14" s="261"/>
      <c r="D14" s="261"/>
      <c r="E14" s="261"/>
      <c r="F14" s="261"/>
      <c r="G14" s="261"/>
      <c r="H14" s="261"/>
      <c r="I14" s="261"/>
      <c r="J14" s="261"/>
    </row>
    <row r="15" spans="1:10" ht="45" customHeight="1" x14ac:dyDescent="0.25">
      <c r="A15" s="266" t="s">
        <v>227</v>
      </c>
      <c r="B15" s="267"/>
      <c r="C15" s="267"/>
      <c r="D15" s="267"/>
      <c r="E15" s="267"/>
      <c r="F15" s="267"/>
      <c r="G15" s="267"/>
      <c r="H15" s="267"/>
      <c r="I15" s="267"/>
      <c r="J15" s="267"/>
    </row>
    <row r="16" spans="1:10" ht="17.25" customHeight="1" x14ac:dyDescent="0.25">
      <c r="A16" s="266" t="s">
        <v>228</v>
      </c>
      <c r="B16" s="267"/>
      <c r="C16" s="267"/>
      <c r="D16" s="267"/>
      <c r="E16" s="267"/>
      <c r="F16" s="267"/>
      <c r="G16" s="267"/>
      <c r="H16" s="267"/>
      <c r="I16" s="267"/>
      <c r="J16" s="267"/>
    </row>
    <row r="17" spans="1:10" ht="194.25" customHeight="1" x14ac:dyDescent="0.25">
      <c r="A17" s="265" t="s">
        <v>229</v>
      </c>
      <c r="B17" s="267"/>
      <c r="C17" s="267"/>
      <c r="D17" s="267"/>
      <c r="E17" s="267"/>
      <c r="F17" s="267"/>
      <c r="G17" s="267"/>
      <c r="H17" s="267"/>
      <c r="I17" s="267"/>
      <c r="J17" s="267"/>
    </row>
    <row r="18" spans="1:10" ht="17.25" customHeight="1" x14ac:dyDescent="0.25">
      <c r="A18" s="266" t="s">
        <v>230</v>
      </c>
      <c r="B18" s="268"/>
      <c r="C18" s="268"/>
      <c r="D18" s="268"/>
      <c r="E18" s="268"/>
      <c r="F18" s="268"/>
      <c r="G18" s="268"/>
      <c r="H18" s="268"/>
      <c r="I18" s="268"/>
      <c r="J18" s="268"/>
    </row>
    <row r="19" spans="1:10" ht="34.5" customHeight="1" x14ac:dyDescent="0.25">
      <c r="A19" s="265" t="s">
        <v>231</v>
      </c>
      <c r="B19" s="267"/>
      <c r="C19" s="267"/>
      <c r="D19" s="267"/>
      <c r="E19" s="267"/>
      <c r="F19" s="267"/>
      <c r="G19" s="267"/>
      <c r="H19" s="267"/>
      <c r="I19" s="267"/>
      <c r="J19" s="267"/>
    </row>
    <row r="20" spans="1:10" ht="17.25" customHeight="1" x14ac:dyDescent="0.25">
      <c r="A20" s="261" t="s">
        <v>101</v>
      </c>
      <c r="B20" s="261"/>
      <c r="C20" s="261"/>
      <c r="D20" s="261"/>
      <c r="E20" s="261"/>
      <c r="F20" s="261"/>
      <c r="G20" s="261"/>
      <c r="H20" s="261"/>
      <c r="I20" s="261"/>
      <c r="J20" s="261"/>
    </row>
    <row r="21" spans="1:10" ht="17.25" customHeight="1" x14ac:dyDescent="0.25">
      <c r="A21" s="267" t="s">
        <v>100</v>
      </c>
      <c r="B21" s="267"/>
      <c r="C21" s="267"/>
      <c r="D21" s="267"/>
      <c r="E21" s="267"/>
      <c r="F21" s="267"/>
      <c r="G21" s="267"/>
      <c r="H21" s="267"/>
      <c r="I21" s="267"/>
      <c r="J21" s="267"/>
    </row>
    <row r="22" spans="1:10" ht="29.1" customHeight="1" x14ac:dyDescent="0.25">
      <c r="A22" s="268" t="s">
        <v>99</v>
      </c>
      <c r="B22" s="267"/>
      <c r="C22" s="267"/>
      <c r="D22" s="267"/>
      <c r="E22" s="267"/>
      <c r="F22" s="267"/>
      <c r="G22" s="267"/>
      <c r="H22" s="267"/>
      <c r="I22" s="267"/>
      <c r="J22" s="267"/>
    </row>
    <row r="23" spans="1:10" ht="29.1" customHeight="1" x14ac:dyDescent="0.25">
      <c r="A23" s="267" t="s">
        <v>98</v>
      </c>
      <c r="B23" s="267"/>
      <c r="C23" s="267"/>
      <c r="D23" s="267"/>
      <c r="E23" s="267"/>
      <c r="F23" s="267"/>
      <c r="G23" s="267"/>
      <c r="H23" s="267"/>
      <c r="I23" s="267"/>
      <c r="J23" s="267"/>
    </row>
    <row r="24" spans="1:10" ht="29.1" customHeight="1" x14ac:dyDescent="0.25">
      <c r="A24" s="267" t="s">
        <v>97</v>
      </c>
      <c r="B24" s="267"/>
      <c r="C24" s="267"/>
      <c r="D24" s="267"/>
      <c r="E24" s="267"/>
      <c r="F24" s="267"/>
      <c r="G24" s="267"/>
      <c r="H24" s="267"/>
      <c r="I24" s="267"/>
      <c r="J24" s="267"/>
    </row>
    <row r="25" spans="1:10" ht="29.1" customHeight="1" x14ac:dyDescent="0.25">
      <c r="A25" s="267" t="s">
        <v>96</v>
      </c>
      <c r="B25" s="267"/>
      <c r="C25" s="267"/>
      <c r="D25" s="267"/>
      <c r="E25" s="267"/>
      <c r="F25" s="267"/>
      <c r="G25" s="267"/>
      <c r="H25" s="267"/>
      <c r="I25" s="267"/>
      <c r="J25" s="267"/>
    </row>
    <row r="26" spans="1:10" ht="29.1" customHeight="1" x14ac:dyDescent="0.25">
      <c r="A26" s="267" t="s">
        <v>95</v>
      </c>
      <c r="B26" s="267"/>
      <c r="C26" s="267"/>
      <c r="D26" s="267"/>
      <c r="E26" s="267"/>
      <c r="F26" s="267"/>
      <c r="G26" s="267"/>
      <c r="H26" s="267"/>
      <c r="I26" s="267"/>
      <c r="J26" s="267"/>
    </row>
    <row r="27" spans="1:10" ht="17.25" customHeight="1" x14ac:dyDescent="0.25">
      <c r="A27" s="268" t="s">
        <v>124</v>
      </c>
      <c r="B27" s="267"/>
      <c r="C27" s="267"/>
      <c r="D27" s="267"/>
      <c r="E27" s="267"/>
      <c r="F27" s="267"/>
      <c r="G27" s="267"/>
      <c r="H27" s="267"/>
      <c r="I27" s="267"/>
      <c r="J27" s="267"/>
    </row>
    <row r="28" spans="1:10" ht="42.75" customHeight="1" x14ac:dyDescent="0.25">
      <c r="A28" s="267" t="s">
        <v>94</v>
      </c>
      <c r="B28" s="267"/>
      <c r="C28" s="267"/>
      <c r="D28" s="267"/>
      <c r="E28" s="267"/>
      <c r="F28" s="267"/>
      <c r="G28" s="267"/>
      <c r="H28" s="267"/>
      <c r="I28" s="267"/>
      <c r="J28" s="267"/>
    </row>
    <row r="29" spans="1:10" ht="17.25" customHeight="1" x14ac:dyDescent="0.25">
      <c r="A29" s="267" t="s">
        <v>93</v>
      </c>
      <c r="B29" s="267"/>
      <c r="C29" s="267"/>
      <c r="D29" s="267"/>
      <c r="E29" s="267"/>
      <c r="F29" s="267"/>
      <c r="G29" s="267"/>
      <c r="H29" s="267"/>
      <c r="I29" s="267"/>
      <c r="J29" s="267"/>
    </row>
    <row r="30" spans="1:10" ht="32.25" customHeight="1" x14ac:dyDescent="0.25">
      <c r="A30" s="268" t="s">
        <v>127</v>
      </c>
      <c r="B30" s="267"/>
      <c r="C30" s="267"/>
      <c r="D30" s="267"/>
      <c r="E30" s="267"/>
      <c r="F30" s="267"/>
      <c r="G30" s="267"/>
      <c r="H30" s="267"/>
      <c r="I30" s="267"/>
      <c r="J30" s="267"/>
    </row>
    <row r="31" spans="1:10" ht="42" customHeight="1" x14ac:dyDescent="0.25">
      <c r="A31" s="267" t="s">
        <v>92</v>
      </c>
      <c r="B31" s="267"/>
      <c r="C31" s="267"/>
      <c r="D31" s="267"/>
      <c r="E31" s="267"/>
      <c r="F31" s="267"/>
      <c r="G31" s="267"/>
      <c r="H31" s="267"/>
      <c r="I31" s="267"/>
      <c r="J31" s="267"/>
    </row>
    <row r="32" spans="1:10" ht="17.25" customHeight="1" x14ac:dyDescent="0.25">
      <c r="A32" s="268" t="s">
        <v>125</v>
      </c>
      <c r="B32" s="267"/>
      <c r="C32" s="267"/>
      <c r="D32" s="267"/>
      <c r="E32" s="267"/>
      <c r="F32" s="267"/>
      <c r="G32" s="267"/>
      <c r="H32" s="267"/>
      <c r="I32" s="267"/>
      <c r="J32" s="267"/>
    </row>
    <row r="33" spans="1:10" ht="17.25" customHeight="1" x14ac:dyDescent="0.25">
      <c r="A33" s="268" t="s">
        <v>126</v>
      </c>
      <c r="B33" s="267"/>
      <c r="C33" s="267"/>
      <c r="D33" s="267"/>
      <c r="E33" s="267"/>
      <c r="F33" s="267"/>
      <c r="G33" s="267"/>
      <c r="H33" s="267"/>
      <c r="I33" s="267"/>
      <c r="J33" s="267"/>
    </row>
    <row r="34" spans="1:10" ht="17.25" customHeight="1" x14ac:dyDescent="0.25">
      <c r="A34" s="267" t="s">
        <v>91</v>
      </c>
      <c r="B34" s="267"/>
      <c r="C34" s="267"/>
      <c r="D34" s="267"/>
      <c r="E34" s="267"/>
      <c r="F34" s="267"/>
      <c r="G34" s="267"/>
      <c r="H34" s="267"/>
      <c r="I34" s="267"/>
      <c r="J34" s="267"/>
    </row>
    <row r="35" spans="1:10" ht="17.25" customHeight="1" x14ac:dyDescent="0.25">
      <c r="A35" s="267" t="s">
        <v>90</v>
      </c>
      <c r="B35" s="267"/>
      <c r="C35" s="267"/>
      <c r="D35" s="267"/>
      <c r="E35" s="267"/>
      <c r="F35" s="267"/>
      <c r="G35" s="267"/>
      <c r="H35" s="267"/>
      <c r="I35" s="267"/>
      <c r="J35" s="267"/>
    </row>
    <row r="36" spans="1:10" ht="45.75" customHeight="1" x14ac:dyDescent="0.25">
      <c r="A36" s="268" t="s">
        <v>128</v>
      </c>
      <c r="B36" s="267"/>
      <c r="C36" s="267"/>
      <c r="D36" s="267"/>
      <c r="E36" s="267"/>
      <c r="F36" s="267"/>
      <c r="G36" s="267"/>
      <c r="H36" s="267"/>
      <c r="I36" s="267"/>
      <c r="J36" s="267"/>
    </row>
    <row r="37" spans="1:10" ht="14.1" customHeight="1" x14ac:dyDescent="0.25"/>
    <row r="38" spans="1:10" ht="26.25" customHeight="1" x14ac:dyDescent="0.25"/>
    <row r="39" spans="1:10" ht="12.75" customHeight="1" x14ac:dyDescent="0.25"/>
    <row r="40" spans="1:10" ht="27" customHeight="1" x14ac:dyDescent="0.25"/>
    <row r="41" spans="1:10" ht="27" customHeight="1" x14ac:dyDescent="0.25"/>
    <row r="42" spans="1:10" ht="12" customHeight="1" x14ac:dyDescent="0.25"/>
    <row r="43" spans="1:10" ht="14.1" customHeight="1" x14ac:dyDescent="0.25"/>
    <row r="44" spans="1:10" ht="14.1" customHeight="1" x14ac:dyDescent="0.25"/>
    <row r="45" spans="1:10" ht="14.1" customHeight="1" x14ac:dyDescent="0.25"/>
    <row r="46" spans="1:10" ht="15" customHeight="1" x14ac:dyDescent="0.25"/>
    <row r="47" spans="1:10" ht="30" customHeight="1" x14ac:dyDescent="0.25"/>
    <row r="48" spans="1:10" ht="15.75" customHeight="1" x14ac:dyDescent="0.25"/>
    <row r="49" ht="30" customHeight="1" x14ac:dyDescent="0.25"/>
    <row r="50" ht="12.75" customHeight="1" x14ac:dyDescent="0.25"/>
    <row r="51" ht="14.1" customHeight="1" x14ac:dyDescent="0.25"/>
    <row r="52" ht="14.1" customHeight="1" x14ac:dyDescent="0.25"/>
    <row r="53" ht="14.1" customHeight="1" x14ac:dyDescent="0.25"/>
    <row r="54" ht="184.5" customHeight="1" x14ac:dyDescent="0.25"/>
    <row r="55" ht="14.1" customHeight="1" x14ac:dyDescent="0.25"/>
    <row r="56" ht="28.5" customHeight="1" x14ac:dyDescent="0.25"/>
    <row r="57" ht="14.1" customHeight="1" x14ac:dyDescent="0.25"/>
    <row r="58" ht="14.1" customHeight="1" x14ac:dyDescent="0.25"/>
    <row r="59" ht="12.95" customHeight="1" x14ac:dyDescent="0.25"/>
    <row r="60" ht="28.5" customHeight="1" x14ac:dyDescent="0.25"/>
    <row r="61" ht="26.25" customHeight="1" x14ac:dyDescent="0.25"/>
    <row r="62" ht="30.75" customHeight="1" x14ac:dyDescent="0.25"/>
    <row r="63" ht="39.75" customHeight="1" x14ac:dyDescent="0.25"/>
    <row r="64" ht="27" customHeight="1" x14ac:dyDescent="0.25"/>
    <row r="65" ht="28.5" customHeight="1" x14ac:dyDescent="0.25"/>
    <row r="66" ht="53.25" customHeight="1" x14ac:dyDescent="0.25"/>
    <row r="67" ht="15" customHeight="1" x14ac:dyDescent="0.25"/>
    <row r="68" ht="12.95" customHeight="1" x14ac:dyDescent="0.25"/>
    <row r="69" ht="28.5" customHeight="1" x14ac:dyDescent="0.25"/>
    <row r="70" ht="40.5" customHeight="1" x14ac:dyDescent="0.25"/>
    <row r="71" ht="12.95" customHeight="1" x14ac:dyDescent="0.25"/>
    <row r="72" ht="12.95" customHeight="1" x14ac:dyDescent="0.25"/>
    <row r="73" ht="12.95" customHeight="1" x14ac:dyDescent="0.25"/>
    <row r="74" ht="12.95" customHeight="1" x14ac:dyDescent="0.25"/>
    <row r="75" ht="55.5" customHeight="1" x14ac:dyDescent="0.25"/>
  </sheetData>
  <sheetProtection algorithmName="SHA-512" hashValue="eUQwXFN/Smlx+6KJRAJpuXLwsEFiyBeD+CJuWonh7Rl3ZVGIiY5XlMzLW03vRSfnzRCVT5DUfDmbKD3KEc/tPQ==" saltValue="BtpVpBuTNL1Ik/JxxqncUg==" spinCount="100000" sheet="1" selectLockedCells="1"/>
  <mergeCells count="36">
    <mergeCell ref="A36:J36"/>
    <mergeCell ref="A25:J25"/>
    <mergeCell ref="A26:J26"/>
    <mergeCell ref="A27:J27"/>
    <mergeCell ref="A28:J28"/>
    <mergeCell ref="A29:J29"/>
    <mergeCell ref="A30:J30"/>
    <mergeCell ref="A31:J31"/>
    <mergeCell ref="A32:J32"/>
    <mergeCell ref="A33:J33"/>
    <mergeCell ref="A34:J34"/>
    <mergeCell ref="A35:J35"/>
    <mergeCell ref="A24:J24"/>
    <mergeCell ref="A13:J13"/>
    <mergeCell ref="A14:J14"/>
    <mergeCell ref="A15:J15"/>
    <mergeCell ref="A16:J16"/>
    <mergeCell ref="A17:J17"/>
    <mergeCell ref="A18:J18"/>
    <mergeCell ref="A19:J19"/>
    <mergeCell ref="A20:J20"/>
    <mergeCell ref="A21:J21"/>
    <mergeCell ref="A22:J22"/>
    <mergeCell ref="A23:J23"/>
    <mergeCell ref="A12:J12"/>
    <mergeCell ref="A1:J1"/>
    <mergeCell ref="A2:J2"/>
    <mergeCell ref="A3:J3"/>
    <mergeCell ref="A4:J4"/>
    <mergeCell ref="A5:J5"/>
    <mergeCell ref="A6:J6"/>
    <mergeCell ref="A7:J7"/>
    <mergeCell ref="A8:J8"/>
    <mergeCell ref="A9:J9"/>
    <mergeCell ref="A10:J10"/>
    <mergeCell ref="A11:J11"/>
  </mergeCells>
  <pageMargins left="0.48993055555555554" right="0.7" top="0.75" bottom="0.75" header="0.3" footer="0.3"/>
  <pageSetup scale="68" orientation="portrait" r:id="rId1"/>
  <rowBreaks count="1" manualBreakCount="1">
    <brk id="5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3"/>
  <sheetViews>
    <sheetView showGridLines="0" tabSelected="1" zoomScale="130" zoomScaleNormal="130" zoomScaleSheetLayoutView="50" zoomScalePageLayoutView="120" workbookViewId="0">
      <selection activeCell="A21" sqref="A21"/>
    </sheetView>
  </sheetViews>
  <sheetFormatPr defaultRowHeight="12" x14ac:dyDescent="0.2"/>
  <cols>
    <col min="1" max="5" width="9.140625" style="48"/>
    <col min="6" max="6" width="2.5703125" style="48" customWidth="1"/>
    <col min="7" max="7" width="8" style="48" customWidth="1"/>
    <col min="8" max="8" width="7.7109375" style="48" customWidth="1"/>
    <col min="9" max="9" width="8" style="48" customWidth="1"/>
    <col min="10" max="10" width="7.7109375" style="48" customWidth="1"/>
    <col min="11" max="11" width="8.140625" style="48" customWidth="1"/>
    <col min="12" max="12" width="7.7109375" style="48" customWidth="1"/>
    <col min="13" max="15" width="7.5703125" style="48" customWidth="1"/>
    <col min="16" max="17" width="7.7109375" style="48" customWidth="1"/>
    <col min="18" max="16384" width="9.140625" style="48"/>
  </cols>
  <sheetData>
    <row r="1" spans="1:17" ht="17.25" customHeight="1" thickBot="1" x14ac:dyDescent="0.3">
      <c r="A1" s="247" t="s">
        <v>232</v>
      </c>
      <c r="B1" s="247"/>
      <c r="C1" s="247"/>
      <c r="D1" s="247"/>
      <c r="E1" s="247"/>
      <c r="F1" s="247"/>
      <c r="G1" s="247"/>
      <c r="H1" s="247"/>
      <c r="I1" s="247"/>
      <c r="J1" s="247"/>
      <c r="K1" s="247"/>
      <c r="L1" s="247"/>
      <c r="M1" s="247"/>
      <c r="N1" s="247"/>
      <c r="O1" s="247"/>
      <c r="P1" s="247"/>
      <c r="Q1" s="247"/>
    </row>
    <row r="2" spans="1:17" ht="9" customHeight="1" x14ac:dyDescent="0.2">
      <c r="A2" s="248" t="s">
        <v>164</v>
      </c>
      <c r="B2" s="249"/>
      <c r="C2" s="252"/>
      <c r="D2" s="253"/>
      <c r="E2" s="248" t="s">
        <v>165</v>
      </c>
      <c r="F2" s="256"/>
      <c r="G2" s="256"/>
      <c r="H2" s="256"/>
      <c r="I2" s="258"/>
      <c r="J2" s="258"/>
      <c r="K2" s="258"/>
      <c r="L2" s="258"/>
      <c r="M2" s="258"/>
      <c r="N2" s="258"/>
      <c r="O2" s="258"/>
      <c r="P2" s="258"/>
      <c r="Q2" s="253"/>
    </row>
    <row r="3" spans="1:17" ht="7.5" customHeight="1" thickBot="1" x14ac:dyDescent="0.25">
      <c r="A3" s="250"/>
      <c r="B3" s="251"/>
      <c r="C3" s="254"/>
      <c r="D3" s="255"/>
      <c r="E3" s="250"/>
      <c r="F3" s="257"/>
      <c r="G3" s="257"/>
      <c r="H3" s="257"/>
      <c r="I3" s="259"/>
      <c r="J3" s="259"/>
      <c r="K3" s="259"/>
      <c r="L3" s="259"/>
      <c r="M3" s="259"/>
      <c r="N3" s="259"/>
      <c r="O3" s="259"/>
      <c r="P3" s="259"/>
      <c r="Q3" s="255"/>
    </row>
    <row r="4" spans="1:17" ht="3" customHeight="1" thickBot="1" x14ac:dyDescent="0.25">
      <c r="A4" s="245"/>
      <c r="B4" s="246"/>
      <c r="C4" s="246"/>
      <c r="D4" s="246"/>
      <c r="E4" s="246"/>
      <c r="F4" s="246"/>
      <c r="G4" s="246"/>
      <c r="H4" s="246"/>
      <c r="I4" s="246"/>
      <c r="J4" s="246"/>
      <c r="K4" s="246"/>
      <c r="L4" s="246"/>
      <c r="M4" s="246"/>
      <c r="N4" s="246"/>
      <c r="O4" s="246"/>
      <c r="P4" s="246"/>
      <c r="Q4" s="246"/>
    </row>
    <row r="5" spans="1:17" ht="12.75" thickBot="1" x14ac:dyDescent="0.25">
      <c r="A5" s="117"/>
      <c r="B5" s="223" t="s">
        <v>89</v>
      </c>
      <c r="C5" s="224"/>
      <c r="E5" s="119"/>
      <c r="F5" s="170" t="s">
        <v>88</v>
      </c>
      <c r="G5" s="170"/>
      <c r="H5" s="171"/>
    </row>
    <row r="6" spans="1:17" ht="3" customHeight="1" thickBot="1" x14ac:dyDescent="0.25"/>
    <row r="7" spans="1:17" ht="15.75" customHeight="1" thickBot="1" x14ac:dyDescent="0.25">
      <c r="A7" s="169" t="s">
        <v>166</v>
      </c>
      <c r="B7" s="170"/>
      <c r="C7" s="170"/>
      <c r="D7" s="170"/>
      <c r="E7" s="171"/>
      <c r="G7" s="225" t="s">
        <v>87</v>
      </c>
      <c r="H7" s="226"/>
      <c r="I7" s="226"/>
      <c r="J7" s="226"/>
      <c r="K7" s="226"/>
      <c r="L7" s="226"/>
      <c r="M7" s="226"/>
      <c r="N7" s="226"/>
      <c r="O7" s="226"/>
      <c r="P7" s="226"/>
      <c r="Q7" s="227"/>
    </row>
    <row r="8" spans="1:17" ht="15" customHeight="1" thickBot="1" x14ac:dyDescent="0.25">
      <c r="A8" s="228" t="s">
        <v>86</v>
      </c>
      <c r="B8" s="229"/>
      <c r="C8" s="229"/>
      <c r="D8" s="229"/>
      <c r="E8" s="230"/>
      <c r="G8" s="231" t="s">
        <v>233</v>
      </c>
      <c r="H8" s="232"/>
      <c r="I8" s="232"/>
      <c r="J8" s="232"/>
      <c r="K8" s="232"/>
      <c r="L8" s="232"/>
      <c r="M8" s="232"/>
      <c r="N8" s="232"/>
      <c r="O8" s="232"/>
      <c r="P8" s="232"/>
      <c r="Q8" s="233"/>
    </row>
    <row r="9" spans="1:17" ht="15" customHeight="1" thickBot="1" x14ac:dyDescent="0.25">
      <c r="A9" s="118"/>
      <c r="B9" s="197" t="s">
        <v>85</v>
      </c>
      <c r="C9" s="197"/>
      <c r="D9" s="197"/>
      <c r="E9" s="198"/>
      <c r="G9" s="234" t="s">
        <v>81</v>
      </c>
      <c r="H9" s="235"/>
      <c r="I9" s="236"/>
      <c r="J9" s="237" t="s">
        <v>75</v>
      </c>
      <c r="K9" s="238"/>
      <c r="L9" s="239"/>
      <c r="M9" s="240" t="s">
        <v>167</v>
      </c>
      <c r="N9" s="241"/>
      <c r="O9" s="242"/>
      <c r="P9" s="243" t="s">
        <v>168</v>
      </c>
      <c r="Q9" s="244"/>
    </row>
    <row r="10" spans="1:17" ht="15" customHeight="1" x14ac:dyDescent="0.2">
      <c r="A10" s="118"/>
      <c r="B10" s="49" t="s">
        <v>84</v>
      </c>
      <c r="C10" s="49"/>
      <c r="D10" s="49"/>
      <c r="E10" s="50"/>
      <c r="G10" s="215" t="s">
        <v>169</v>
      </c>
      <c r="H10" s="216"/>
      <c r="I10" s="51">
        <v>2.54</v>
      </c>
      <c r="J10" s="217" t="s">
        <v>169</v>
      </c>
      <c r="K10" s="218"/>
      <c r="L10" s="52">
        <v>4.76</v>
      </c>
      <c r="M10" s="219" t="s">
        <v>169</v>
      </c>
      <c r="N10" s="220"/>
      <c r="O10" s="53">
        <v>1.3</v>
      </c>
      <c r="P10" s="221">
        <v>0.32</v>
      </c>
      <c r="Q10" s="222"/>
    </row>
    <row r="11" spans="1:17" ht="15" customHeight="1" x14ac:dyDescent="0.2">
      <c r="A11" s="118"/>
      <c r="B11" s="197" t="s">
        <v>83</v>
      </c>
      <c r="C11" s="197"/>
      <c r="D11" s="197"/>
      <c r="E11" s="198"/>
      <c r="G11" s="199" t="s">
        <v>170</v>
      </c>
      <c r="H11" s="200"/>
      <c r="I11" s="54">
        <v>2.2400000000000002</v>
      </c>
      <c r="J11" s="201" t="s">
        <v>170</v>
      </c>
      <c r="K11" s="202"/>
      <c r="L11" s="55">
        <v>4.3600000000000003</v>
      </c>
      <c r="M11" s="203" t="s">
        <v>170</v>
      </c>
      <c r="N11" s="204"/>
      <c r="O11" s="56">
        <v>0.65</v>
      </c>
      <c r="P11" s="205"/>
      <c r="Q11" s="206"/>
    </row>
    <row r="12" spans="1:17" ht="15" customHeight="1" thickBot="1" x14ac:dyDescent="0.25">
      <c r="A12" s="120">
        <f>SUM(A9:A11)</f>
        <v>0</v>
      </c>
      <c r="B12" s="197" t="s">
        <v>171</v>
      </c>
      <c r="C12" s="197"/>
      <c r="D12" s="197"/>
      <c r="E12" s="198"/>
      <c r="G12" s="209" t="s">
        <v>172</v>
      </c>
      <c r="H12" s="210"/>
      <c r="I12" s="57">
        <v>0.42</v>
      </c>
      <c r="J12" s="211" t="s">
        <v>172</v>
      </c>
      <c r="K12" s="212"/>
      <c r="L12" s="58">
        <v>0.45</v>
      </c>
      <c r="M12" s="213" t="s">
        <v>172</v>
      </c>
      <c r="N12" s="214"/>
      <c r="O12" s="59">
        <v>0.12</v>
      </c>
      <c r="P12" s="207"/>
      <c r="Q12" s="208"/>
    </row>
    <row r="13" spans="1:17" x14ac:dyDescent="0.2">
      <c r="A13" s="60"/>
      <c r="E13" s="61"/>
      <c r="G13" s="62" t="s">
        <v>80</v>
      </c>
      <c r="H13" s="63"/>
      <c r="I13" s="64"/>
      <c r="J13" s="65"/>
      <c r="K13" s="65"/>
      <c r="L13" s="65"/>
      <c r="M13" s="65"/>
      <c r="N13" s="65"/>
      <c r="O13" s="65"/>
      <c r="P13" s="65"/>
      <c r="Q13" s="65"/>
    </row>
    <row r="14" spans="1:17" ht="12.75" thickBot="1" x14ac:dyDescent="0.25">
      <c r="A14" s="187" t="s">
        <v>173</v>
      </c>
      <c r="B14" s="188"/>
      <c r="C14" s="188"/>
      <c r="D14" s="188"/>
      <c r="E14" s="189"/>
      <c r="G14" s="66" t="s">
        <v>79</v>
      </c>
      <c r="H14" s="67"/>
      <c r="I14" s="64"/>
      <c r="J14" s="67"/>
      <c r="K14" s="67"/>
      <c r="L14" s="67"/>
      <c r="M14" s="65"/>
      <c r="N14" s="65"/>
      <c r="O14" s="65"/>
      <c r="P14" s="65"/>
      <c r="Q14" s="65"/>
    </row>
    <row r="15" spans="1:17" ht="15" customHeight="1" x14ac:dyDescent="0.2">
      <c r="A15" s="121">
        <f>ROUNDUP(0.568499275*A12,0)</f>
        <v>0</v>
      </c>
      <c r="B15" s="190" t="s">
        <v>174</v>
      </c>
      <c r="C15" s="190"/>
      <c r="D15" s="190"/>
      <c r="E15" s="191"/>
      <c r="G15" s="68" t="s">
        <v>175</v>
      </c>
      <c r="H15" s="69"/>
      <c r="I15" s="70">
        <f>A9</f>
        <v>0</v>
      </c>
      <c r="J15" s="71" t="s">
        <v>176</v>
      </c>
      <c r="K15" s="192" t="s">
        <v>177</v>
      </c>
      <c r="L15" s="192"/>
      <c r="M15" s="72">
        <f>A12</f>
        <v>0</v>
      </c>
      <c r="N15" s="71" t="s">
        <v>71</v>
      </c>
      <c r="O15" s="73">
        <f>IFERROR(I15/M15,0)</f>
        <v>0</v>
      </c>
      <c r="P15" s="65"/>
      <c r="Q15" s="65"/>
    </row>
    <row r="16" spans="1:17" ht="15" customHeight="1" x14ac:dyDescent="0.2">
      <c r="A16" s="60"/>
      <c r="B16" s="190"/>
      <c r="C16" s="190"/>
      <c r="D16" s="190"/>
      <c r="E16" s="191"/>
      <c r="G16" s="74" t="s">
        <v>178</v>
      </c>
      <c r="H16" s="75"/>
      <c r="I16" s="76">
        <f>A10</f>
        <v>0</v>
      </c>
      <c r="J16" s="77" t="s">
        <v>176</v>
      </c>
      <c r="K16" s="193" t="s">
        <v>177</v>
      </c>
      <c r="L16" s="193"/>
      <c r="M16" s="78">
        <f>A12</f>
        <v>0</v>
      </c>
      <c r="N16" s="77" t="s">
        <v>71</v>
      </c>
      <c r="O16" s="79">
        <f>IFERROR(I16/M16,0)</f>
        <v>0</v>
      </c>
      <c r="Q16" s="65"/>
    </row>
    <row r="17" spans="1:17" ht="15" customHeight="1" thickBot="1" x14ac:dyDescent="0.25">
      <c r="A17" s="60"/>
      <c r="E17" s="61"/>
      <c r="G17" s="80" t="s">
        <v>179</v>
      </c>
      <c r="H17" s="81"/>
      <c r="I17" s="82">
        <f>A11</f>
        <v>0</v>
      </c>
      <c r="J17" s="83" t="s">
        <v>176</v>
      </c>
      <c r="K17" s="194" t="s">
        <v>177</v>
      </c>
      <c r="L17" s="194"/>
      <c r="M17" s="84">
        <f>A12</f>
        <v>0</v>
      </c>
      <c r="N17" s="83" t="s">
        <v>71</v>
      </c>
      <c r="O17" s="85">
        <f>IFERROR(I17/M17,0)</f>
        <v>0</v>
      </c>
      <c r="P17" s="65"/>
      <c r="Q17" s="65"/>
    </row>
    <row r="18" spans="1:17" ht="15" customHeight="1" x14ac:dyDescent="0.2">
      <c r="A18" s="86" t="s">
        <v>82</v>
      </c>
      <c r="E18" s="61"/>
      <c r="G18" s="62" t="s">
        <v>78</v>
      </c>
      <c r="H18" s="62"/>
      <c r="I18" s="62"/>
      <c r="J18" s="62"/>
      <c r="K18" s="62"/>
      <c r="L18" s="62"/>
      <c r="M18" s="62"/>
      <c r="N18" s="62"/>
      <c r="O18" s="62"/>
      <c r="P18" s="62"/>
      <c r="Q18" s="62"/>
    </row>
    <row r="19" spans="1:17" ht="15" customHeight="1" x14ac:dyDescent="0.2">
      <c r="A19" s="118"/>
      <c r="B19" s="48" t="s">
        <v>129</v>
      </c>
      <c r="E19" s="61"/>
      <c r="G19" s="195" t="s">
        <v>180</v>
      </c>
      <c r="H19" s="195"/>
      <c r="I19" s="195"/>
      <c r="J19" s="195"/>
      <c r="K19" s="195"/>
      <c r="L19" s="195"/>
      <c r="M19" s="195"/>
      <c r="N19" s="195"/>
      <c r="O19" s="195"/>
      <c r="P19" s="195"/>
      <c r="Q19" s="195"/>
    </row>
    <row r="20" spans="1:17" ht="15" customHeight="1" thickBot="1" x14ac:dyDescent="0.25">
      <c r="A20" s="120">
        <f>(A19*51)/12</f>
        <v>0</v>
      </c>
      <c r="B20" s="48" t="s">
        <v>181</v>
      </c>
      <c r="E20" s="61"/>
      <c r="G20" s="196"/>
      <c r="H20" s="196"/>
      <c r="I20" s="196"/>
      <c r="J20" s="196"/>
      <c r="K20" s="196"/>
      <c r="L20" s="196"/>
      <c r="M20" s="196"/>
      <c r="N20" s="196"/>
      <c r="O20" s="196"/>
      <c r="P20" s="196"/>
      <c r="Q20" s="196"/>
    </row>
    <row r="21" spans="1:17" ht="15" customHeight="1" x14ac:dyDescent="0.2">
      <c r="A21" s="118"/>
      <c r="B21" s="48" t="s">
        <v>182</v>
      </c>
      <c r="E21" s="61"/>
      <c r="G21" s="87" t="s">
        <v>183</v>
      </c>
      <c r="H21" s="184" t="s">
        <v>77</v>
      </c>
      <c r="I21" s="184"/>
      <c r="J21" s="88" t="s">
        <v>76</v>
      </c>
      <c r="K21" s="88"/>
      <c r="L21" s="184" t="s">
        <v>184</v>
      </c>
      <c r="M21" s="184"/>
      <c r="N21" s="89" t="s">
        <v>74</v>
      </c>
      <c r="O21" s="185" t="s">
        <v>73</v>
      </c>
      <c r="P21" s="185"/>
      <c r="Q21" s="186"/>
    </row>
    <row r="22" spans="1:17" ht="15" customHeight="1" x14ac:dyDescent="0.2">
      <c r="A22" s="60"/>
      <c r="E22" s="61"/>
      <c r="G22" s="90" t="s">
        <v>185</v>
      </c>
      <c r="H22" s="91">
        <f>O15</f>
        <v>0</v>
      </c>
      <c r="I22" s="92" t="s">
        <v>186</v>
      </c>
      <c r="J22" s="93">
        <f>A33</f>
        <v>0</v>
      </c>
      <c r="K22" s="92" t="s">
        <v>71</v>
      </c>
      <c r="L22" s="92">
        <f>ROUND(H22*J22,0)</f>
        <v>0</v>
      </c>
      <c r="M22" s="92" t="s">
        <v>186</v>
      </c>
      <c r="N22" s="94">
        <f>I10</f>
        <v>2.54</v>
      </c>
      <c r="O22" s="92" t="s">
        <v>71</v>
      </c>
      <c r="P22" s="174">
        <f>ROUNDDOWN(L22*N22,2)</f>
        <v>0</v>
      </c>
      <c r="Q22" s="175"/>
    </row>
    <row r="23" spans="1:17" ht="15" customHeight="1" x14ac:dyDescent="0.2">
      <c r="A23" s="187" t="s">
        <v>187</v>
      </c>
      <c r="B23" s="188"/>
      <c r="C23" s="188"/>
      <c r="D23" s="188"/>
      <c r="E23" s="189"/>
      <c r="G23" s="95" t="s">
        <v>188</v>
      </c>
      <c r="H23" s="96">
        <f>O16</f>
        <v>0</v>
      </c>
      <c r="I23" s="97" t="s">
        <v>186</v>
      </c>
      <c r="J23" s="98">
        <f>A33</f>
        <v>0</v>
      </c>
      <c r="K23" s="97" t="s">
        <v>71</v>
      </c>
      <c r="L23" s="92">
        <f>ROUND(H23*J23,0)</f>
        <v>0</v>
      </c>
      <c r="M23" s="97" t="s">
        <v>186</v>
      </c>
      <c r="N23" s="99">
        <f>I11</f>
        <v>2.2400000000000002</v>
      </c>
      <c r="O23" s="92" t="s">
        <v>71</v>
      </c>
      <c r="P23" s="174">
        <f>ROUNDDOWN(L23*N23,2)</f>
        <v>0</v>
      </c>
      <c r="Q23" s="175"/>
    </row>
    <row r="24" spans="1:17" ht="15" customHeight="1" x14ac:dyDescent="0.2">
      <c r="A24" s="118"/>
      <c r="B24" s="48" t="s">
        <v>189</v>
      </c>
      <c r="E24" s="61"/>
      <c r="G24" s="90" t="s">
        <v>190</v>
      </c>
      <c r="H24" s="100">
        <f>O17</f>
        <v>0</v>
      </c>
      <c r="I24" s="92" t="s">
        <v>186</v>
      </c>
      <c r="J24" s="93">
        <f>A33</f>
        <v>0</v>
      </c>
      <c r="K24" s="92" t="s">
        <v>71</v>
      </c>
      <c r="L24" s="92">
        <f t="shared" ref="L24" si="0">ROUND(H24*J24,0)</f>
        <v>0</v>
      </c>
      <c r="M24" s="92" t="s">
        <v>186</v>
      </c>
      <c r="N24" s="94">
        <f>I12</f>
        <v>0.42</v>
      </c>
      <c r="O24" s="92" t="s">
        <v>71</v>
      </c>
      <c r="P24" s="174">
        <f>ROUNDDOWN(L24*N24,2)</f>
        <v>0</v>
      </c>
      <c r="Q24" s="175"/>
    </row>
    <row r="25" spans="1:17" ht="15" customHeight="1" thickBot="1" x14ac:dyDescent="0.25">
      <c r="A25" s="118"/>
      <c r="B25" s="48" t="s">
        <v>191</v>
      </c>
      <c r="E25" s="61"/>
      <c r="G25" s="101" t="s">
        <v>192</v>
      </c>
      <c r="H25" s="102"/>
      <c r="I25" s="102"/>
      <c r="J25" s="102"/>
      <c r="K25" s="102"/>
      <c r="L25" s="103">
        <f>SUM(L22:L24)</f>
        <v>0</v>
      </c>
      <c r="M25" s="104"/>
      <c r="N25" s="104"/>
      <c r="O25" s="104"/>
      <c r="P25" s="176">
        <f>SUM(P22:Q24)</f>
        <v>0</v>
      </c>
      <c r="Q25" s="177"/>
    </row>
    <row r="26" spans="1:17" ht="15" customHeight="1" x14ac:dyDescent="0.2">
      <c r="A26" s="118"/>
      <c r="B26" s="48" t="s">
        <v>193</v>
      </c>
      <c r="E26" s="61"/>
      <c r="G26" s="87" t="s">
        <v>194</v>
      </c>
      <c r="H26" s="184" t="s">
        <v>77</v>
      </c>
      <c r="I26" s="184"/>
      <c r="J26" s="88" t="s">
        <v>76</v>
      </c>
      <c r="K26" s="88"/>
      <c r="L26" s="184" t="s">
        <v>184</v>
      </c>
      <c r="M26" s="184"/>
      <c r="N26" s="89" t="s">
        <v>74</v>
      </c>
      <c r="O26" s="185" t="s">
        <v>73</v>
      </c>
      <c r="P26" s="185"/>
      <c r="Q26" s="186"/>
    </row>
    <row r="27" spans="1:17" ht="15" customHeight="1" x14ac:dyDescent="0.2">
      <c r="A27" s="118"/>
      <c r="B27" s="48" t="s">
        <v>195</v>
      </c>
      <c r="E27" s="61"/>
      <c r="G27" s="90" t="s">
        <v>185</v>
      </c>
      <c r="H27" s="91">
        <f>O15</f>
        <v>0</v>
      </c>
      <c r="I27" s="92" t="s">
        <v>186</v>
      </c>
      <c r="J27" s="93">
        <f>A35+A37</f>
        <v>0</v>
      </c>
      <c r="K27" s="92" t="s">
        <v>71</v>
      </c>
      <c r="L27" s="92">
        <f>ROUND(H27*J27,0)</f>
        <v>0</v>
      </c>
      <c r="M27" s="92" t="s">
        <v>186</v>
      </c>
      <c r="N27" s="94">
        <f>L10</f>
        <v>4.76</v>
      </c>
      <c r="O27" s="92" t="s">
        <v>71</v>
      </c>
      <c r="P27" s="174">
        <f>ROUNDDOWN(L27*N27,2)</f>
        <v>0</v>
      </c>
      <c r="Q27" s="175"/>
    </row>
    <row r="28" spans="1:17" ht="15" customHeight="1" x14ac:dyDescent="0.2">
      <c r="A28" s="118"/>
      <c r="B28" s="48" t="s">
        <v>196</v>
      </c>
      <c r="E28" s="61"/>
      <c r="G28" s="95" t="s">
        <v>188</v>
      </c>
      <c r="H28" s="96">
        <f>O16</f>
        <v>0</v>
      </c>
      <c r="I28" s="97" t="s">
        <v>186</v>
      </c>
      <c r="J28" s="98">
        <f>A35+A37</f>
        <v>0</v>
      </c>
      <c r="K28" s="97" t="s">
        <v>71</v>
      </c>
      <c r="L28" s="92">
        <f t="shared" ref="L28:L29" si="1">ROUND(H28*J28,0)</f>
        <v>0</v>
      </c>
      <c r="M28" s="97" t="s">
        <v>186</v>
      </c>
      <c r="N28" s="99">
        <f>L11</f>
        <v>4.3600000000000003</v>
      </c>
      <c r="O28" s="92" t="s">
        <v>71</v>
      </c>
      <c r="P28" s="174">
        <f t="shared" ref="P28:P29" si="2">ROUNDDOWN(L28*N28,2)</f>
        <v>0</v>
      </c>
      <c r="Q28" s="175"/>
    </row>
    <row r="29" spans="1:17" ht="15" customHeight="1" x14ac:dyDescent="0.2">
      <c r="A29" s="118"/>
      <c r="B29" s="48" t="s">
        <v>197</v>
      </c>
      <c r="E29" s="61"/>
      <c r="G29" s="90" t="s">
        <v>190</v>
      </c>
      <c r="H29" s="100">
        <f>O17</f>
        <v>0</v>
      </c>
      <c r="I29" s="92" t="s">
        <v>186</v>
      </c>
      <c r="J29" s="93">
        <f>A35+A37</f>
        <v>0</v>
      </c>
      <c r="K29" s="92" t="s">
        <v>71</v>
      </c>
      <c r="L29" s="92">
        <f t="shared" si="1"/>
        <v>0</v>
      </c>
      <c r="M29" s="92" t="s">
        <v>186</v>
      </c>
      <c r="N29" s="94">
        <f>L12</f>
        <v>0.45</v>
      </c>
      <c r="O29" s="92" t="s">
        <v>71</v>
      </c>
      <c r="P29" s="174">
        <f t="shared" si="2"/>
        <v>0</v>
      </c>
      <c r="Q29" s="175"/>
    </row>
    <row r="30" spans="1:17" ht="15" customHeight="1" thickBot="1" x14ac:dyDescent="0.25">
      <c r="A30" s="60"/>
      <c r="E30" s="61"/>
      <c r="G30" s="101" t="s">
        <v>198</v>
      </c>
      <c r="H30" s="102"/>
      <c r="I30" s="102"/>
      <c r="J30" s="102"/>
      <c r="K30" s="102"/>
      <c r="L30" s="103">
        <f>SUM(L27:L29)</f>
        <v>0</v>
      </c>
      <c r="M30" s="104"/>
      <c r="N30" s="104"/>
      <c r="O30" s="104"/>
      <c r="P30" s="176">
        <f>SUM(P27:Q29)</f>
        <v>0</v>
      </c>
      <c r="Q30" s="177"/>
    </row>
    <row r="31" spans="1:17" ht="15" customHeight="1" x14ac:dyDescent="0.2">
      <c r="A31" s="181" t="s">
        <v>199</v>
      </c>
      <c r="B31" s="182"/>
      <c r="C31" s="182"/>
      <c r="D31" s="182"/>
      <c r="E31" s="183"/>
      <c r="G31" s="87" t="s">
        <v>167</v>
      </c>
      <c r="H31" s="184" t="s">
        <v>77</v>
      </c>
      <c r="I31" s="184"/>
      <c r="J31" s="88" t="s">
        <v>76</v>
      </c>
      <c r="K31" s="88"/>
      <c r="L31" s="184" t="s">
        <v>184</v>
      </c>
      <c r="M31" s="184"/>
      <c r="N31" s="89" t="s">
        <v>74</v>
      </c>
      <c r="O31" s="185" t="s">
        <v>73</v>
      </c>
      <c r="P31" s="185"/>
      <c r="Q31" s="186"/>
    </row>
    <row r="32" spans="1:17" ht="15" customHeight="1" x14ac:dyDescent="0.2">
      <c r="A32" s="181"/>
      <c r="B32" s="182"/>
      <c r="C32" s="182"/>
      <c r="D32" s="182"/>
      <c r="E32" s="183"/>
      <c r="G32" s="90" t="s">
        <v>185</v>
      </c>
      <c r="H32" s="91">
        <f>O15</f>
        <v>0</v>
      </c>
      <c r="I32" s="92" t="s">
        <v>186</v>
      </c>
      <c r="J32" s="93">
        <f>A34+A36+A38</f>
        <v>0</v>
      </c>
      <c r="K32" s="92" t="s">
        <v>71</v>
      </c>
      <c r="L32" s="92">
        <f>ROUND(H32*J32,0)</f>
        <v>0</v>
      </c>
      <c r="M32" s="92" t="s">
        <v>186</v>
      </c>
      <c r="N32" s="94">
        <f>O10</f>
        <v>1.3</v>
      </c>
      <c r="O32" s="92" t="s">
        <v>71</v>
      </c>
      <c r="P32" s="174">
        <f>ROUNDDOWN(L32*N32,2)</f>
        <v>0</v>
      </c>
      <c r="Q32" s="175"/>
    </row>
    <row r="33" spans="1:17" ht="15" customHeight="1" x14ac:dyDescent="0.2">
      <c r="A33" s="122">
        <f>IF(A24&lt;&gt;"Y","0",$A$15*$A$20)*0.66</f>
        <v>0</v>
      </c>
      <c r="B33" s="48" t="s">
        <v>200</v>
      </c>
      <c r="E33" s="61"/>
      <c r="G33" s="95" t="s">
        <v>188</v>
      </c>
      <c r="H33" s="96">
        <f>O16</f>
        <v>0</v>
      </c>
      <c r="I33" s="97" t="s">
        <v>186</v>
      </c>
      <c r="J33" s="98">
        <f>A34+A36+A38</f>
        <v>0</v>
      </c>
      <c r="K33" s="97" t="s">
        <v>71</v>
      </c>
      <c r="L33" s="92">
        <f>ROUND(H33*J33,0)</f>
        <v>0</v>
      </c>
      <c r="M33" s="97" t="s">
        <v>186</v>
      </c>
      <c r="N33" s="99">
        <f>O11</f>
        <v>0.65</v>
      </c>
      <c r="O33" s="92" t="s">
        <v>71</v>
      </c>
      <c r="P33" s="174">
        <f t="shared" ref="P33:P34" si="3">ROUNDDOWN(L33*N33,2)</f>
        <v>0</v>
      </c>
      <c r="Q33" s="175"/>
    </row>
    <row r="34" spans="1:17" ht="15" customHeight="1" x14ac:dyDescent="0.2">
      <c r="A34" s="122">
        <f>IF(A25&lt;&gt;"Y","0",$A$15*$A$20)*0.6232</f>
        <v>0</v>
      </c>
      <c r="B34" s="48" t="s">
        <v>201</v>
      </c>
      <c r="E34" s="61"/>
      <c r="G34" s="90" t="s">
        <v>190</v>
      </c>
      <c r="H34" s="100">
        <f>O17</f>
        <v>0</v>
      </c>
      <c r="I34" s="92" t="s">
        <v>186</v>
      </c>
      <c r="J34" s="93">
        <f>A34+A36+A38</f>
        <v>0</v>
      </c>
      <c r="K34" s="92" t="s">
        <v>71</v>
      </c>
      <c r="L34" s="92">
        <f t="shared" ref="L34" si="4">ROUND(H34*J34,0)</f>
        <v>0</v>
      </c>
      <c r="M34" s="92" t="s">
        <v>186</v>
      </c>
      <c r="N34" s="94">
        <f>O12</f>
        <v>0.12</v>
      </c>
      <c r="O34" s="92" t="s">
        <v>71</v>
      </c>
      <c r="P34" s="174">
        <f t="shared" si="3"/>
        <v>0</v>
      </c>
      <c r="Q34" s="175"/>
    </row>
    <row r="35" spans="1:17" ht="15" customHeight="1" thickBot="1" x14ac:dyDescent="0.25">
      <c r="A35" s="122">
        <f>IF(A26&lt;&gt;"Y","0",$A$15*$A$20)*0.7194</f>
        <v>0</v>
      </c>
      <c r="B35" s="48" t="s">
        <v>202</v>
      </c>
      <c r="E35" s="61"/>
      <c r="G35" s="101" t="s">
        <v>203</v>
      </c>
      <c r="H35" s="102"/>
      <c r="I35" s="102"/>
      <c r="J35" s="102"/>
      <c r="K35" s="102"/>
      <c r="L35" s="103">
        <f>SUM(L32:L34)</f>
        <v>0</v>
      </c>
      <c r="M35" s="104"/>
      <c r="N35" s="104"/>
      <c r="O35" s="104"/>
      <c r="P35" s="176">
        <f>SUM(P32:Q34)</f>
        <v>0</v>
      </c>
      <c r="Q35" s="177"/>
    </row>
    <row r="36" spans="1:17" ht="15" customHeight="1" x14ac:dyDescent="0.2">
      <c r="A36" s="122">
        <f>IF(A27&lt;&gt;"Y","0",$A$15*$A$20)*0.6847</f>
        <v>0</v>
      </c>
      <c r="B36" s="48" t="s">
        <v>204</v>
      </c>
      <c r="E36" s="61"/>
      <c r="G36" s="178" t="s">
        <v>72</v>
      </c>
      <c r="H36" s="179"/>
      <c r="I36" s="179"/>
      <c r="J36" s="179"/>
      <c r="K36" s="179"/>
      <c r="L36" s="179"/>
      <c r="M36" s="179"/>
      <c r="N36" s="180"/>
    </row>
    <row r="37" spans="1:17" ht="15" customHeight="1" x14ac:dyDescent="0.2">
      <c r="A37" s="122">
        <f>IF(A28&lt;&gt;"Y","0",$A$15*$A$20)*0.1552</f>
        <v>0</v>
      </c>
      <c r="B37" s="48" t="s">
        <v>205</v>
      </c>
      <c r="E37" s="61"/>
      <c r="G37" s="105" t="s">
        <v>206</v>
      </c>
      <c r="H37" s="106">
        <f>A35</f>
        <v>0</v>
      </c>
      <c r="I37" s="107" t="s">
        <v>186</v>
      </c>
      <c r="J37" s="164">
        <f>P10</f>
        <v>0.32</v>
      </c>
      <c r="K37" s="164"/>
      <c r="L37" s="108"/>
      <c r="M37" s="165">
        <f>ROUNDDOWN(H37*J37,2)</f>
        <v>0</v>
      </c>
      <c r="N37" s="165"/>
      <c r="O37" s="65"/>
      <c r="P37" s="65"/>
      <c r="Q37" s="65"/>
    </row>
    <row r="38" spans="1:17" ht="15" customHeight="1" thickBot="1" x14ac:dyDescent="0.25">
      <c r="A38" s="123">
        <f>IF(A29&lt;&gt;"Y","0",$A$15*$A$20)*0</f>
        <v>0</v>
      </c>
      <c r="B38" s="109" t="s">
        <v>207</v>
      </c>
      <c r="C38" s="109"/>
      <c r="D38" s="109"/>
      <c r="E38" s="110"/>
      <c r="G38" s="105" t="s">
        <v>208</v>
      </c>
      <c r="H38" s="106">
        <f>A37</f>
        <v>0</v>
      </c>
      <c r="I38" s="107" t="s">
        <v>186</v>
      </c>
      <c r="J38" s="164">
        <f>P10</f>
        <v>0.32</v>
      </c>
      <c r="K38" s="164"/>
      <c r="L38" s="108"/>
      <c r="M38" s="165">
        <f>ROUNDDOWN(H38*J38,2)</f>
        <v>0</v>
      </c>
      <c r="N38" s="165"/>
      <c r="O38" s="65"/>
      <c r="P38" s="65"/>
      <c r="Q38" s="65"/>
    </row>
    <row r="39" spans="1:17" ht="12" customHeight="1" thickBot="1" x14ac:dyDescent="0.25">
      <c r="A39" s="166" t="s">
        <v>209</v>
      </c>
      <c r="B39" s="166"/>
      <c r="C39" s="166"/>
      <c r="D39" s="166"/>
      <c r="E39" s="166"/>
      <c r="G39" s="111" t="s">
        <v>215</v>
      </c>
      <c r="H39" s="112"/>
      <c r="I39" s="113"/>
      <c r="J39" s="112"/>
      <c r="K39" s="112"/>
      <c r="L39" s="114"/>
      <c r="M39" s="167">
        <f>(SUM(M37:M38)*A21)</f>
        <v>0</v>
      </c>
      <c r="N39" s="168"/>
      <c r="O39" s="65"/>
      <c r="P39" s="65"/>
      <c r="Q39" s="65"/>
    </row>
    <row r="40" spans="1:17" ht="5.25" customHeight="1" thickBot="1" x14ac:dyDescent="0.25">
      <c r="A40" s="166"/>
      <c r="B40" s="166"/>
      <c r="C40" s="166"/>
      <c r="D40" s="166"/>
      <c r="E40" s="166"/>
      <c r="M40" s="65"/>
      <c r="N40" s="65"/>
      <c r="O40" s="65"/>
      <c r="P40" s="65"/>
      <c r="Q40" s="65"/>
    </row>
    <row r="41" spans="1:17" ht="15" customHeight="1" thickBot="1" x14ac:dyDescent="0.25">
      <c r="A41" s="166"/>
      <c r="B41" s="166"/>
      <c r="C41" s="166"/>
      <c r="D41" s="166"/>
      <c r="E41" s="166"/>
      <c r="G41" s="169" t="s">
        <v>210</v>
      </c>
      <c r="H41" s="170"/>
      <c r="I41" s="171"/>
      <c r="J41" s="172">
        <f>A21*(P25+P30+P35)</f>
        <v>0</v>
      </c>
      <c r="K41" s="173"/>
      <c r="M41" s="115" t="s">
        <v>217</v>
      </c>
      <c r="N41" s="116"/>
      <c r="O41" s="116"/>
      <c r="P41" s="148">
        <f>J41+M39</f>
        <v>0</v>
      </c>
      <c r="Q41" s="149"/>
    </row>
    <row r="42" spans="1:17" ht="15" customHeight="1" x14ac:dyDescent="0.2">
      <c r="A42" s="166"/>
      <c r="B42" s="166"/>
      <c r="C42" s="166"/>
      <c r="D42" s="166"/>
      <c r="E42" s="166"/>
      <c r="G42" s="150" t="s">
        <v>216</v>
      </c>
      <c r="H42" s="151"/>
      <c r="I42" s="152"/>
      <c r="J42" s="148">
        <f>J41*0.15</f>
        <v>0</v>
      </c>
      <c r="K42" s="149"/>
      <c r="M42" s="158" t="s">
        <v>211</v>
      </c>
      <c r="N42" s="159"/>
      <c r="O42" s="160"/>
      <c r="P42" s="148">
        <f>ROUND(P41,0)</f>
        <v>0</v>
      </c>
      <c r="Q42" s="149"/>
    </row>
    <row r="43" spans="1:17" ht="15.75" customHeight="1" thickBot="1" x14ac:dyDescent="0.25">
      <c r="A43" s="166"/>
      <c r="B43" s="166"/>
      <c r="C43" s="166"/>
      <c r="D43" s="166"/>
      <c r="E43" s="166"/>
      <c r="G43" s="153"/>
      <c r="H43" s="154"/>
      <c r="I43" s="155"/>
      <c r="J43" s="156"/>
      <c r="K43" s="157"/>
      <c r="M43" s="161"/>
      <c r="N43" s="162"/>
      <c r="O43" s="163"/>
      <c r="P43" s="156"/>
      <c r="Q43" s="157"/>
    </row>
  </sheetData>
  <sheetProtection algorithmName="SHA-512" hashValue="R/uCyvoitNcDY4yHjrWWwfMLAy+T32H1s+B5dkeLTr50cAtfezBrJUIT8A6/wE1MFYIFfyVE1P8SCscLXAvLJQ==" saltValue="ixt0Ip6B2i89/HKrW4h7Fg==" spinCount="100000" sheet="1" selectLockedCells="1"/>
  <mergeCells count="73">
    <mergeCell ref="A4:Q4"/>
    <mergeCell ref="A1:Q1"/>
    <mergeCell ref="A2:B3"/>
    <mergeCell ref="C2:D3"/>
    <mergeCell ref="E2:H3"/>
    <mergeCell ref="I2:Q3"/>
    <mergeCell ref="G10:H10"/>
    <mergeCell ref="J10:K10"/>
    <mergeCell ref="M10:N10"/>
    <mergeCell ref="P10:Q10"/>
    <mergeCell ref="B5:C5"/>
    <mergeCell ref="F5:H5"/>
    <mergeCell ref="A7:E7"/>
    <mergeCell ref="G7:Q7"/>
    <mergeCell ref="A8:E8"/>
    <mergeCell ref="G8:Q8"/>
    <mergeCell ref="B9:E9"/>
    <mergeCell ref="G9:I9"/>
    <mergeCell ref="J9:L9"/>
    <mergeCell ref="M9:O9"/>
    <mergeCell ref="P9:Q9"/>
    <mergeCell ref="B11:E11"/>
    <mergeCell ref="G11:H11"/>
    <mergeCell ref="J11:K11"/>
    <mergeCell ref="M11:N11"/>
    <mergeCell ref="P11:Q12"/>
    <mergeCell ref="B12:E12"/>
    <mergeCell ref="G12:H12"/>
    <mergeCell ref="J12:K12"/>
    <mergeCell ref="M12:N12"/>
    <mergeCell ref="A23:E23"/>
    <mergeCell ref="P23:Q23"/>
    <mergeCell ref="A14:E14"/>
    <mergeCell ref="B15:E16"/>
    <mergeCell ref="K15:L15"/>
    <mergeCell ref="K16:L16"/>
    <mergeCell ref="K17:L17"/>
    <mergeCell ref="G19:Q20"/>
    <mergeCell ref="P27:Q27"/>
    <mergeCell ref="H21:I21"/>
    <mergeCell ref="L21:M21"/>
    <mergeCell ref="O21:Q21"/>
    <mergeCell ref="P22:Q22"/>
    <mergeCell ref="P24:Q24"/>
    <mergeCell ref="P25:Q25"/>
    <mergeCell ref="H26:I26"/>
    <mergeCell ref="L26:M26"/>
    <mergeCell ref="O26:Q26"/>
    <mergeCell ref="P28:Q28"/>
    <mergeCell ref="P29:Q29"/>
    <mergeCell ref="P30:Q30"/>
    <mergeCell ref="A31:E32"/>
    <mergeCell ref="H31:I31"/>
    <mergeCell ref="L31:M31"/>
    <mergeCell ref="O31:Q31"/>
    <mergeCell ref="P32:Q32"/>
    <mergeCell ref="P33:Q33"/>
    <mergeCell ref="P34:Q34"/>
    <mergeCell ref="P35:Q35"/>
    <mergeCell ref="G36:N36"/>
    <mergeCell ref="J37:K37"/>
    <mergeCell ref="M37:N37"/>
    <mergeCell ref="J38:K38"/>
    <mergeCell ref="M38:N38"/>
    <mergeCell ref="A39:E43"/>
    <mergeCell ref="M39:N39"/>
    <mergeCell ref="G41:I41"/>
    <mergeCell ref="J41:K41"/>
    <mergeCell ref="P41:Q41"/>
    <mergeCell ref="G42:I43"/>
    <mergeCell ref="J42:K43"/>
    <mergeCell ref="M42:O43"/>
    <mergeCell ref="P42:Q43"/>
  </mergeCells>
  <dataValidations count="3">
    <dataValidation type="whole" allowBlank="1" showInputMessage="1" showErrorMessage="1" sqref="A19" xr:uid="{00000000-0002-0000-0100-000000000000}">
      <formula1>0</formula1>
      <formula2>7</formula2>
    </dataValidation>
    <dataValidation type="whole" allowBlank="1" showInputMessage="1" showErrorMessage="1" sqref="A9 A11 A10" xr:uid="{1ADD14A9-4C22-4DF5-A12F-536B5805EB5F}">
      <formula1>0</formula1>
      <formula2>100000</formula2>
    </dataValidation>
    <dataValidation type="whole" allowBlank="1" showInputMessage="1" showErrorMessage="1" sqref="A21" xr:uid="{E27FE4E8-4AA1-4DA6-AAE8-692A9C68A3D3}">
      <formula1>0</formula1>
      <formula2>12</formula2>
    </dataValidation>
  </dataValidations>
  <pageMargins left="0.25" right="0.25" top="0.25" bottom="0.2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87"/>
  <sheetViews>
    <sheetView showGridLines="0" topLeftCell="A71" zoomScale="80" zoomScaleNormal="80" zoomScaleSheetLayoutView="40" zoomScalePageLayoutView="90" workbookViewId="0">
      <selection activeCell="K5" sqref="K5:W6"/>
    </sheetView>
  </sheetViews>
  <sheetFormatPr defaultRowHeight="15" x14ac:dyDescent="0.25"/>
  <cols>
    <col min="1" max="1" width="1.85546875" style="5" customWidth="1"/>
    <col min="2" max="2" width="9.140625" style="5" customWidth="1"/>
    <col min="3" max="6" width="9.140625" style="5"/>
    <col min="7" max="7" width="5.85546875" style="5" customWidth="1"/>
    <col min="8" max="8" width="9.140625" style="5"/>
    <col min="9" max="9" width="17.140625" style="5" customWidth="1"/>
    <col min="10" max="10" width="11.85546875" style="5" customWidth="1"/>
    <col min="11" max="11" width="13.140625" style="5" customWidth="1"/>
    <col min="12" max="13" width="9.140625" style="5"/>
    <col min="14" max="14" width="11.28515625" style="5" customWidth="1"/>
    <col min="15" max="15" width="9.140625" style="5" customWidth="1"/>
    <col min="16" max="16384" width="9.140625" style="5"/>
  </cols>
  <sheetData>
    <row r="1" spans="1:23" x14ac:dyDescent="0.25">
      <c r="A1" s="1"/>
      <c r="B1" s="2"/>
      <c r="C1" s="3"/>
      <c r="D1" s="3"/>
      <c r="E1" s="3"/>
      <c r="F1" s="3"/>
      <c r="G1" s="3"/>
      <c r="H1" s="3"/>
      <c r="I1" s="3"/>
      <c r="J1" s="3"/>
      <c r="K1" s="3"/>
      <c r="L1" s="3"/>
      <c r="M1" s="3"/>
      <c r="N1" s="3"/>
      <c r="O1" s="3"/>
      <c r="P1" s="3"/>
      <c r="Q1" s="3"/>
      <c r="R1" s="3"/>
      <c r="S1" s="3"/>
      <c r="T1" s="3"/>
      <c r="U1" s="3"/>
      <c r="V1" s="3"/>
      <c r="W1" s="4"/>
    </row>
    <row r="2" spans="1:23" ht="103.5" customHeight="1" thickBot="1" x14ac:dyDescent="0.3">
      <c r="A2" s="1"/>
      <c r="B2" s="294" t="s">
        <v>212</v>
      </c>
      <c r="C2" s="295"/>
      <c r="D2" s="295"/>
      <c r="E2" s="295"/>
      <c r="F2" s="295"/>
      <c r="G2" s="295"/>
      <c r="H2" s="295"/>
      <c r="I2" s="295"/>
      <c r="J2" s="295"/>
      <c r="K2" s="295"/>
      <c r="L2" s="295"/>
      <c r="M2" s="295"/>
      <c r="N2" s="295"/>
      <c r="O2" s="295"/>
      <c r="P2" s="295"/>
      <c r="Q2" s="295"/>
      <c r="R2" s="295"/>
      <c r="S2" s="295"/>
      <c r="T2" s="295"/>
      <c r="U2" s="295"/>
      <c r="V2" s="295"/>
      <c r="W2" s="296"/>
    </row>
    <row r="3" spans="1:23" ht="33" customHeight="1" thickBot="1" x14ac:dyDescent="0.3">
      <c r="A3" s="1"/>
      <c r="B3" s="326" t="s">
        <v>11</v>
      </c>
      <c r="C3" s="327"/>
      <c r="D3" s="327"/>
      <c r="E3" s="323">
        <f>PEW!C2</f>
        <v>0</v>
      </c>
      <c r="F3" s="324"/>
      <c r="G3" s="324"/>
      <c r="H3" s="325"/>
      <c r="I3" s="322" t="s">
        <v>12</v>
      </c>
      <c r="J3" s="322"/>
      <c r="K3" s="322"/>
      <c r="L3" s="322"/>
      <c r="M3" s="322"/>
      <c r="N3" s="323">
        <f>PEW!I2</f>
        <v>0</v>
      </c>
      <c r="O3" s="324"/>
      <c r="P3" s="324"/>
      <c r="Q3" s="324"/>
      <c r="R3" s="324"/>
      <c r="S3" s="324"/>
      <c r="T3" s="324"/>
      <c r="U3" s="324"/>
      <c r="V3" s="324"/>
      <c r="W3" s="325"/>
    </row>
    <row r="4" spans="1:23" ht="33" customHeight="1" x14ac:dyDescent="0.25">
      <c r="A4" s="1"/>
      <c r="B4" s="316"/>
      <c r="C4" s="317"/>
      <c r="D4" s="317"/>
      <c r="E4" s="317"/>
      <c r="F4" s="317"/>
      <c r="G4" s="317"/>
      <c r="H4" s="317"/>
      <c r="I4" s="317"/>
      <c r="J4" s="317"/>
      <c r="K4" s="317"/>
      <c r="L4" s="317"/>
      <c r="M4" s="317"/>
      <c r="N4" s="317"/>
      <c r="O4" s="317"/>
      <c r="P4" s="317"/>
      <c r="Q4" s="317"/>
      <c r="R4" s="317"/>
      <c r="S4" s="317"/>
      <c r="T4" s="317"/>
      <c r="U4" s="317"/>
      <c r="V4" s="317"/>
      <c r="W4" s="318"/>
    </row>
    <row r="5" spans="1:23" ht="19.5" customHeight="1" x14ac:dyDescent="0.25">
      <c r="A5" s="1"/>
      <c r="B5" s="283" t="s">
        <v>218</v>
      </c>
      <c r="C5" s="284"/>
      <c r="D5" s="284"/>
      <c r="E5" s="284"/>
      <c r="F5" s="284"/>
      <c r="G5" s="284"/>
      <c r="H5" s="284"/>
      <c r="I5" s="284"/>
      <c r="J5" s="284"/>
      <c r="K5" s="402"/>
      <c r="L5" s="402"/>
      <c r="M5" s="402"/>
      <c r="N5" s="402"/>
      <c r="O5" s="402"/>
      <c r="P5" s="402"/>
      <c r="Q5" s="402"/>
      <c r="R5" s="402"/>
      <c r="S5" s="402"/>
      <c r="T5" s="402"/>
      <c r="U5" s="402"/>
      <c r="V5" s="402"/>
      <c r="W5" s="403"/>
    </row>
    <row r="6" spans="1:23" ht="15.75" customHeight="1" x14ac:dyDescent="0.25">
      <c r="A6" s="1"/>
      <c r="B6" s="283"/>
      <c r="C6" s="284"/>
      <c r="D6" s="284"/>
      <c r="E6" s="284"/>
      <c r="F6" s="284"/>
      <c r="G6" s="284"/>
      <c r="H6" s="284"/>
      <c r="I6" s="284"/>
      <c r="J6" s="284"/>
      <c r="K6" s="402"/>
      <c r="L6" s="402"/>
      <c r="M6" s="402"/>
      <c r="N6" s="402"/>
      <c r="O6" s="402"/>
      <c r="P6" s="402"/>
      <c r="Q6" s="402"/>
      <c r="R6" s="402"/>
      <c r="S6" s="402"/>
      <c r="T6" s="402"/>
      <c r="U6" s="402"/>
      <c r="V6" s="402"/>
      <c r="W6" s="403"/>
    </row>
    <row r="7" spans="1:23" ht="30" customHeight="1" x14ac:dyDescent="0.25">
      <c r="A7" s="1"/>
      <c r="B7" s="316" t="s">
        <v>68</v>
      </c>
      <c r="C7" s="317"/>
      <c r="D7" s="317"/>
      <c r="E7" s="317"/>
      <c r="F7" s="317"/>
      <c r="G7" s="317"/>
      <c r="H7" s="317"/>
      <c r="I7" s="317"/>
      <c r="J7" s="317"/>
      <c r="K7" s="317"/>
      <c r="L7" s="317"/>
      <c r="M7" s="317"/>
      <c r="N7" s="317"/>
      <c r="O7" s="317"/>
      <c r="P7" s="317"/>
      <c r="Q7" s="317"/>
      <c r="R7" s="317"/>
      <c r="S7" s="317"/>
      <c r="T7" s="317"/>
      <c r="U7" s="317"/>
      <c r="V7" s="317"/>
      <c r="W7" s="318"/>
    </row>
    <row r="8" spans="1:23" ht="45.75" customHeight="1" x14ac:dyDescent="0.25">
      <c r="A8" s="1"/>
      <c r="B8" s="307" t="s">
        <v>48</v>
      </c>
      <c r="C8" s="308"/>
      <c r="D8" s="308"/>
      <c r="E8" s="308"/>
      <c r="F8" s="308"/>
      <c r="G8" s="308"/>
      <c r="H8" s="308"/>
      <c r="I8" s="308"/>
      <c r="J8" s="308"/>
      <c r="K8" s="308"/>
      <c r="L8" s="308"/>
      <c r="M8" s="308"/>
      <c r="N8" s="308"/>
      <c r="O8" s="308"/>
      <c r="P8" s="308"/>
      <c r="Q8" s="308"/>
      <c r="R8" s="308"/>
      <c r="S8" s="308"/>
      <c r="T8" s="308"/>
      <c r="U8" s="308"/>
      <c r="V8" s="308"/>
      <c r="W8" s="309"/>
    </row>
    <row r="9" spans="1:23" ht="60" customHeight="1" x14ac:dyDescent="0.25">
      <c r="A9" s="1"/>
      <c r="B9" s="404" t="s">
        <v>221</v>
      </c>
      <c r="C9" s="405"/>
      <c r="D9" s="405"/>
      <c r="E9" s="405"/>
      <c r="F9" s="405"/>
      <c r="G9" s="405"/>
      <c r="H9" s="405"/>
      <c r="I9" s="405"/>
      <c r="J9" s="405"/>
      <c r="K9" s="405"/>
      <c r="L9" s="405"/>
      <c r="M9" s="405"/>
      <c r="N9" s="405"/>
      <c r="O9" s="405"/>
      <c r="P9" s="405"/>
      <c r="Q9" s="405"/>
      <c r="R9" s="405"/>
      <c r="S9" s="405"/>
      <c r="T9" s="405"/>
      <c r="U9" s="405"/>
      <c r="V9" s="405"/>
      <c r="W9" s="406"/>
    </row>
    <row r="10" spans="1:23" ht="33" customHeight="1" x14ac:dyDescent="0.25">
      <c r="A10" s="1"/>
      <c r="B10" s="407" t="s">
        <v>32</v>
      </c>
      <c r="C10" s="338"/>
      <c r="D10" s="304"/>
      <c r="E10" s="303" t="s">
        <v>1</v>
      </c>
      <c r="F10" s="338"/>
      <c r="G10" s="338"/>
      <c r="H10" s="338"/>
      <c r="I10" s="338"/>
      <c r="J10" s="304"/>
      <c r="K10" s="29"/>
      <c r="L10" s="303" t="s">
        <v>32</v>
      </c>
      <c r="M10" s="338"/>
      <c r="N10" s="304"/>
      <c r="O10" s="303" t="s">
        <v>1</v>
      </c>
      <c r="P10" s="338"/>
      <c r="Q10" s="338"/>
      <c r="R10" s="338"/>
      <c r="S10" s="338"/>
      <c r="T10" s="304"/>
      <c r="U10" s="6"/>
      <c r="V10" s="6"/>
      <c r="W10" s="7"/>
    </row>
    <row r="11" spans="1:23" ht="33" customHeight="1" x14ac:dyDescent="0.25">
      <c r="A11" s="1"/>
      <c r="B11" s="383" t="s">
        <v>33</v>
      </c>
      <c r="C11" s="279"/>
      <c r="D11" s="280"/>
      <c r="E11" s="273"/>
      <c r="F11" s="274"/>
      <c r="G11" s="274"/>
      <c r="H11" s="274"/>
      <c r="I11" s="274"/>
      <c r="J11" s="275"/>
      <c r="K11" s="6"/>
      <c r="L11" s="278" t="s">
        <v>41</v>
      </c>
      <c r="M11" s="279"/>
      <c r="N11" s="280"/>
      <c r="O11" s="273"/>
      <c r="P11" s="274"/>
      <c r="Q11" s="274"/>
      <c r="R11" s="274"/>
      <c r="S11" s="274"/>
      <c r="T11" s="275"/>
      <c r="U11" s="6"/>
      <c r="V11" s="6"/>
      <c r="W11" s="7"/>
    </row>
    <row r="12" spans="1:23" ht="33" customHeight="1" x14ac:dyDescent="0.25">
      <c r="A12" s="1"/>
      <c r="B12" s="383" t="s">
        <v>34</v>
      </c>
      <c r="C12" s="279"/>
      <c r="D12" s="280"/>
      <c r="E12" s="273"/>
      <c r="F12" s="274"/>
      <c r="G12" s="274"/>
      <c r="H12" s="274"/>
      <c r="I12" s="274"/>
      <c r="J12" s="275"/>
      <c r="K12" s="6"/>
      <c r="L12" s="278" t="s">
        <v>38</v>
      </c>
      <c r="M12" s="279"/>
      <c r="N12" s="280"/>
      <c r="O12" s="273"/>
      <c r="P12" s="274"/>
      <c r="Q12" s="274"/>
      <c r="R12" s="274"/>
      <c r="S12" s="274"/>
      <c r="T12" s="275"/>
      <c r="U12" s="6"/>
      <c r="V12" s="6"/>
      <c r="W12" s="7"/>
    </row>
    <row r="13" spans="1:23" ht="33" customHeight="1" x14ac:dyDescent="0.25">
      <c r="A13" s="1"/>
      <c r="B13" s="383" t="s">
        <v>35</v>
      </c>
      <c r="C13" s="279"/>
      <c r="D13" s="280"/>
      <c r="E13" s="273"/>
      <c r="F13" s="274"/>
      <c r="G13" s="274"/>
      <c r="H13" s="274"/>
      <c r="I13" s="274"/>
      <c r="J13" s="275"/>
      <c r="K13" s="6"/>
      <c r="L13" s="278" t="s">
        <v>39</v>
      </c>
      <c r="M13" s="279"/>
      <c r="N13" s="280"/>
      <c r="O13" s="273"/>
      <c r="P13" s="274"/>
      <c r="Q13" s="274"/>
      <c r="R13" s="274"/>
      <c r="S13" s="274"/>
      <c r="T13" s="275"/>
      <c r="U13" s="6"/>
      <c r="V13" s="6"/>
      <c r="W13" s="7"/>
    </row>
    <row r="14" spans="1:23" ht="34.5" customHeight="1" x14ac:dyDescent="0.25">
      <c r="A14" s="1"/>
      <c r="B14" s="410" t="s">
        <v>36</v>
      </c>
      <c r="C14" s="411"/>
      <c r="D14" s="412"/>
      <c r="E14" s="269"/>
      <c r="F14" s="270"/>
      <c r="G14" s="270"/>
      <c r="H14" s="270"/>
      <c r="I14" s="270"/>
      <c r="J14" s="271"/>
      <c r="K14" s="6"/>
      <c r="L14" s="278" t="s">
        <v>40</v>
      </c>
      <c r="M14" s="279"/>
      <c r="N14" s="280"/>
      <c r="O14" s="269"/>
      <c r="P14" s="270"/>
      <c r="Q14" s="270"/>
      <c r="R14" s="270"/>
      <c r="S14" s="270"/>
      <c r="T14" s="271"/>
      <c r="U14" s="6"/>
      <c r="V14" s="6"/>
      <c r="W14" s="7"/>
    </row>
    <row r="15" spans="1:23" ht="52.5" customHeight="1" x14ac:dyDescent="0.25">
      <c r="A15" s="1"/>
      <c r="B15" s="383" t="s">
        <v>37</v>
      </c>
      <c r="C15" s="279"/>
      <c r="D15" s="280"/>
      <c r="E15" s="273"/>
      <c r="F15" s="274"/>
      <c r="G15" s="274"/>
      <c r="H15" s="274"/>
      <c r="I15" s="274"/>
      <c r="J15" s="275"/>
      <c r="K15" s="20"/>
      <c r="L15" s="272" t="s">
        <v>122</v>
      </c>
      <c r="M15" s="272"/>
      <c r="N15" s="272"/>
      <c r="O15" s="273"/>
      <c r="P15" s="274"/>
      <c r="Q15" s="274"/>
      <c r="R15" s="274"/>
      <c r="S15" s="274"/>
      <c r="T15" s="275"/>
      <c r="U15" s="20"/>
      <c r="V15" s="6"/>
      <c r="W15" s="7"/>
    </row>
    <row r="16" spans="1:23" ht="34.5" customHeight="1" x14ac:dyDescent="0.25">
      <c r="A16" s="1"/>
      <c r="B16" s="313" t="s">
        <v>53</v>
      </c>
      <c r="C16" s="314"/>
      <c r="D16" s="315"/>
      <c r="E16" s="273"/>
      <c r="F16" s="274"/>
      <c r="G16" s="274"/>
      <c r="H16" s="274"/>
      <c r="I16" s="274"/>
      <c r="J16" s="275"/>
      <c r="K16" s="26"/>
      <c r="L16" s="272" t="s">
        <v>58</v>
      </c>
      <c r="M16" s="272"/>
      <c r="N16" s="272"/>
      <c r="O16" s="273"/>
      <c r="P16" s="274"/>
      <c r="Q16" s="274"/>
      <c r="R16" s="274"/>
      <c r="S16" s="274"/>
      <c r="T16" s="275"/>
      <c r="U16" s="27"/>
      <c r="V16" s="27"/>
      <c r="W16" s="28"/>
    </row>
    <row r="17" spans="1:23" ht="37.5" customHeight="1" x14ac:dyDescent="0.25">
      <c r="A17" s="1"/>
      <c r="B17" s="310"/>
      <c r="C17" s="311"/>
      <c r="D17" s="311"/>
      <c r="E17" s="311"/>
      <c r="F17" s="311"/>
      <c r="G17" s="311"/>
      <c r="H17" s="311"/>
      <c r="I17" s="311"/>
      <c r="J17" s="311"/>
      <c r="K17" s="311"/>
      <c r="L17" s="311"/>
      <c r="M17" s="311"/>
      <c r="N17" s="311"/>
      <c r="O17" s="311"/>
      <c r="P17" s="311"/>
      <c r="Q17" s="311"/>
      <c r="R17" s="311"/>
      <c r="S17" s="311"/>
      <c r="T17" s="311"/>
      <c r="U17" s="311"/>
      <c r="V17" s="311"/>
      <c r="W17" s="312"/>
    </row>
    <row r="18" spans="1:23" ht="51" customHeight="1" x14ac:dyDescent="0.25">
      <c r="A18" s="1"/>
      <c r="B18" s="328" t="s">
        <v>59</v>
      </c>
      <c r="C18" s="329"/>
      <c r="D18" s="329"/>
      <c r="E18" s="329"/>
      <c r="F18" s="329"/>
      <c r="G18" s="329"/>
      <c r="H18" s="329"/>
      <c r="I18" s="329"/>
      <c r="J18" s="329"/>
      <c r="K18" s="329"/>
      <c r="L18" s="329"/>
      <c r="M18" s="329"/>
      <c r="N18" s="329"/>
      <c r="O18" s="329"/>
      <c r="P18" s="329"/>
      <c r="Q18" s="329"/>
      <c r="R18" s="329"/>
      <c r="S18" s="329"/>
      <c r="T18" s="329"/>
      <c r="U18" s="329"/>
      <c r="V18" s="329"/>
      <c r="W18" s="330"/>
    </row>
    <row r="19" spans="1:23" ht="52.5" customHeight="1" x14ac:dyDescent="0.25">
      <c r="A19" s="1"/>
      <c r="B19" s="413" t="s">
        <v>219</v>
      </c>
      <c r="C19" s="414"/>
      <c r="D19" s="414"/>
      <c r="E19" s="414"/>
      <c r="F19" s="414"/>
      <c r="G19" s="414"/>
      <c r="H19" s="414"/>
      <c r="I19" s="414"/>
      <c r="J19" s="414"/>
      <c r="K19" s="414"/>
      <c r="L19" s="414"/>
      <c r="M19" s="414"/>
      <c r="N19" s="414"/>
      <c r="O19" s="414"/>
      <c r="P19" s="414"/>
      <c r="Q19" s="414"/>
      <c r="R19" s="414"/>
      <c r="S19" s="414"/>
      <c r="T19" s="414"/>
      <c r="U19" s="414"/>
      <c r="V19" s="414"/>
      <c r="W19" s="415"/>
    </row>
    <row r="20" spans="1:23" s="146" customFormat="1" ht="48" customHeight="1" x14ac:dyDescent="0.2">
      <c r="A20" s="145"/>
      <c r="B20" s="289" t="s">
        <v>220</v>
      </c>
      <c r="C20" s="290"/>
      <c r="D20" s="290"/>
      <c r="E20" s="290"/>
      <c r="F20" s="290"/>
      <c r="G20" s="290"/>
      <c r="H20" s="290"/>
      <c r="I20" s="290"/>
      <c r="J20" s="290"/>
      <c r="K20" s="290"/>
      <c r="L20" s="290"/>
      <c r="M20" s="290"/>
      <c r="N20" s="290"/>
      <c r="O20" s="290"/>
      <c r="P20" s="290"/>
      <c r="Q20" s="290"/>
      <c r="R20" s="290"/>
      <c r="S20" s="290"/>
      <c r="T20" s="290"/>
      <c r="U20" s="290"/>
      <c r="V20" s="290"/>
      <c r="W20" s="291"/>
    </row>
    <row r="21" spans="1:23" ht="92.25" customHeight="1" x14ac:dyDescent="0.25">
      <c r="A21" s="1"/>
      <c r="B21" s="319" t="s">
        <v>69</v>
      </c>
      <c r="C21" s="320"/>
      <c r="D21" s="320"/>
      <c r="E21" s="320"/>
      <c r="F21" s="320"/>
      <c r="G21" s="320"/>
      <c r="H21" s="320"/>
      <c r="I21" s="320"/>
      <c r="J21" s="320"/>
      <c r="K21" s="320"/>
      <c r="L21" s="320"/>
      <c r="M21" s="320"/>
      <c r="N21" s="320"/>
      <c r="O21" s="320"/>
      <c r="P21" s="320"/>
      <c r="Q21" s="320"/>
      <c r="R21" s="320"/>
      <c r="S21" s="320"/>
      <c r="T21" s="320"/>
      <c r="U21" s="320"/>
      <c r="V21" s="320"/>
      <c r="W21" s="321"/>
    </row>
    <row r="22" spans="1:23" ht="86.25" customHeight="1" x14ac:dyDescent="0.25">
      <c r="A22" s="1"/>
      <c r="B22" s="394" t="s">
        <v>4</v>
      </c>
      <c r="C22" s="299"/>
      <c r="D22" s="299"/>
      <c r="E22" s="299"/>
      <c r="F22" s="299" t="s">
        <v>5</v>
      </c>
      <c r="G22" s="299"/>
      <c r="H22" s="299"/>
      <c r="I22" s="297" t="s">
        <v>60</v>
      </c>
      <c r="J22" s="298"/>
      <c r="K22" s="8" t="s">
        <v>0</v>
      </c>
      <c r="L22" s="297" t="s">
        <v>61</v>
      </c>
      <c r="M22" s="298"/>
      <c r="N22" s="297" t="s">
        <v>62</v>
      </c>
      <c r="O22" s="298"/>
      <c r="P22" s="297" t="s">
        <v>63</v>
      </c>
      <c r="Q22" s="298"/>
      <c r="R22" s="297" t="s">
        <v>6</v>
      </c>
      <c r="S22" s="298"/>
      <c r="T22" s="297" t="s">
        <v>27</v>
      </c>
      <c r="U22" s="298"/>
      <c r="V22" s="299" t="s">
        <v>28</v>
      </c>
      <c r="W22" s="300"/>
    </row>
    <row r="23" spans="1:23" ht="83.25" customHeight="1" x14ac:dyDescent="0.25">
      <c r="A23" s="1"/>
      <c r="B23" s="283" t="s">
        <v>1</v>
      </c>
      <c r="C23" s="284"/>
      <c r="D23" s="284"/>
      <c r="E23" s="284"/>
      <c r="F23" s="284" t="s">
        <v>2</v>
      </c>
      <c r="G23" s="284"/>
      <c r="H23" s="284"/>
      <c r="I23" s="303" t="s">
        <v>3</v>
      </c>
      <c r="J23" s="304"/>
      <c r="K23" s="8" t="s">
        <v>29</v>
      </c>
      <c r="L23" s="287" t="s">
        <v>49</v>
      </c>
      <c r="M23" s="288"/>
      <c r="N23" s="287" t="s">
        <v>30</v>
      </c>
      <c r="O23" s="288"/>
      <c r="P23" s="287" t="s">
        <v>7</v>
      </c>
      <c r="Q23" s="288"/>
      <c r="R23" s="408" t="s">
        <v>31</v>
      </c>
      <c r="S23" s="409"/>
      <c r="T23" s="303" t="s">
        <v>54</v>
      </c>
      <c r="U23" s="304"/>
      <c r="V23" s="301" t="s">
        <v>64</v>
      </c>
      <c r="W23" s="302"/>
    </row>
    <row r="24" spans="1:23" ht="33" customHeight="1" x14ac:dyDescent="0.25">
      <c r="A24" s="1"/>
      <c r="B24" s="281"/>
      <c r="C24" s="282"/>
      <c r="D24" s="282"/>
      <c r="E24" s="282"/>
      <c r="F24" s="282"/>
      <c r="G24" s="282"/>
      <c r="H24" s="282"/>
      <c r="I24" s="273">
        <v>0</v>
      </c>
      <c r="J24" s="275"/>
      <c r="K24" s="30">
        <v>0</v>
      </c>
      <c r="L24" s="273">
        <v>2080</v>
      </c>
      <c r="M24" s="275"/>
      <c r="N24" s="285">
        <v>0</v>
      </c>
      <c r="O24" s="286"/>
      <c r="P24" s="285">
        <v>0</v>
      </c>
      <c r="Q24" s="286"/>
      <c r="R24" s="276">
        <f>ROUND((SUM((I24*K24)/L24)*(N24+P24)),0)</f>
        <v>0</v>
      </c>
      <c r="S24" s="277"/>
      <c r="T24" s="305">
        <v>0</v>
      </c>
      <c r="U24" s="306"/>
      <c r="V24" s="292">
        <f>SUM(R24-T24)</f>
        <v>0</v>
      </c>
      <c r="W24" s="293"/>
    </row>
    <row r="25" spans="1:23" ht="33" customHeight="1" x14ac:dyDescent="0.25">
      <c r="A25" s="1"/>
      <c r="B25" s="281"/>
      <c r="C25" s="282"/>
      <c r="D25" s="282"/>
      <c r="E25" s="282"/>
      <c r="F25" s="282"/>
      <c r="G25" s="282"/>
      <c r="H25" s="282"/>
      <c r="I25" s="273">
        <v>0</v>
      </c>
      <c r="J25" s="275"/>
      <c r="K25" s="30">
        <v>0</v>
      </c>
      <c r="L25" s="273">
        <v>2080</v>
      </c>
      <c r="M25" s="275"/>
      <c r="N25" s="285">
        <v>0</v>
      </c>
      <c r="O25" s="286"/>
      <c r="P25" s="285">
        <v>0</v>
      </c>
      <c r="Q25" s="286"/>
      <c r="R25" s="276">
        <f t="shared" ref="R25:R38" si="0">ROUND((SUM((I25*K25)/L25)*(N25+P25)),0)</f>
        <v>0</v>
      </c>
      <c r="S25" s="277"/>
      <c r="T25" s="305">
        <v>0</v>
      </c>
      <c r="U25" s="306"/>
      <c r="V25" s="292">
        <f t="shared" ref="V25:V37" si="1">SUM(R25-T25)</f>
        <v>0</v>
      </c>
      <c r="W25" s="293"/>
    </row>
    <row r="26" spans="1:23" ht="33" customHeight="1" x14ac:dyDescent="0.25">
      <c r="A26" s="1"/>
      <c r="B26" s="281"/>
      <c r="C26" s="282"/>
      <c r="D26" s="282"/>
      <c r="E26" s="282"/>
      <c r="F26" s="282"/>
      <c r="G26" s="282"/>
      <c r="H26" s="282"/>
      <c r="I26" s="273">
        <v>0</v>
      </c>
      <c r="J26" s="275"/>
      <c r="K26" s="30">
        <v>0</v>
      </c>
      <c r="L26" s="273">
        <v>2080</v>
      </c>
      <c r="M26" s="275"/>
      <c r="N26" s="285">
        <v>0</v>
      </c>
      <c r="O26" s="286"/>
      <c r="P26" s="285">
        <v>0</v>
      </c>
      <c r="Q26" s="286"/>
      <c r="R26" s="276">
        <f t="shared" si="0"/>
        <v>0</v>
      </c>
      <c r="S26" s="277"/>
      <c r="T26" s="305">
        <v>0</v>
      </c>
      <c r="U26" s="306"/>
      <c r="V26" s="292">
        <f t="shared" si="1"/>
        <v>0</v>
      </c>
      <c r="W26" s="293"/>
    </row>
    <row r="27" spans="1:23" ht="33" customHeight="1" x14ac:dyDescent="0.25">
      <c r="A27" s="1"/>
      <c r="B27" s="281"/>
      <c r="C27" s="282"/>
      <c r="D27" s="282"/>
      <c r="E27" s="282"/>
      <c r="F27" s="282"/>
      <c r="G27" s="282"/>
      <c r="H27" s="282"/>
      <c r="I27" s="273">
        <v>0</v>
      </c>
      <c r="J27" s="275"/>
      <c r="K27" s="30">
        <v>0</v>
      </c>
      <c r="L27" s="273">
        <v>2080</v>
      </c>
      <c r="M27" s="275"/>
      <c r="N27" s="285">
        <v>0</v>
      </c>
      <c r="O27" s="286"/>
      <c r="P27" s="285">
        <v>0</v>
      </c>
      <c r="Q27" s="286"/>
      <c r="R27" s="276">
        <f t="shared" si="0"/>
        <v>0</v>
      </c>
      <c r="S27" s="277"/>
      <c r="T27" s="305">
        <v>0</v>
      </c>
      <c r="U27" s="306"/>
      <c r="V27" s="292">
        <f t="shared" si="1"/>
        <v>0</v>
      </c>
      <c r="W27" s="293"/>
    </row>
    <row r="28" spans="1:23" ht="33" customHeight="1" x14ac:dyDescent="0.25">
      <c r="A28" s="1"/>
      <c r="B28" s="281"/>
      <c r="C28" s="282"/>
      <c r="D28" s="282"/>
      <c r="E28" s="282"/>
      <c r="F28" s="282"/>
      <c r="G28" s="282"/>
      <c r="H28" s="282"/>
      <c r="I28" s="273">
        <v>0</v>
      </c>
      <c r="J28" s="275"/>
      <c r="K28" s="30">
        <v>0</v>
      </c>
      <c r="L28" s="273">
        <v>2080</v>
      </c>
      <c r="M28" s="275"/>
      <c r="N28" s="285">
        <v>0</v>
      </c>
      <c r="O28" s="286"/>
      <c r="P28" s="285">
        <v>0</v>
      </c>
      <c r="Q28" s="286"/>
      <c r="R28" s="276">
        <f t="shared" si="0"/>
        <v>0</v>
      </c>
      <c r="S28" s="277"/>
      <c r="T28" s="305">
        <v>0</v>
      </c>
      <c r="U28" s="306"/>
      <c r="V28" s="292">
        <f t="shared" si="1"/>
        <v>0</v>
      </c>
      <c r="W28" s="293"/>
    </row>
    <row r="29" spans="1:23" ht="33" customHeight="1" x14ac:dyDescent="0.25">
      <c r="A29" s="1"/>
      <c r="B29" s="281"/>
      <c r="C29" s="282"/>
      <c r="D29" s="282"/>
      <c r="E29" s="282"/>
      <c r="F29" s="282"/>
      <c r="G29" s="282"/>
      <c r="H29" s="282"/>
      <c r="I29" s="273">
        <v>0</v>
      </c>
      <c r="J29" s="275"/>
      <c r="K29" s="30">
        <v>0</v>
      </c>
      <c r="L29" s="273">
        <v>2080</v>
      </c>
      <c r="M29" s="275"/>
      <c r="N29" s="285">
        <v>0</v>
      </c>
      <c r="O29" s="286"/>
      <c r="P29" s="285">
        <v>0</v>
      </c>
      <c r="Q29" s="286"/>
      <c r="R29" s="276">
        <f t="shared" si="0"/>
        <v>0</v>
      </c>
      <c r="S29" s="277"/>
      <c r="T29" s="305">
        <v>0</v>
      </c>
      <c r="U29" s="306"/>
      <c r="V29" s="292">
        <f t="shared" si="1"/>
        <v>0</v>
      </c>
      <c r="W29" s="293"/>
    </row>
    <row r="30" spans="1:23" ht="33" customHeight="1" x14ac:dyDescent="0.25">
      <c r="A30" s="1"/>
      <c r="B30" s="281"/>
      <c r="C30" s="282"/>
      <c r="D30" s="282"/>
      <c r="E30" s="282"/>
      <c r="F30" s="282"/>
      <c r="G30" s="282"/>
      <c r="H30" s="282"/>
      <c r="I30" s="273">
        <v>0</v>
      </c>
      <c r="J30" s="275"/>
      <c r="K30" s="30">
        <v>0</v>
      </c>
      <c r="L30" s="273">
        <v>2080</v>
      </c>
      <c r="M30" s="275"/>
      <c r="N30" s="285">
        <v>0</v>
      </c>
      <c r="O30" s="286"/>
      <c r="P30" s="285">
        <v>0</v>
      </c>
      <c r="Q30" s="286"/>
      <c r="R30" s="276">
        <f t="shared" si="0"/>
        <v>0</v>
      </c>
      <c r="S30" s="277"/>
      <c r="T30" s="305">
        <v>0</v>
      </c>
      <c r="U30" s="306"/>
      <c r="V30" s="292">
        <f t="shared" ref="V30" si="2">SUM(R30-T30)</f>
        <v>0</v>
      </c>
      <c r="W30" s="293"/>
    </row>
    <row r="31" spans="1:23" ht="33" customHeight="1" x14ac:dyDescent="0.25">
      <c r="A31" s="1"/>
      <c r="B31" s="281"/>
      <c r="C31" s="282"/>
      <c r="D31" s="282"/>
      <c r="E31" s="282"/>
      <c r="F31" s="282"/>
      <c r="G31" s="282"/>
      <c r="H31" s="282"/>
      <c r="I31" s="273">
        <v>0</v>
      </c>
      <c r="J31" s="275"/>
      <c r="K31" s="30">
        <v>0</v>
      </c>
      <c r="L31" s="273">
        <v>2080</v>
      </c>
      <c r="M31" s="275"/>
      <c r="N31" s="285">
        <v>0</v>
      </c>
      <c r="O31" s="286"/>
      <c r="P31" s="285">
        <v>0</v>
      </c>
      <c r="Q31" s="286"/>
      <c r="R31" s="276">
        <f t="shared" si="0"/>
        <v>0</v>
      </c>
      <c r="S31" s="277"/>
      <c r="T31" s="305">
        <v>0</v>
      </c>
      <c r="U31" s="306"/>
      <c r="V31" s="292">
        <f t="shared" si="1"/>
        <v>0</v>
      </c>
      <c r="W31" s="293"/>
    </row>
    <row r="32" spans="1:23" ht="33" customHeight="1" x14ac:dyDescent="0.25">
      <c r="A32" s="1"/>
      <c r="B32" s="281"/>
      <c r="C32" s="282"/>
      <c r="D32" s="282"/>
      <c r="E32" s="282"/>
      <c r="F32" s="282"/>
      <c r="G32" s="282"/>
      <c r="H32" s="282"/>
      <c r="I32" s="273">
        <v>0</v>
      </c>
      <c r="J32" s="275"/>
      <c r="K32" s="30">
        <v>0</v>
      </c>
      <c r="L32" s="273">
        <v>2080</v>
      </c>
      <c r="M32" s="275"/>
      <c r="N32" s="285">
        <v>0</v>
      </c>
      <c r="O32" s="286"/>
      <c r="P32" s="285">
        <v>0</v>
      </c>
      <c r="Q32" s="286"/>
      <c r="R32" s="276">
        <f t="shared" si="0"/>
        <v>0</v>
      </c>
      <c r="S32" s="277"/>
      <c r="T32" s="305">
        <v>0</v>
      </c>
      <c r="U32" s="306"/>
      <c r="V32" s="292">
        <f t="shared" si="1"/>
        <v>0</v>
      </c>
      <c r="W32" s="293"/>
    </row>
    <row r="33" spans="1:23" ht="33" customHeight="1" x14ac:dyDescent="0.25">
      <c r="A33" s="1"/>
      <c r="B33" s="281"/>
      <c r="C33" s="282"/>
      <c r="D33" s="282"/>
      <c r="E33" s="282"/>
      <c r="F33" s="282"/>
      <c r="G33" s="282"/>
      <c r="H33" s="282"/>
      <c r="I33" s="273">
        <v>0</v>
      </c>
      <c r="J33" s="275"/>
      <c r="K33" s="30">
        <v>0</v>
      </c>
      <c r="L33" s="273">
        <v>2080</v>
      </c>
      <c r="M33" s="275"/>
      <c r="N33" s="285">
        <v>0</v>
      </c>
      <c r="O33" s="286"/>
      <c r="P33" s="285">
        <v>0</v>
      </c>
      <c r="Q33" s="286"/>
      <c r="R33" s="276">
        <f t="shared" si="0"/>
        <v>0</v>
      </c>
      <c r="S33" s="277"/>
      <c r="T33" s="305">
        <v>0</v>
      </c>
      <c r="U33" s="306"/>
      <c r="V33" s="292">
        <f t="shared" si="1"/>
        <v>0</v>
      </c>
      <c r="W33" s="293"/>
    </row>
    <row r="34" spans="1:23" ht="33" customHeight="1" x14ac:dyDescent="0.25">
      <c r="A34" s="1"/>
      <c r="B34" s="281"/>
      <c r="C34" s="282"/>
      <c r="D34" s="282"/>
      <c r="E34" s="282"/>
      <c r="F34" s="282"/>
      <c r="G34" s="282"/>
      <c r="H34" s="282"/>
      <c r="I34" s="273">
        <v>0</v>
      </c>
      <c r="J34" s="275"/>
      <c r="K34" s="30">
        <v>0</v>
      </c>
      <c r="L34" s="273">
        <v>2080</v>
      </c>
      <c r="M34" s="275"/>
      <c r="N34" s="285">
        <v>0</v>
      </c>
      <c r="O34" s="286"/>
      <c r="P34" s="285">
        <v>0</v>
      </c>
      <c r="Q34" s="286"/>
      <c r="R34" s="276">
        <f t="shared" si="0"/>
        <v>0</v>
      </c>
      <c r="S34" s="277"/>
      <c r="T34" s="305">
        <v>0</v>
      </c>
      <c r="U34" s="306"/>
      <c r="V34" s="292">
        <f t="shared" si="1"/>
        <v>0</v>
      </c>
      <c r="W34" s="293"/>
    </row>
    <row r="35" spans="1:23" ht="33" customHeight="1" x14ac:dyDescent="0.25">
      <c r="A35" s="1"/>
      <c r="B35" s="281"/>
      <c r="C35" s="282"/>
      <c r="D35" s="282"/>
      <c r="E35" s="282"/>
      <c r="F35" s="282"/>
      <c r="G35" s="282"/>
      <c r="H35" s="282"/>
      <c r="I35" s="273">
        <v>0</v>
      </c>
      <c r="J35" s="275"/>
      <c r="K35" s="30">
        <v>0</v>
      </c>
      <c r="L35" s="273">
        <v>2080</v>
      </c>
      <c r="M35" s="275"/>
      <c r="N35" s="285">
        <v>0</v>
      </c>
      <c r="O35" s="286"/>
      <c r="P35" s="285">
        <v>0</v>
      </c>
      <c r="Q35" s="286"/>
      <c r="R35" s="276">
        <f t="shared" si="0"/>
        <v>0</v>
      </c>
      <c r="S35" s="277"/>
      <c r="T35" s="305">
        <v>0</v>
      </c>
      <c r="U35" s="306"/>
      <c r="V35" s="292">
        <f t="shared" si="1"/>
        <v>0</v>
      </c>
      <c r="W35" s="293"/>
    </row>
    <row r="36" spans="1:23" ht="33" customHeight="1" x14ac:dyDescent="0.25">
      <c r="A36" s="1"/>
      <c r="B36" s="281"/>
      <c r="C36" s="282"/>
      <c r="D36" s="282"/>
      <c r="E36" s="282"/>
      <c r="F36" s="282"/>
      <c r="G36" s="282"/>
      <c r="H36" s="282"/>
      <c r="I36" s="273">
        <v>0</v>
      </c>
      <c r="J36" s="275"/>
      <c r="K36" s="30">
        <v>0</v>
      </c>
      <c r="L36" s="273">
        <v>2080</v>
      </c>
      <c r="M36" s="275"/>
      <c r="N36" s="285">
        <v>0</v>
      </c>
      <c r="O36" s="286"/>
      <c r="P36" s="285">
        <v>0</v>
      </c>
      <c r="Q36" s="286"/>
      <c r="R36" s="276">
        <f t="shared" si="0"/>
        <v>0</v>
      </c>
      <c r="S36" s="277"/>
      <c r="T36" s="305">
        <v>0</v>
      </c>
      <c r="U36" s="306"/>
      <c r="V36" s="292">
        <f t="shared" si="1"/>
        <v>0</v>
      </c>
      <c r="W36" s="293"/>
    </row>
    <row r="37" spans="1:23" ht="33" customHeight="1" x14ac:dyDescent="0.25">
      <c r="A37" s="1"/>
      <c r="B37" s="281"/>
      <c r="C37" s="282"/>
      <c r="D37" s="282"/>
      <c r="E37" s="282"/>
      <c r="F37" s="282"/>
      <c r="G37" s="282"/>
      <c r="H37" s="282"/>
      <c r="I37" s="273">
        <v>0</v>
      </c>
      <c r="J37" s="275"/>
      <c r="K37" s="30">
        <v>0</v>
      </c>
      <c r="L37" s="273">
        <v>2080</v>
      </c>
      <c r="M37" s="275"/>
      <c r="N37" s="285">
        <v>0</v>
      </c>
      <c r="O37" s="286"/>
      <c r="P37" s="285">
        <v>0</v>
      </c>
      <c r="Q37" s="286"/>
      <c r="R37" s="276">
        <f t="shared" si="0"/>
        <v>0</v>
      </c>
      <c r="S37" s="277"/>
      <c r="T37" s="305">
        <v>0</v>
      </c>
      <c r="U37" s="306"/>
      <c r="V37" s="292">
        <f t="shared" si="1"/>
        <v>0</v>
      </c>
      <c r="W37" s="293"/>
    </row>
    <row r="38" spans="1:23" ht="33" customHeight="1" thickBot="1" x14ac:dyDescent="0.3">
      <c r="A38" s="1"/>
      <c r="B38" s="281"/>
      <c r="C38" s="282"/>
      <c r="D38" s="282"/>
      <c r="E38" s="282"/>
      <c r="F38" s="282"/>
      <c r="G38" s="282"/>
      <c r="H38" s="282"/>
      <c r="I38" s="273">
        <v>0</v>
      </c>
      <c r="J38" s="275"/>
      <c r="K38" s="30">
        <v>0</v>
      </c>
      <c r="L38" s="273">
        <v>2080</v>
      </c>
      <c r="M38" s="275"/>
      <c r="N38" s="285">
        <v>0</v>
      </c>
      <c r="O38" s="286"/>
      <c r="P38" s="285">
        <v>0</v>
      </c>
      <c r="Q38" s="286"/>
      <c r="R38" s="276">
        <f t="shared" si="0"/>
        <v>0</v>
      </c>
      <c r="S38" s="277"/>
      <c r="T38" s="305">
        <v>0</v>
      </c>
      <c r="U38" s="306"/>
      <c r="V38" s="292">
        <f>SUM(R38-T38)</f>
        <v>0</v>
      </c>
      <c r="W38" s="293"/>
    </row>
    <row r="39" spans="1:23" ht="15.75" x14ac:dyDescent="0.25">
      <c r="A39" s="1"/>
      <c r="B39" s="396" t="s">
        <v>55</v>
      </c>
      <c r="C39" s="397"/>
      <c r="D39" s="397"/>
      <c r="E39" s="397"/>
      <c r="F39" s="397"/>
      <c r="G39" s="397"/>
      <c r="H39" s="397"/>
      <c r="I39" s="397"/>
      <c r="J39" s="397"/>
      <c r="K39" s="397"/>
      <c r="L39" s="397"/>
      <c r="M39" s="397"/>
      <c r="N39" s="397"/>
      <c r="O39" s="397"/>
      <c r="P39" s="397"/>
      <c r="Q39" s="398"/>
      <c r="R39" s="339" t="s">
        <v>8</v>
      </c>
      <c r="S39" s="340"/>
      <c r="T39" s="339" t="s">
        <v>9</v>
      </c>
      <c r="U39" s="340"/>
      <c r="V39" s="339" t="s">
        <v>10</v>
      </c>
      <c r="W39" s="341"/>
    </row>
    <row r="40" spans="1:23" ht="16.5" thickBot="1" x14ac:dyDescent="0.3">
      <c r="A40" s="1"/>
      <c r="B40" s="399"/>
      <c r="C40" s="400"/>
      <c r="D40" s="400"/>
      <c r="E40" s="400"/>
      <c r="F40" s="400"/>
      <c r="G40" s="400"/>
      <c r="H40" s="400"/>
      <c r="I40" s="400"/>
      <c r="J40" s="400"/>
      <c r="K40" s="400"/>
      <c r="L40" s="400"/>
      <c r="M40" s="400"/>
      <c r="N40" s="400"/>
      <c r="O40" s="400"/>
      <c r="P40" s="400"/>
      <c r="Q40" s="401"/>
      <c r="R40" s="333">
        <f>SUM(R24:S38)</f>
        <v>0</v>
      </c>
      <c r="S40" s="334"/>
      <c r="T40" s="333">
        <f>SUM(T24:U38)</f>
        <v>0</v>
      </c>
      <c r="U40" s="334"/>
      <c r="V40" s="333">
        <f>SUM(V24:W38)</f>
        <v>0</v>
      </c>
      <c r="W40" s="334"/>
    </row>
    <row r="41" spans="1:23" ht="16.5" thickBot="1" x14ac:dyDescent="0.3">
      <c r="A41" s="1"/>
      <c r="B41" s="348"/>
      <c r="C41" s="349"/>
      <c r="D41" s="349"/>
      <c r="E41" s="349"/>
      <c r="F41" s="349"/>
      <c r="G41" s="349"/>
      <c r="H41" s="349"/>
      <c r="I41" s="349"/>
      <c r="J41" s="349"/>
      <c r="K41" s="349"/>
      <c r="L41" s="349"/>
      <c r="M41" s="349"/>
      <c r="N41" s="349"/>
      <c r="O41" s="349"/>
      <c r="P41" s="349"/>
      <c r="Q41" s="349"/>
      <c r="R41" s="349"/>
      <c r="S41" s="349"/>
      <c r="T41" s="349"/>
      <c r="U41" s="349"/>
      <c r="V41" s="349"/>
      <c r="W41" s="350"/>
    </row>
    <row r="42" spans="1:23" ht="30" customHeight="1" x14ac:dyDescent="0.25">
      <c r="A42" s="1"/>
      <c r="B42" s="342" t="s">
        <v>11</v>
      </c>
      <c r="C42" s="343"/>
      <c r="D42" s="344"/>
      <c r="E42" s="345">
        <f>E3</f>
        <v>0</v>
      </c>
      <c r="F42" s="343"/>
      <c r="G42" s="343"/>
      <c r="H42" s="344"/>
      <c r="I42" s="346" t="s">
        <v>12</v>
      </c>
      <c r="J42" s="346"/>
      <c r="K42" s="346"/>
      <c r="L42" s="346"/>
      <c r="M42" s="346"/>
      <c r="N42" s="345">
        <f>N3</f>
        <v>0</v>
      </c>
      <c r="O42" s="343"/>
      <c r="P42" s="343"/>
      <c r="Q42" s="343"/>
      <c r="R42" s="343"/>
      <c r="S42" s="343"/>
      <c r="T42" s="343"/>
      <c r="U42" s="343"/>
      <c r="V42" s="343"/>
      <c r="W42" s="347"/>
    </row>
    <row r="43" spans="1:23" ht="36" customHeight="1" x14ac:dyDescent="0.25">
      <c r="A43" s="1"/>
      <c r="B43" s="351" t="s">
        <v>65</v>
      </c>
      <c r="C43" s="352"/>
      <c r="D43" s="352"/>
      <c r="E43" s="353"/>
      <c r="F43" s="353"/>
      <c r="G43" s="353"/>
      <c r="H43" s="353"/>
      <c r="I43" s="352"/>
      <c r="J43" s="352"/>
      <c r="K43" s="352"/>
      <c r="L43" s="352"/>
      <c r="M43" s="352"/>
      <c r="N43" s="353"/>
      <c r="O43" s="353"/>
      <c r="P43" s="353"/>
      <c r="Q43" s="353"/>
      <c r="R43" s="353"/>
      <c r="S43" s="353"/>
      <c r="T43" s="353"/>
      <c r="U43" s="353"/>
      <c r="V43" s="353"/>
      <c r="W43" s="354"/>
    </row>
    <row r="44" spans="1:23" x14ac:dyDescent="0.25">
      <c r="A44" s="1"/>
      <c r="B44" s="9"/>
      <c r="C44" s="1"/>
      <c r="D44" s="1"/>
      <c r="E44" s="1"/>
      <c r="F44" s="1"/>
      <c r="G44" s="1"/>
      <c r="H44" s="1"/>
      <c r="I44" s="1"/>
      <c r="J44" s="1"/>
      <c r="K44" s="1"/>
      <c r="L44" s="1"/>
      <c r="M44" s="1"/>
      <c r="N44" s="1"/>
      <c r="O44" s="1"/>
      <c r="P44" s="1"/>
      <c r="Q44" s="1"/>
      <c r="R44" s="1"/>
      <c r="S44" s="33" t="s">
        <v>117</v>
      </c>
      <c r="T44" s="34">
        <f>T40</f>
        <v>0</v>
      </c>
      <c r="U44" s="33" t="s">
        <v>118</v>
      </c>
      <c r="V44" s="34">
        <f>V40</f>
        <v>0</v>
      </c>
      <c r="W44" s="10"/>
    </row>
    <row r="45" spans="1:23" ht="21.75" customHeight="1" x14ac:dyDescent="0.25">
      <c r="A45" s="1"/>
      <c r="B45" s="289" t="s">
        <v>52</v>
      </c>
      <c r="C45" s="290"/>
      <c r="D45" s="290"/>
      <c r="E45" s="290"/>
      <c r="F45" s="290"/>
      <c r="G45" s="290"/>
      <c r="H45" s="290"/>
      <c r="I45" s="290"/>
      <c r="J45" s="290"/>
      <c r="K45" s="290"/>
      <c r="L45" s="290"/>
      <c r="M45" s="290"/>
      <c r="N45" s="290"/>
      <c r="O45" s="11" t="s">
        <v>13</v>
      </c>
      <c r="P45" s="31"/>
      <c r="Q45" s="11" t="s">
        <v>14</v>
      </c>
      <c r="R45" s="31"/>
      <c r="S45" s="1"/>
      <c r="T45" s="1"/>
      <c r="U45" s="1"/>
      <c r="V45" s="1"/>
      <c r="W45" s="10"/>
    </row>
    <row r="46" spans="1:23" ht="69" customHeight="1" x14ac:dyDescent="0.25">
      <c r="A46" s="1"/>
      <c r="B46" s="361" t="s">
        <v>15</v>
      </c>
      <c r="C46" s="362"/>
      <c r="D46" s="362"/>
      <c r="E46" s="362"/>
      <c r="F46" s="362"/>
      <c r="G46" s="362"/>
      <c r="H46" s="362"/>
      <c r="I46" s="362"/>
      <c r="J46" s="362"/>
      <c r="K46" s="362"/>
      <c r="L46" s="362"/>
      <c r="M46" s="362"/>
      <c r="N46" s="362"/>
      <c r="O46" s="362"/>
      <c r="P46" s="362"/>
      <c r="Q46" s="362"/>
      <c r="R46" s="362"/>
      <c r="S46" s="362"/>
      <c r="T46" s="362"/>
      <c r="U46" s="362"/>
      <c r="V46" s="362"/>
      <c r="W46" s="363"/>
    </row>
    <row r="47" spans="1:23" ht="15.75" customHeight="1" x14ac:dyDescent="0.25">
      <c r="A47" s="1"/>
      <c r="B47" s="9"/>
      <c r="C47" s="1"/>
      <c r="D47" s="1"/>
      <c r="E47" s="1"/>
      <c r="F47" s="1"/>
      <c r="G47" s="1"/>
      <c r="H47" s="1"/>
      <c r="I47" s="1"/>
      <c r="J47" s="1"/>
      <c r="K47" s="1"/>
      <c r="L47" s="1"/>
      <c r="M47" s="1"/>
      <c r="N47" s="1"/>
      <c r="O47" s="1"/>
      <c r="P47" s="1"/>
      <c r="Q47" s="1"/>
      <c r="R47" s="1"/>
      <c r="S47" s="1"/>
      <c r="T47" s="1"/>
      <c r="U47" s="1"/>
      <c r="V47" s="1"/>
      <c r="W47" s="10"/>
    </row>
    <row r="48" spans="1:23" ht="12" customHeight="1" x14ac:dyDescent="0.25">
      <c r="A48" s="1"/>
      <c r="B48" s="289" t="s">
        <v>16</v>
      </c>
      <c r="C48" s="290"/>
      <c r="D48" s="290"/>
      <c r="E48" s="290"/>
      <c r="F48" s="290"/>
      <c r="G48" s="395"/>
      <c r="H48" s="31"/>
      <c r="I48" s="1"/>
      <c r="J48" s="6"/>
      <c r="K48" s="6"/>
      <c r="L48" s="6"/>
      <c r="M48" s="6"/>
      <c r="N48" s="6"/>
      <c r="O48" s="11"/>
      <c r="P48" s="1"/>
      <c r="Q48" s="1"/>
      <c r="R48" s="1"/>
      <c r="S48" s="1"/>
      <c r="T48" s="1"/>
      <c r="U48" s="1"/>
      <c r="V48" s="1"/>
      <c r="W48" s="10"/>
    </row>
    <row r="49" spans="1:23" ht="12" customHeight="1" x14ac:dyDescent="0.25">
      <c r="A49" s="1"/>
      <c r="B49" s="143"/>
      <c r="C49" s="144"/>
      <c r="D49" s="144"/>
      <c r="E49" s="144"/>
      <c r="F49" s="144"/>
      <c r="G49" s="144"/>
      <c r="H49" s="147"/>
      <c r="I49" s="1"/>
      <c r="J49" s="6"/>
      <c r="K49" s="6"/>
      <c r="L49" s="6"/>
      <c r="M49" s="6"/>
      <c r="N49" s="6"/>
      <c r="O49" s="11"/>
      <c r="P49" s="1"/>
      <c r="Q49" s="1"/>
      <c r="R49" s="1"/>
      <c r="S49" s="1"/>
      <c r="T49" s="1"/>
      <c r="U49" s="1"/>
      <c r="V49" s="1"/>
      <c r="W49" s="10"/>
    </row>
    <row r="50" spans="1:23" ht="14.25" customHeight="1" x14ac:dyDescent="0.25">
      <c r="A50" s="1"/>
      <c r="B50" s="9"/>
      <c r="C50" s="1"/>
      <c r="D50" s="1"/>
      <c r="E50" s="1"/>
      <c r="F50" s="1"/>
      <c r="G50" s="1"/>
      <c r="H50" s="1"/>
      <c r="I50" s="1"/>
      <c r="J50" s="1"/>
      <c r="K50" s="1"/>
      <c r="L50" s="1"/>
      <c r="M50" s="1"/>
      <c r="N50" s="1"/>
      <c r="O50" s="1"/>
      <c r="P50" s="1"/>
      <c r="Q50" s="1"/>
      <c r="R50" s="1"/>
      <c r="S50" s="1"/>
      <c r="T50" s="1"/>
      <c r="U50" s="1"/>
      <c r="V50" s="1"/>
      <c r="W50" s="10"/>
    </row>
    <row r="51" spans="1:23" ht="156" customHeight="1" x14ac:dyDescent="0.25">
      <c r="A51" s="1"/>
      <c r="B51" s="361" t="s">
        <v>123</v>
      </c>
      <c r="C51" s="362"/>
      <c r="D51" s="362"/>
      <c r="E51" s="362"/>
      <c r="F51" s="362"/>
      <c r="G51" s="362"/>
      <c r="H51" s="362"/>
      <c r="I51" s="362"/>
      <c r="J51" s="362"/>
      <c r="K51" s="362"/>
      <c r="L51" s="362"/>
      <c r="M51" s="362"/>
      <c r="N51" s="362"/>
      <c r="O51" s="362"/>
      <c r="P51" s="362"/>
      <c r="Q51" s="362"/>
      <c r="R51" s="362"/>
      <c r="S51" s="362"/>
      <c r="T51" s="362"/>
      <c r="U51" s="362"/>
      <c r="V51" s="362"/>
      <c r="W51" s="363"/>
    </row>
    <row r="52" spans="1:23" ht="45" customHeight="1" x14ac:dyDescent="0.25">
      <c r="A52" s="1"/>
      <c r="B52" s="355" t="s">
        <v>42</v>
      </c>
      <c r="C52" s="356"/>
      <c r="D52" s="356"/>
      <c r="E52" s="356"/>
      <c r="F52" s="357" t="s">
        <v>43</v>
      </c>
      <c r="G52" s="358"/>
      <c r="H52" s="358"/>
      <c r="I52" s="358"/>
      <c r="J52" s="358"/>
      <c r="K52" s="358"/>
      <c r="L52" s="359"/>
      <c r="M52" s="356" t="s">
        <v>44</v>
      </c>
      <c r="N52" s="356"/>
      <c r="O52" s="356"/>
      <c r="P52" s="357" t="s">
        <v>45</v>
      </c>
      <c r="Q52" s="358"/>
      <c r="R52" s="358"/>
      <c r="S52" s="359"/>
      <c r="T52" s="356" t="s">
        <v>46</v>
      </c>
      <c r="U52" s="356"/>
      <c r="V52" s="356"/>
      <c r="W52" s="360"/>
    </row>
    <row r="53" spans="1:23" ht="89.25" customHeight="1" x14ac:dyDescent="0.25">
      <c r="A53" s="1"/>
      <c r="B53" s="335" t="s">
        <v>1</v>
      </c>
      <c r="C53" s="336"/>
      <c r="D53" s="336"/>
      <c r="E53" s="336"/>
      <c r="F53" s="336" t="s">
        <v>17</v>
      </c>
      <c r="G53" s="336"/>
      <c r="H53" s="336"/>
      <c r="I53" s="336"/>
      <c r="J53" s="336"/>
      <c r="K53" s="336"/>
      <c r="L53" s="336"/>
      <c r="M53" s="337" t="s">
        <v>21</v>
      </c>
      <c r="N53" s="337"/>
      <c r="O53" s="337"/>
      <c r="P53" s="303" t="s">
        <v>51</v>
      </c>
      <c r="Q53" s="338"/>
      <c r="R53" s="338"/>
      <c r="S53" s="304"/>
      <c r="T53" s="365" t="s">
        <v>20</v>
      </c>
      <c r="U53" s="366"/>
      <c r="V53" s="366"/>
      <c r="W53" s="367"/>
    </row>
    <row r="54" spans="1:23" ht="47.25" customHeight="1" x14ac:dyDescent="0.25">
      <c r="A54" s="1"/>
      <c r="B54" s="281"/>
      <c r="C54" s="282"/>
      <c r="D54" s="282"/>
      <c r="E54" s="282"/>
      <c r="F54" s="364"/>
      <c r="G54" s="364"/>
      <c r="H54" s="364"/>
      <c r="I54" s="364"/>
      <c r="J54" s="364"/>
      <c r="K54" s="364"/>
      <c r="L54" s="364"/>
      <c r="M54" s="282"/>
      <c r="N54" s="282"/>
      <c r="O54" s="282"/>
      <c r="P54" s="273"/>
      <c r="Q54" s="274"/>
      <c r="R54" s="274"/>
      <c r="S54" s="275"/>
      <c r="T54" s="331" t="e">
        <f>SUM(M54/P54)</f>
        <v>#DIV/0!</v>
      </c>
      <c r="U54" s="331"/>
      <c r="V54" s="331"/>
      <c r="W54" s="332"/>
    </row>
    <row r="55" spans="1:23" ht="51" customHeight="1" x14ac:dyDescent="0.25">
      <c r="A55" s="1"/>
      <c r="B55" s="281"/>
      <c r="C55" s="282"/>
      <c r="D55" s="282"/>
      <c r="E55" s="282"/>
      <c r="F55" s="282"/>
      <c r="G55" s="282"/>
      <c r="H55" s="282"/>
      <c r="I55" s="282"/>
      <c r="J55" s="282"/>
      <c r="K55" s="282"/>
      <c r="L55" s="282"/>
      <c r="M55" s="282"/>
      <c r="N55" s="282"/>
      <c r="O55" s="282"/>
      <c r="P55" s="273"/>
      <c r="Q55" s="274"/>
      <c r="R55" s="274"/>
      <c r="S55" s="275"/>
      <c r="T55" s="331" t="e">
        <f>SUM(M55/P55)</f>
        <v>#DIV/0!</v>
      </c>
      <c r="U55" s="331"/>
      <c r="V55" s="331"/>
      <c r="W55" s="332"/>
    </row>
    <row r="56" spans="1:23" ht="49.5" customHeight="1" x14ac:dyDescent="0.25">
      <c r="A56" s="1"/>
      <c r="B56" s="281"/>
      <c r="C56" s="282"/>
      <c r="D56" s="282"/>
      <c r="E56" s="282"/>
      <c r="F56" s="282"/>
      <c r="G56" s="282"/>
      <c r="H56" s="282"/>
      <c r="I56" s="282"/>
      <c r="J56" s="282"/>
      <c r="K56" s="282"/>
      <c r="L56" s="282"/>
      <c r="M56" s="282"/>
      <c r="N56" s="282"/>
      <c r="O56" s="282"/>
      <c r="P56" s="273"/>
      <c r="Q56" s="274"/>
      <c r="R56" s="274"/>
      <c r="S56" s="275"/>
      <c r="T56" s="331" t="e">
        <f>SUM(M56/P56)</f>
        <v>#DIV/0!</v>
      </c>
      <c r="U56" s="331"/>
      <c r="V56" s="331"/>
      <c r="W56" s="332"/>
    </row>
    <row r="57" spans="1:23" ht="48.75" customHeight="1" x14ac:dyDescent="0.25">
      <c r="A57" s="1"/>
      <c r="B57" s="281"/>
      <c r="C57" s="282"/>
      <c r="D57" s="282"/>
      <c r="E57" s="282"/>
      <c r="F57" s="282"/>
      <c r="G57" s="282"/>
      <c r="H57" s="282"/>
      <c r="I57" s="282"/>
      <c r="J57" s="282"/>
      <c r="K57" s="282"/>
      <c r="L57" s="282"/>
      <c r="M57" s="282"/>
      <c r="N57" s="282"/>
      <c r="O57" s="282"/>
      <c r="P57" s="273"/>
      <c r="Q57" s="274"/>
      <c r="R57" s="274"/>
      <c r="S57" s="275"/>
      <c r="T57" s="331" t="e">
        <f>SUM(M57/P57)</f>
        <v>#DIV/0!</v>
      </c>
      <c r="U57" s="331"/>
      <c r="V57" s="331"/>
      <c r="W57" s="332"/>
    </row>
    <row r="58" spans="1:23" ht="39.75" customHeight="1" x14ac:dyDescent="0.25">
      <c r="A58" s="1"/>
      <c r="B58" s="281"/>
      <c r="C58" s="282"/>
      <c r="D58" s="282"/>
      <c r="E58" s="282"/>
      <c r="F58" s="282"/>
      <c r="G58" s="282"/>
      <c r="H58" s="282"/>
      <c r="I58" s="282"/>
      <c r="J58" s="282"/>
      <c r="K58" s="282"/>
      <c r="L58" s="282"/>
      <c r="M58" s="282"/>
      <c r="N58" s="282"/>
      <c r="O58" s="282"/>
      <c r="P58" s="273"/>
      <c r="Q58" s="274"/>
      <c r="R58" s="274"/>
      <c r="S58" s="275"/>
      <c r="T58" s="331" t="e">
        <f>SUM(M58/P58)</f>
        <v>#DIV/0!</v>
      </c>
      <c r="U58" s="331"/>
      <c r="V58" s="331"/>
      <c r="W58" s="332"/>
    </row>
    <row r="59" spans="1:23" ht="18" x14ac:dyDescent="0.25">
      <c r="A59" s="1"/>
      <c r="B59" s="9"/>
      <c r="C59" s="1"/>
      <c r="D59" s="1"/>
      <c r="E59" s="1"/>
      <c r="F59" s="1"/>
      <c r="G59" s="1"/>
      <c r="H59" s="1"/>
      <c r="I59" s="1"/>
      <c r="J59" s="374" t="s">
        <v>19</v>
      </c>
      <c r="K59" s="375"/>
      <c r="L59" s="376"/>
      <c r="M59" s="377">
        <f>SUM(M54:O58)</f>
        <v>0</v>
      </c>
      <c r="N59" s="377"/>
      <c r="O59" s="377"/>
      <c r="P59" s="374" t="s">
        <v>26</v>
      </c>
      <c r="Q59" s="375"/>
      <c r="R59" s="375"/>
      <c r="S59" s="376"/>
      <c r="T59" s="384">
        <f>M59/173.33</f>
        <v>0</v>
      </c>
      <c r="U59" s="385"/>
      <c r="V59" s="385"/>
      <c r="W59" s="386"/>
    </row>
    <row r="60" spans="1:23" ht="54.75" customHeight="1" x14ac:dyDescent="0.25">
      <c r="A60" s="1"/>
      <c r="B60" s="9"/>
      <c r="C60" s="1"/>
      <c r="D60" s="1"/>
      <c r="E60" s="1"/>
      <c r="F60" s="1"/>
      <c r="G60" s="1"/>
      <c r="H60" s="1"/>
      <c r="I60" s="1"/>
      <c r="J60" s="1"/>
      <c r="K60" s="1"/>
      <c r="L60" s="1"/>
      <c r="M60" s="1"/>
      <c r="N60" s="1"/>
      <c r="O60" s="1"/>
      <c r="P60" s="1"/>
      <c r="Q60" s="1"/>
      <c r="R60" s="1"/>
      <c r="S60" s="1"/>
      <c r="T60" s="1"/>
      <c r="U60" s="1"/>
      <c r="V60" s="1"/>
      <c r="W60" s="10"/>
    </row>
    <row r="61" spans="1:23" ht="76.5" customHeight="1" x14ac:dyDescent="0.25">
      <c r="A61" s="1"/>
      <c r="B61" s="361" t="s">
        <v>18</v>
      </c>
      <c r="C61" s="362"/>
      <c r="D61" s="362"/>
      <c r="E61" s="362"/>
      <c r="F61" s="362"/>
      <c r="G61" s="362"/>
      <c r="H61" s="362"/>
      <c r="I61" s="362"/>
      <c r="J61" s="362"/>
      <c r="K61" s="362"/>
      <c r="L61" s="362"/>
      <c r="M61" s="362"/>
      <c r="N61" s="362"/>
      <c r="O61" s="362"/>
      <c r="P61" s="362"/>
      <c r="Q61" s="362"/>
      <c r="R61" s="362"/>
      <c r="S61" s="362"/>
      <c r="T61" s="362"/>
      <c r="U61" s="362"/>
      <c r="V61" s="362"/>
      <c r="W61" s="363"/>
    </row>
    <row r="62" spans="1:23" ht="28.5" customHeight="1" x14ac:dyDescent="0.25">
      <c r="A62" s="1"/>
      <c r="B62" s="9"/>
      <c r="C62" s="1"/>
      <c r="D62" s="1"/>
      <c r="E62" s="1"/>
      <c r="F62" s="1"/>
      <c r="G62" s="1"/>
      <c r="H62" s="1"/>
      <c r="I62" s="1"/>
      <c r="J62" s="1"/>
      <c r="K62" s="1"/>
      <c r="L62" s="1"/>
      <c r="M62" s="1"/>
      <c r="N62" s="1"/>
      <c r="O62" s="1"/>
      <c r="P62" s="1"/>
      <c r="Q62" s="1"/>
      <c r="R62" s="1"/>
      <c r="S62" s="1"/>
      <c r="T62" s="1"/>
      <c r="U62" s="1"/>
      <c r="V62" s="1"/>
      <c r="W62" s="10"/>
    </row>
    <row r="63" spans="1:23" ht="21.75" customHeight="1" x14ac:dyDescent="0.25">
      <c r="A63" s="1"/>
      <c r="B63" s="9"/>
      <c r="C63" s="1"/>
      <c r="D63" s="1"/>
      <c r="E63" s="1"/>
      <c r="F63" s="1"/>
      <c r="G63" s="1"/>
      <c r="H63" s="1"/>
      <c r="I63" s="1"/>
      <c r="J63" s="1"/>
      <c r="K63" s="1"/>
      <c r="L63" s="1"/>
      <c r="M63" s="1"/>
      <c r="N63" s="1"/>
      <c r="O63" s="1"/>
      <c r="P63" s="1"/>
      <c r="Q63" s="1"/>
      <c r="R63" s="1"/>
      <c r="S63" s="1"/>
      <c r="T63" s="1"/>
      <c r="U63" s="1"/>
      <c r="V63" s="1"/>
      <c r="W63" s="10"/>
    </row>
    <row r="64" spans="1:23" ht="18" customHeight="1" x14ac:dyDescent="0.25">
      <c r="A64" s="1"/>
      <c r="B64" s="371" t="s">
        <v>56</v>
      </c>
      <c r="C64" s="372"/>
      <c r="D64" s="372"/>
      <c r="E64" s="372"/>
      <c r="F64" s="372"/>
      <c r="G64" s="372"/>
      <c r="H64" s="372"/>
      <c r="I64" s="372"/>
      <c r="J64" s="372"/>
      <c r="K64" s="21"/>
      <c r="L64" s="21"/>
      <c r="M64" s="21"/>
      <c r="N64" s="21"/>
      <c r="O64" s="21"/>
      <c r="P64" s="21"/>
      <c r="Q64" s="21"/>
      <c r="R64" s="21"/>
      <c r="S64" s="21"/>
      <c r="T64" s="21"/>
      <c r="U64" s="21"/>
      <c r="V64" s="21"/>
      <c r="W64" s="24"/>
    </row>
    <row r="65" spans="1:23" ht="19.5" customHeight="1" x14ac:dyDescent="0.25">
      <c r="A65" s="1"/>
      <c r="B65" s="361"/>
      <c r="C65" s="362"/>
      <c r="D65" s="362"/>
      <c r="E65" s="362"/>
      <c r="F65" s="362"/>
      <c r="G65" s="362"/>
      <c r="H65" s="362"/>
      <c r="I65" s="362"/>
      <c r="J65" s="362"/>
      <c r="K65" s="11" t="s">
        <v>13</v>
      </c>
      <c r="L65" s="31"/>
      <c r="M65" s="11" t="s">
        <v>14</v>
      </c>
      <c r="N65" s="31"/>
      <c r="O65" s="1"/>
      <c r="P65" s="1"/>
      <c r="Q65" s="1"/>
      <c r="R65" s="1"/>
      <c r="S65" s="1"/>
      <c r="T65" s="1"/>
      <c r="U65" s="1"/>
      <c r="V65" s="1"/>
      <c r="W65" s="10"/>
    </row>
    <row r="66" spans="1:23" ht="30" customHeight="1" x14ac:dyDescent="0.25">
      <c r="A66" s="1"/>
      <c r="B66" s="22"/>
      <c r="C66" s="23"/>
      <c r="D66" s="23"/>
      <c r="E66" s="23"/>
      <c r="F66" s="23"/>
      <c r="G66" s="23"/>
      <c r="H66" s="23"/>
      <c r="I66" s="23"/>
      <c r="J66" s="23"/>
      <c r="K66" s="23"/>
      <c r="L66" s="1"/>
      <c r="M66" s="11"/>
      <c r="N66" s="1"/>
      <c r="O66" s="1"/>
      <c r="P66" s="1"/>
      <c r="Q66" s="1"/>
      <c r="R66" s="1"/>
      <c r="S66" s="1"/>
      <c r="T66" s="1"/>
      <c r="U66" s="1"/>
      <c r="V66" s="1"/>
      <c r="W66" s="10"/>
    </row>
    <row r="67" spans="1:23" ht="111" customHeight="1" x14ac:dyDescent="0.25">
      <c r="A67" s="1"/>
      <c r="B67" s="380" t="s">
        <v>66</v>
      </c>
      <c r="C67" s="381"/>
      <c r="D67" s="381"/>
      <c r="E67" s="381"/>
      <c r="F67" s="381"/>
      <c r="G67" s="381"/>
      <c r="H67" s="381"/>
      <c r="I67" s="382" t="s">
        <v>50</v>
      </c>
      <c r="J67" s="382"/>
      <c r="K67" s="382"/>
      <c r="L67" s="382"/>
      <c r="M67" s="382"/>
      <c r="N67" s="382"/>
      <c r="O67" s="25"/>
      <c r="P67" s="25"/>
      <c r="Q67" s="25"/>
      <c r="R67" s="25"/>
      <c r="S67" s="25"/>
      <c r="T67" s="25"/>
      <c r="U67" s="25"/>
      <c r="V67" s="1"/>
      <c r="W67" s="10"/>
    </row>
    <row r="68" spans="1:23" ht="30" customHeight="1" x14ac:dyDescent="0.25">
      <c r="A68" s="1"/>
      <c r="B68" s="383" t="s">
        <v>67</v>
      </c>
      <c r="C68" s="279"/>
      <c r="D68" s="279"/>
      <c r="E68" s="279"/>
      <c r="F68" s="279"/>
      <c r="G68" s="279"/>
      <c r="H68" s="279"/>
      <c r="I68" s="279"/>
      <c r="J68" s="279"/>
      <c r="K68" s="279"/>
      <c r="L68" s="279"/>
      <c r="M68" s="279"/>
      <c r="N68" s="280"/>
      <c r="O68" s="25"/>
      <c r="P68" s="25"/>
      <c r="Q68" s="25"/>
      <c r="R68" s="25"/>
      <c r="S68" s="25"/>
      <c r="T68" s="25"/>
      <c r="U68" s="25"/>
      <c r="V68" s="1"/>
      <c r="W68" s="10"/>
    </row>
    <row r="69" spans="1:23" ht="15.75" customHeight="1" x14ac:dyDescent="0.25">
      <c r="A69" s="1"/>
      <c r="B69" s="378" t="s">
        <v>47</v>
      </c>
      <c r="C69" s="379"/>
      <c r="D69" s="379"/>
      <c r="E69" s="379"/>
      <c r="F69" s="379"/>
      <c r="G69" s="379"/>
      <c r="H69" s="379"/>
      <c r="I69" s="379"/>
      <c r="J69" s="379"/>
      <c r="K69" s="1"/>
      <c r="L69" s="1"/>
      <c r="M69" s="1"/>
      <c r="N69" s="1"/>
      <c r="O69" s="1"/>
      <c r="P69" s="1"/>
      <c r="Q69" s="1"/>
      <c r="R69" s="1"/>
      <c r="S69" s="1"/>
      <c r="T69" s="1"/>
      <c r="U69" s="1"/>
      <c r="V69" s="1"/>
      <c r="W69" s="10"/>
    </row>
    <row r="70" spans="1:23" ht="15.75" x14ac:dyDescent="0.25">
      <c r="A70" s="1"/>
      <c r="B70" s="289" t="s">
        <v>70</v>
      </c>
      <c r="C70" s="290"/>
      <c r="D70" s="290"/>
      <c r="E70" s="290"/>
      <c r="F70" s="290"/>
      <c r="G70" s="290"/>
      <c r="H70" s="290"/>
      <c r="I70" s="290"/>
      <c r="J70" s="290"/>
      <c r="K70" s="11" t="s">
        <v>13</v>
      </c>
      <c r="L70" s="31"/>
      <c r="M70" s="11" t="s">
        <v>14</v>
      </c>
      <c r="N70" s="31"/>
      <c r="O70" s="1"/>
      <c r="P70" s="1"/>
      <c r="Q70" s="1"/>
      <c r="R70" s="1"/>
      <c r="S70" s="1"/>
      <c r="T70" s="1"/>
      <c r="U70" s="1"/>
      <c r="V70" s="1"/>
      <c r="W70" s="10"/>
    </row>
    <row r="71" spans="1:23" x14ac:dyDescent="0.25">
      <c r="A71" s="1"/>
      <c r="B71" s="9"/>
      <c r="C71" s="1"/>
      <c r="D71" s="1"/>
      <c r="E71" s="1"/>
      <c r="F71" s="1"/>
      <c r="G71" s="1"/>
      <c r="H71" s="1"/>
      <c r="I71" s="1"/>
      <c r="J71" s="1"/>
      <c r="K71" s="1"/>
      <c r="L71" s="1"/>
      <c r="M71" s="1"/>
      <c r="N71" s="1"/>
      <c r="O71" s="1"/>
      <c r="P71" s="1"/>
      <c r="Q71" s="1"/>
      <c r="R71" s="1"/>
      <c r="S71" s="1"/>
      <c r="T71" s="1"/>
      <c r="U71" s="1"/>
      <c r="V71" s="1"/>
      <c r="W71" s="10"/>
    </row>
    <row r="72" spans="1:23" ht="15.75" x14ac:dyDescent="0.25">
      <c r="A72" s="1"/>
      <c r="B72" s="289"/>
      <c r="C72" s="290"/>
      <c r="D72" s="290"/>
      <c r="E72" s="290"/>
      <c r="F72" s="290"/>
      <c r="G72" s="290"/>
      <c r="H72" s="290"/>
      <c r="I72" s="290"/>
      <c r="J72" s="290"/>
      <c r="K72" s="290"/>
      <c r="L72" s="290"/>
      <c r="M72" s="290"/>
      <c r="N72" s="1"/>
      <c r="O72" s="1"/>
      <c r="P72" s="1"/>
      <c r="Q72" s="1"/>
      <c r="R72" s="1"/>
      <c r="S72" s="1"/>
      <c r="T72" s="1"/>
      <c r="U72" s="1"/>
      <c r="V72" s="1"/>
      <c r="W72" s="10"/>
    </row>
    <row r="73" spans="1:23" ht="20.25" customHeight="1" x14ac:dyDescent="0.25">
      <c r="A73" s="1"/>
      <c r="B73" s="9"/>
      <c r="C73" s="1"/>
      <c r="D73" s="1"/>
      <c r="E73" s="1"/>
      <c r="F73" s="1"/>
      <c r="G73" s="1"/>
      <c r="H73" s="1"/>
      <c r="I73" s="1"/>
      <c r="J73" s="1"/>
      <c r="K73" s="1"/>
      <c r="L73" s="1"/>
      <c r="M73" s="1"/>
      <c r="N73" s="1"/>
      <c r="O73" s="1"/>
      <c r="P73" s="1"/>
      <c r="Q73" s="1"/>
      <c r="R73" s="1"/>
      <c r="S73" s="1"/>
      <c r="T73" s="1"/>
      <c r="U73" s="1"/>
      <c r="V73" s="1"/>
      <c r="W73" s="10"/>
    </row>
    <row r="74" spans="1:23" ht="43.5" customHeight="1" x14ac:dyDescent="0.25">
      <c r="A74" s="1"/>
      <c r="B74" s="368" t="s">
        <v>22</v>
      </c>
      <c r="C74" s="369"/>
      <c r="D74" s="369"/>
      <c r="E74" s="369"/>
      <c r="F74" s="369"/>
      <c r="G74" s="369"/>
      <c r="H74" s="369"/>
      <c r="I74" s="369"/>
      <c r="J74" s="369"/>
      <c r="K74" s="369"/>
      <c r="L74" s="369"/>
      <c r="M74" s="369"/>
      <c r="N74" s="369"/>
      <c r="O74" s="369"/>
      <c r="P74" s="369"/>
      <c r="Q74" s="369"/>
      <c r="R74" s="369"/>
      <c r="S74" s="369"/>
      <c r="T74" s="369"/>
      <c r="U74" s="369"/>
      <c r="V74" s="369"/>
      <c r="W74" s="370"/>
    </row>
    <row r="75" spans="1:23" ht="30.75" customHeight="1" x14ac:dyDescent="0.25">
      <c r="A75" s="1"/>
      <c r="B75" s="12"/>
      <c r="C75" s="13"/>
      <c r="D75" s="13"/>
      <c r="E75" s="13"/>
      <c r="F75" s="13"/>
      <c r="G75" s="13"/>
      <c r="H75" s="13"/>
      <c r="I75" s="13"/>
      <c r="J75" s="13"/>
      <c r="K75" s="13"/>
      <c r="L75" s="13"/>
      <c r="M75" s="13"/>
      <c r="N75" s="13"/>
      <c r="O75" s="13"/>
      <c r="P75" s="13"/>
      <c r="Q75" s="13"/>
      <c r="R75" s="13"/>
      <c r="S75" s="13"/>
      <c r="T75" s="13"/>
      <c r="U75" s="13"/>
      <c r="V75" s="13"/>
      <c r="W75" s="14"/>
    </row>
    <row r="76" spans="1:23" ht="15.75" x14ac:dyDescent="0.25">
      <c r="A76" s="1"/>
      <c r="B76" s="12"/>
      <c r="C76" s="13"/>
      <c r="D76" s="13"/>
      <c r="E76" s="13"/>
      <c r="F76" s="13"/>
      <c r="G76" s="13"/>
      <c r="H76" s="13"/>
      <c r="I76" s="13"/>
      <c r="J76" s="13"/>
      <c r="K76" s="13"/>
      <c r="L76" s="13"/>
      <c r="M76" s="13"/>
      <c r="N76" s="13"/>
      <c r="O76" s="13"/>
      <c r="P76" s="13"/>
      <c r="Q76" s="13"/>
      <c r="R76" s="13"/>
      <c r="S76" s="13"/>
      <c r="T76" s="13"/>
      <c r="U76" s="13"/>
      <c r="V76" s="13"/>
      <c r="W76" s="14"/>
    </row>
    <row r="77" spans="1:23" x14ac:dyDescent="0.25">
      <c r="A77" s="1"/>
      <c r="B77" s="9"/>
      <c r="C77" s="1"/>
      <c r="D77" s="1"/>
      <c r="E77" s="1"/>
      <c r="F77" s="1"/>
      <c r="G77" s="1"/>
      <c r="H77" s="1"/>
      <c r="I77" s="1"/>
      <c r="J77" s="1"/>
      <c r="K77" s="1"/>
      <c r="L77" s="1"/>
      <c r="M77" s="1"/>
      <c r="N77" s="1"/>
      <c r="O77" s="1"/>
      <c r="P77" s="1"/>
      <c r="Q77" s="1"/>
      <c r="R77" s="1"/>
      <c r="S77" s="1"/>
      <c r="T77" s="1"/>
      <c r="U77" s="1"/>
      <c r="V77" s="1"/>
      <c r="W77" s="10"/>
    </row>
    <row r="78" spans="1:23" x14ac:dyDescent="0.25">
      <c r="A78" s="1"/>
      <c r="B78" s="9"/>
      <c r="C78" s="1"/>
      <c r="D78" s="1"/>
      <c r="E78" s="1"/>
      <c r="F78" s="1"/>
      <c r="G78" s="1"/>
      <c r="H78" s="1"/>
      <c r="I78" s="1"/>
      <c r="J78" s="1"/>
      <c r="K78" s="1"/>
      <c r="L78" s="1"/>
      <c r="M78" s="1"/>
      <c r="N78" s="1"/>
      <c r="O78" s="1"/>
      <c r="P78" s="1"/>
      <c r="Q78" s="269"/>
      <c r="R78" s="270"/>
      <c r="S78" s="270"/>
      <c r="T78" s="270"/>
      <c r="U78" s="270"/>
      <c r="V78" s="270"/>
      <c r="W78" s="391"/>
    </row>
    <row r="79" spans="1:23" x14ac:dyDescent="0.25">
      <c r="A79" s="1"/>
      <c r="B79" s="15"/>
      <c r="C79" s="16"/>
      <c r="D79" s="16"/>
      <c r="E79" s="16"/>
      <c r="F79" s="16"/>
      <c r="G79" s="16"/>
      <c r="H79" s="16"/>
      <c r="I79" s="16"/>
      <c r="J79" s="16"/>
      <c r="K79" s="16"/>
      <c r="L79" s="16"/>
      <c r="M79" s="16"/>
      <c r="N79" s="16"/>
      <c r="O79" s="1"/>
      <c r="P79" s="1"/>
      <c r="Q79" s="392"/>
      <c r="R79" s="389"/>
      <c r="S79" s="389"/>
      <c r="T79" s="389"/>
      <c r="U79" s="389"/>
      <c r="V79" s="389"/>
      <c r="W79" s="393"/>
    </row>
    <row r="80" spans="1:23" ht="15.75" x14ac:dyDescent="0.25">
      <c r="A80" s="1"/>
      <c r="B80" s="371" t="s">
        <v>57</v>
      </c>
      <c r="C80" s="372"/>
      <c r="D80" s="372"/>
      <c r="E80" s="372"/>
      <c r="F80" s="372"/>
      <c r="G80" s="372"/>
      <c r="H80" s="372"/>
      <c r="I80" s="372"/>
      <c r="J80" s="372"/>
      <c r="K80" s="372"/>
      <c r="L80" s="372"/>
      <c r="M80" s="372"/>
      <c r="N80" s="372"/>
      <c r="O80" s="1"/>
      <c r="P80" s="1"/>
      <c r="Q80" s="372" t="s">
        <v>24</v>
      </c>
      <c r="R80" s="372"/>
      <c r="S80" s="372"/>
      <c r="T80" s="372"/>
      <c r="U80" s="372"/>
      <c r="V80" s="372"/>
      <c r="W80" s="373"/>
    </row>
    <row r="81" spans="1:23" x14ac:dyDescent="0.25">
      <c r="A81" s="1"/>
      <c r="B81" s="9"/>
      <c r="C81" s="1"/>
      <c r="D81" s="1"/>
      <c r="E81" s="1"/>
      <c r="F81" s="1"/>
      <c r="G81" s="1"/>
      <c r="H81" s="1"/>
      <c r="I81" s="1"/>
      <c r="J81" s="1"/>
      <c r="K81" s="1"/>
      <c r="L81" s="1"/>
      <c r="M81" s="1"/>
      <c r="N81" s="1"/>
      <c r="O81" s="1"/>
      <c r="P81" s="1"/>
      <c r="Q81" s="1"/>
      <c r="R81" s="1"/>
      <c r="S81" s="1"/>
      <c r="T81" s="1"/>
      <c r="U81" s="1"/>
      <c r="V81" s="1"/>
      <c r="W81" s="10"/>
    </row>
    <row r="82" spans="1:23" x14ac:dyDescent="0.25">
      <c r="A82" s="1"/>
      <c r="B82" s="9"/>
      <c r="C82" s="1"/>
      <c r="D82" s="1"/>
      <c r="E82" s="1"/>
      <c r="F82" s="1"/>
      <c r="G82" s="1"/>
      <c r="H82" s="1"/>
      <c r="I82" s="1"/>
      <c r="J82" s="1"/>
      <c r="K82" s="1"/>
      <c r="L82" s="1"/>
      <c r="M82" s="1"/>
      <c r="N82" s="1"/>
      <c r="O82" s="1"/>
      <c r="P82" s="1"/>
      <c r="Q82" s="1"/>
      <c r="R82" s="1"/>
      <c r="S82" s="1"/>
      <c r="T82" s="1"/>
      <c r="U82" s="1"/>
      <c r="V82" s="1"/>
      <c r="W82" s="10"/>
    </row>
    <row r="83" spans="1:23" x14ac:dyDescent="0.25">
      <c r="A83" s="1"/>
      <c r="B83" s="387"/>
      <c r="C83" s="270"/>
      <c r="D83" s="270"/>
      <c r="E83" s="270"/>
      <c r="F83" s="270"/>
      <c r="G83" s="270"/>
      <c r="H83" s="270"/>
      <c r="I83" s="270"/>
      <c r="J83" s="270"/>
      <c r="K83" s="270"/>
      <c r="L83" s="270"/>
      <c r="M83" s="270"/>
      <c r="N83" s="271"/>
      <c r="O83" s="1"/>
      <c r="P83" s="1"/>
      <c r="Q83" s="269"/>
      <c r="R83" s="270"/>
      <c r="S83" s="270"/>
      <c r="T83" s="270"/>
      <c r="U83" s="270"/>
      <c r="V83" s="270"/>
      <c r="W83" s="391"/>
    </row>
    <row r="84" spans="1:23" x14ac:dyDescent="0.25">
      <c r="A84" s="1"/>
      <c r="B84" s="388"/>
      <c r="C84" s="389"/>
      <c r="D84" s="389"/>
      <c r="E84" s="389"/>
      <c r="F84" s="389"/>
      <c r="G84" s="389"/>
      <c r="H84" s="389"/>
      <c r="I84" s="389"/>
      <c r="J84" s="389"/>
      <c r="K84" s="389"/>
      <c r="L84" s="389"/>
      <c r="M84" s="389"/>
      <c r="N84" s="390"/>
      <c r="O84" s="1"/>
      <c r="P84" s="1"/>
      <c r="Q84" s="392"/>
      <c r="R84" s="389"/>
      <c r="S84" s="389"/>
      <c r="T84" s="389"/>
      <c r="U84" s="389"/>
      <c r="V84" s="389"/>
      <c r="W84" s="393"/>
    </row>
    <row r="85" spans="1:23" ht="15.75" x14ac:dyDescent="0.25">
      <c r="A85" s="1"/>
      <c r="B85" s="371" t="s">
        <v>23</v>
      </c>
      <c r="C85" s="372"/>
      <c r="D85" s="372"/>
      <c r="E85" s="372"/>
      <c r="F85" s="372"/>
      <c r="G85" s="372"/>
      <c r="H85" s="372"/>
      <c r="I85" s="372"/>
      <c r="J85" s="372"/>
      <c r="K85" s="372"/>
      <c r="L85" s="372"/>
      <c r="M85" s="372"/>
      <c r="N85" s="372"/>
      <c r="O85" s="1"/>
      <c r="P85" s="1"/>
      <c r="Q85" s="372" t="s">
        <v>25</v>
      </c>
      <c r="R85" s="372"/>
      <c r="S85" s="372"/>
      <c r="T85" s="372"/>
      <c r="U85" s="372"/>
      <c r="V85" s="372"/>
      <c r="W85" s="373"/>
    </row>
    <row r="86" spans="1:23" ht="15.75" thickBot="1" x14ac:dyDescent="0.3">
      <c r="A86" s="1"/>
      <c r="B86" s="17"/>
      <c r="C86" s="18"/>
      <c r="D86" s="18"/>
      <c r="E86" s="18"/>
      <c r="F86" s="18"/>
      <c r="G86" s="18"/>
      <c r="H86" s="18"/>
      <c r="I86" s="18"/>
      <c r="J86" s="18"/>
      <c r="K86" s="18"/>
      <c r="L86" s="18"/>
      <c r="M86" s="18"/>
      <c r="N86" s="18"/>
      <c r="O86" s="18"/>
      <c r="P86" s="18"/>
      <c r="Q86" s="18"/>
      <c r="R86" s="18"/>
      <c r="S86" s="18"/>
      <c r="T86" s="18"/>
      <c r="U86" s="18"/>
      <c r="V86" s="18"/>
      <c r="W86" s="19"/>
    </row>
    <row r="87" spans="1:23" x14ac:dyDescent="0.25">
      <c r="A87" s="1"/>
    </row>
  </sheetData>
  <sheetProtection algorithmName="SHA-512" hashValue="DuVn1Uyg5zE6zkBClXHMq11d9Llf3foaSEr6KG5VtlZRU8rFcOG4sRBX/g3QVL2GSeNP4OLwtrQSvuosWKadbQ==" saltValue="h9seGRE/moPNuLAbl5BLZg==" spinCount="100000" sheet="1" objects="1" scenarios="1" selectLockedCells="1"/>
  <mergeCells count="269">
    <mergeCell ref="B11:D11"/>
    <mergeCell ref="B12:D12"/>
    <mergeCell ref="B19:W19"/>
    <mergeCell ref="B13:D13"/>
    <mergeCell ref="I31:J31"/>
    <mergeCell ref="R35:S35"/>
    <mergeCell ref="B31:E31"/>
    <mergeCell ref="B32:E32"/>
    <mergeCell ref="B7:W7"/>
    <mergeCell ref="B27:E27"/>
    <mergeCell ref="B28:E28"/>
    <mergeCell ref="P26:Q26"/>
    <mergeCell ref="P27:Q27"/>
    <mergeCell ref="P28:Q28"/>
    <mergeCell ref="B15:D15"/>
    <mergeCell ref="E10:J10"/>
    <mergeCell ref="E11:J11"/>
    <mergeCell ref="E12:J12"/>
    <mergeCell ref="E13:J13"/>
    <mergeCell ref="E15:J15"/>
    <mergeCell ref="L10:N10"/>
    <mergeCell ref="L11:N11"/>
    <mergeCell ref="N26:O26"/>
    <mergeCell ref="T28:U28"/>
    <mergeCell ref="B5:J6"/>
    <mergeCell ref="K5:W6"/>
    <mergeCell ref="R29:S29"/>
    <mergeCell ref="I38:J38"/>
    <mergeCell ref="I37:J37"/>
    <mergeCell ref="I36:J36"/>
    <mergeCell ref="I35:J35"/>
    <mergeCell ref="I34:J34"/>
    <mergeCell ref="I33:J33"/>
    <mergeCell ref="L33:M33"/>
    <mergeCell ref="L34:M34"/>
    <mergeCell ref="L35:M35"/>
    <mergeCell ref="B9:W9"/>
    <mergeCell ref="P23:Q23"/>
    <mergeCell ref="B33:E33"/>
    <mergeCell ref="I30:J30"/>
    <mergeCell ref="L26:M26"/>
    <mergeCell ref="L27:M27"/>
    <mergeCell ref="B10:D10"/>
    <mergeCell ref="R23:S23"/>
    <mergeCell ref="N30:O30"/>
    <mergeCell ref="B14:D14"/>
    <mergeCell ref="O10:T10"/>
    <mergeCell ref="B26:E26"/>
    <mergeCell ref="R38:S38"/>
    <mergeCell ref="T37:U37"/>
    <mergeCell ref="R37:S37"/>
    <mergeCell ref="B37:E37"/>
    <mergeCell ref="B48:G48"/>
    <mergeCell ref="B45:N45"/>
    <mergeCell ref="B46:W46"/>
    <mergeCell ref="B39:Q40"/>
    <mergeCell ref="R39:S39"/>
    <mergeCell ref="T40:U40"/>
    <mergeCell ref="T26:U26"/>
    <mergeCell ref="T36:U36"/>
    <mergeCell ref="B38:E38"/>
    <mergeCell ref="F22:H22"/>
    <mergeCell ref="F23:H23"/>
    <mergeCell ref="F24:H24"/>
    <mergeCell ref="F25:H25"/>
    <mergeCell ref="F26:H26"/>
    <mergeCell ref="F27:H27"/>
    <mergeCell ref="F28:H28"/>
    <mergeCell ref="F29:H29"/>
    <mergeCell ref="F30:H30"/>
    <mergeCell ref="F31:H31"/>
    <mergeCell ref="F32:H32"/>
    <mergeCell ref="F33:H33"/>
    <mergeCell ref="F34:H34"/>
    <mergeCell ref="F35:H35"/>
    <mergeCell ref="F36:H36"/>
    <mergeCell ref="F37:H37"/>
    <mergeCell ref="F38:H38"/>
    <mergeCell ref="B29:E29"/>
    <mergeCell ref="B22:E22"/>
    <mergeCell ref="B25:E25"/>
    <mergeCell ref="T38:U38"/>
    <mergeCell ref="B30:E30"/>
    <mergeCell ref="B74:W74"/>
    <mergeCell ref="B80:N80"/>
    <mergeCell ref="B85:N85"/>
    <mergeCell ref="Q80:W80"/>
    <mergeCell ref="Q85:W85"/>
    <mergeCell ref="P59:S59"/>
    <mergeCell ref="B70:J70"/>
    <mergeCell ref="B72:M72"/>
    <mergeCell ref="M59:O59"/>
    <mergeCell ref="J59:L59"/>
    <mergeCell ref="B61:W61"/>
    <mergeCell ref="B69:J69"/>
    <mergeCell ref="B67:H67"/>
    <mergeCell ref="I67:N67"/>
    <mergeCell ref="B68:N68"/>
    <mergeCell ref="T59:W59"/>
    <mergeCell ref="B83:N84"/>
    <mergeCell ref="Q83:W84"/>
    <mergeCell ref="Q78:W79"/>
    <mergeCell ref="B64:J65"/>
    <mergeCell ref="P57:S57"/>
    <mergeCell ref="M54:O54"/>
    <mergeCell ref="M55:O55"/>
    <mergeCell ref="P58:S58"/>
    <mergeCell ref="P56:S56"/>
    <mergeCell ref="P55:S55"/>
    <mergeCell ref="P54:S54"/>
    <mergeCell ref="B51:W51"/>
    <mergeCell ref="M56:O56"/>
    <mergeCell ref="M57:O57"/>
    <mergeCell ref="B57:E57"/>
    <mergeCell ref="T57:W57"/>
    <mergeCell ref="T58:W58"/>
    <mergeCell ref="B58:E58"/>
    <mergeCell ref="F54:L54"/>
    <mergeCell ref="F55:L55"/>
    <mergeCell ref="F56:L56"/>
    <mergeCell ref="F57:L57"/>
    <mergeCell ref="F58:L58"/>
    <mergeCell ref="F53:L53"/>
    <mergeCell ref="M58:O58"/>
    <mergeCell ref="B54:E54"/>
    <mergeCell ref="B55:E55"/>
    <mergeCell ref="B56:E56"/>
    <mergeCell ref="T53:W53"/>
    <mergeCell ref="T54:W54"/>
    <mergeCell ref="T55:W55"/>
    <mergeCell ref="T56:W56"/>
    <mergeCell ref="R40:S40"/>
    <mergeCell ref="B53:E53"/>
    <mergeCell ref="M53:O53"/>
    <mergeCell ref="P53:S53"/>
    <mergeCell ref="V40:W40"/>
    <mergeCell ref="T39:U39"/>
    <mergeCell ref="V39:W39"/>
    <mergeCell ref="B42:D42"/>
    <mergeCell ref="E42:H42"/>
    <mergeCell ref="I42:M42"/>
    <mergeCell ref="N42:W42"/>
    <mergeCell ref="B41:W41"/>
    <mergeCell ref="B43:W43"/>
    <mergeCell ref="B52:E52"/>
    <mergeCell ref="F52:L52"/>
    <mergeCell ref="M52:O52"/>
    <mergeCell ref="P52:S52"/>
    <mergeCell ref="T52:W52"/>
    <mergeCell ref="I3:M3"/>
    <mergeCell ref="N3:W3"/>
    <mergeCell ref="B3:D3"/>
    <mergeCell ref="E3:H3"/>
    <mergeCell ref="V34:W34"/>
    <mergeCell ref="V35:W35"/>
    <mergeCell ref="V36:W36"/>
    <mergeCell ref="V37:W37"/>
    <mergeCell ref="B18:W18"/>
    <mergeCell ref="N33:O33"/>
    <mergeCell ref="N34:O34"/>
    <mergeCell ref="N35:O35"/>
    <mergeCell ref="N36:O36"/>
    <mergeCell ref="N37:O37"/>
    <mergeCell ref="I29:J29"/>
    <mergeCell ref="I28:J28"/>
    <mergeCell ref="I27:J27"/>
    <mergeCell ref="I26:J26"/>
    <mergeCell ref="L37:M37"/>
    <mergeCell ref="O11:T11"/>
    <mergeCell ref="O12:T12"/>
    <mergeCell ref="O13:T13"/>
    <mergeCell ref="P34:Q34"/>
    <mergeCell ref="V28:W28"/>
    <mergeCell ref="V27:W27"/>
    <mergeCell ref="V29:W29"/>
    <mergeCell ref="V30:W30"/>
    <mergeCell ref="V31:W31"/>
    <mergeCell ref="T32:U32"/>
    <mergeCell ref="T33:U33"/>
    <mergeCell ref="T35:U35"/>
    <mergeCell ref="L36:M36"/>
    <mergeCell ref="N29:O29"/>
    <mergeCell ref="R28:S28"/>
    <mergeCell ref="P29:Q29"/>
    <mergeCell ref="P30:Q30"/>
    <mergeCell ref="P31:Q31"/>
    <mergeCell ref="R31:S31"/>
    <mergeCell ref="T30:U30"/>
    <mergeCell ref="R30:S30"/>
    <mergeCell ref="T29:U29"/>
    <mergeCell ref="N27:O27"/>
    <mergeCell ref="R36:S36"/>
    <mergeCell ref="R34:S34"/>
    <mergeCell ref="R33:S33"/>
    <mergeCell ref="R32:S32"/>
    <mergeCell ref="T31:U31"/>
    <mergeCell ref="T27:U27"/>
    <mergeCell ref="B4:W4"/>
    <mergeCell ref="V38:W38"/>
    <mergeCell ref="T34:U34"/>
    <mergeCell ref="O14:T14"/>
    <mergeCell ref="O15:T15"/>
    <mergeCell ref="N38:O38"/>
    <mergeCell ref="L13:N13"/>
    <mergeCell ref="L15:N15"/>
    <mergeCell ref="R25:S25"/>
    <mergeCell ref="R26:S26"/>
    <mergeCell ref="R27:S27"/>
    <mergeCell ref="B21:W21"/>
    <mergeCell ref="N28:O28"/>
    <mergeCell ref="P35:Q35"/>
    <mergeCell ref="P36:Q36"/>
    <mergeCell ref="P37:Q37"/>
    <mergeCell ref="P38:Q38"/>
    <mergeCell ref="P32:Q32"/>
    <mergeCell ref="P33:Q33"/>
    <mergeCell ref="P24:Q24"/>
    <mergeCell ref="P25:Q25"/>
    <mergeCell ref="L38:M38"/>
    <mergeCell ref="V32:W32"/>
    <mergeCell ref="V33:W33"/>
    <mergeCell ref="B2:W2"/>
    <mergeCell ref="N23:O23"/>
    <mergeCell ref="N24:O24"/>
    <mergeCell ref="N25:O25"/>
    <mergeCell ref="T22:U22"/>
    <mergeCell ref="R22:S22"/>
    <mergeCell ref="P22:Q22"/>
    <mergeCell ref="N22:O22"/>
    <mergeCell ref="V22:W22"/>
    <mergeCell ref="V23:W23"/>
    <mergeCell ref="V24:W24"/>
    <mergeCell ref="V25:W25"/>
    <mergeCell ref="T23:U23"/>
    <mergeCell ref="T24:U24"/>
    <mergeCell ref="T25:U25"/>
    <mergeCell ref="I24:J24"/>
    <mergeCell ref="B8:W8"/>
    <mergeCell ref="B17:W17"/>
    <mergeCell ref="L14:N14"/>
    <mergeCell ref="B16:D16"/>
    <mergeCell ref="E16:J16"/>
    <mergeCell ref="I23:J23"/>
    <mergeCell ref="I22:J22"/>
    <mergeCell ref="L22:M22"/>
    <mergeCell ref="E14:J14"/>
    <mergeCell ref="L16:N16"/>
    <mergeCell ref="O16:T16"/>
    <mergeCell ref="R24:S24"/>
    <mergeCell ref="L12:N12"/>
    <mergeCell ref="B34:E34"/>
    <mergeCell ref="B35:E35"/>
    <mergeCell ref="B36:E36"/>
    <mergeCell ref="B23:E23"/>
    <mergeCell ref="B24:E24"/>
    <mergeCell ref="N31:O31"/>
    <mergeCell ref="N32:O32"/>
    <mergeCell ref="L23:M23"/>
    <mergeCell ref="L24:M24"/>
    <mergeCell ref="L25:M25"/>
    <mergeCell ref="L29:M29"/>
    <mergeCell ref="L30:M30"/>
    <mergeCell ref="L31:M31"/>
    <mergeCell ref="L32:M32"/>
    <mergeCell ref="I32:J32"/>
    <mergeCell ref="L28:M28"/>
    <mergeCell ref="I25:J25"/>
    <mergeCell ref="B20:W20"/>
    <mergeCell ref="V26:W26"/>
  </mergeCells>
  <dataValidations count="6">
    <dataValidation type="whole" operator="lessThanOrEqual" allowBlank="1" showInputMessage="1" showErrorMessage="1" errorTitle="Invalid Entry" error="Total Annual Hours Worked for Employer may not exceed 2080." sqref="L24:M38" xr:uid="{00000000-0002-0000-0200-000000000000}">
      <formula1>2080</formula1>
    </dataValidation>
    <dataValidation type="whole" operator="lessThanOrEqual" allowBlank="1" showInputMessage="1" showErrorMessage="1" errorTitle="Invalid Entry" error="# of CCFP Operating Months Per Year may not exceed 12." sqref="K24:K38" xr:uid="{00000000-0002-0000-0200-000001000000}">
      <formula1>12</formula1>
    </dataValidation>
    <dataValidation type="decimal" operator="lessThanOrEqual" allowBlank="1" showInputMessage="1" showErrorMessage="1" errorTitle="Invalid Entry" error="Hours Per Month Spent on CCFP may not exceed 173.33." sqref="I24:J38" xr:uid="{00000000-0002-0000-0200-000002000000}">
      <formula1>173.33</formula1>
    </dataValidation>
    <dataValidation type="decimal" operator="lessThanOrEqual" allowBlank="1" showInputMessage="1" showErrorMessage="1" errorTitle="Invalid Entry" error="The number of hours in this column may not exceed 173.33." sqref="M54:S58" xr:uid="{00000000-0002-0000-0200-000003000000}">
      <formula1>173.33</formula1>
    </dataValidation>
    <dataValidation type="whole" allowBlank="1" showInputMessage="1" showErrorMessage="1" errorTitle="Invalid Entry - Numbers Only" error="Please enter a numerical amount in whole dollars only. Do not include cents." sqref="N24:Q38" xr:uid="{00000000-0002-0000-0200-000004000000}">
      <formula1>0</formula1>
      <formula2>300000</formula2>
    </dataValidation>
    <dataValidation type="whole" allowBlank="1" showInputMessage="1" showErrorMessage="1" errorTitle="Invalid Entry - Numbers Only" error="Please enter a numerical amount is whole dollars. Do not include cents." sqref="T24:U38" xr:uid="{00000000-0002-0000-0200-000005000000}">
      <formula1>0</formula1>
      <formula2>300000</formula2>
    </dataValidation>
  </dataValidations>
  <printOptions horizontalCentered="1"/>
  <pageMargins left="0.25" right="0.25" top="0.75" bottom="0.75" header="0.3" footer="0.3"/>
  <pageSetup scale="50" fitToHeight="0" orientation="portrait" r:id="rId1"/>
  <headerFooter>
    <oddFooter>&amp;CPage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5"/>
  <sheetViews>
    <sheetView zoomScale="120" zoomScaleNormal="120" zoomScalePageLayoutView="120" workbookViewId="0">
      <selection activeCell="A42" sqref="A42:J42"/>
    </sheetView>
  </sheetViews>
  <sheetFormatPr defaultRowHeight="12.75" x14ac:dyDescent="0.25"/>
  <cols>
    <col min="1" max="1" width="14.140625" style="36" customWidth="1"/>
    <col min="2" max="2" width="38.28515625" style="36" customWidth="1"/>
    <col min="3" max="3" width="7.42578125" style="36" customWidth="1"/>
    <col min="4" max="4" width="10" style="36" customWidth="1"/>
    <col min="5" max="5" width="20.5703125" style="36" customWidth="1"/>
    <col min="6" max="6" width="25.140625" style="36" customWidth="1"/>
    <col min="7" max="7" width="2.7109375" style="36" customWidth="1"/>
    <col min="8" max="9" width="1.28515625" style="36" customWidth="1"/>
    <col min="10" max="10" width="16" style="36" customWidth="1"/>
    <col min="11" max="16384" width="9.140625" style="36"/>
  </cols>
  <sheetData>
    <row r="1" spans="1:10" ht="15.75" x14ac:dyDescent="0.25">
      <c r="A1" s="508" t="s">
        <v>115</v>
      </c>
      <c r="B1" s="508"/>
      <c r="C1" s="508"/>
      <c r="D1" s="508"/>
      <c r="E1" s="508"/>
      <c r="F1" s="508"/>
      <c r="G1" s="508"/>
      <c r="H1" s="508"/>
      <c r="I1" s="508"/>
      <c r="J1" s="508"/>
    </row>
    <row r="2" spans="1:10" ht="18.75" customHeight="1" x14ac:dyDescent="0.25">
      <c r="A2" s="509" t="s">
        <v>116</v>
      </c>
      <c r="B2" s="509"/>
      <c r="C2" s="509"/>
      <c r="D2" s="509"/>
      <c r="E2" s="509"/>
      <c r="F2" s="509"/>
      <c r="G2" s="509"/>
      <c r="H2" s="509"/>
      <c r="I2" s="509"/>
      <c r="J2" s="509"/>
    </row>
    <row r="3" spans="1:10" ht="18" customHeight="1" x14ac:dyDescent="0.25">
      <c r="A3" s="505" t="s">
        <v>213</v>
      </c>
      <c r="B3" s="505"/>
      <c r="C3" s="505"/>
      <c r="D3" s="505"/>
      <c r="E3" s="505"/>
      <c r="F3" s="505"/>
      <c r="G3" s="505"/>
      <c r="H3" s="505"/>
      <c r="I3" s="505"/>
      <c r="J3" s="505"/>
    </row>
    <row r="4" spans="1:10" s="47" customFormat="1" ht="15.75" customHeight="1" thickBot="1" x14ac:dyDescent="0.3">
      <c r="A4" s="514" t="s">
        <v>163</v>
      </c>
      <c r="B4" s="515"/>
      <c r="C4" s="515"/>
      <c r="D4" s="515"/>
      <c r="E4" s="515"/>
      <c r="F4" s="515"/>
      <c r="G4" s="515"/>
      <c r="H4" s="515"/>
      <c r="I4" s="515"/>
      <c r="J4" s="515"/>
    </row>
    <row r="5" spans="1:10" s="38" customFormat="1" ht="24" customHeight="1" thickBot="1" x14ac:dyDescent="0.3">
      <c r="A5" s="37" t="s">
        <v>103</v>
      </c>
      <c r="B5" s="124">
        <f>PEW!C2</f>
        <v>0</v>
      </c>
      <c r="C5" s="510" t="s">
        <v>104</v>
      </c>
      <c r="D5" s="510"/>
      <c r="E5" s="511">
        <f>PEW!I2</f>
        <v>0</v>
      </c>
      <c r="F5" s="512"/>
      <c r="G5" s="512"/>
      <c r="H5" s="512"/>
      <c r="I5" s="512"/>
      <c r="J5" s="513"/>
    </row>
    <row r="6" spans="1:10" ht="4.5" customHeight="1" x14ac:dyDescent="0.25">
      <c r="A6" s="504"/>
      <c r="B6" s="504"/>
      <c r="C6" s="504"/>
      <c r="D6" s="504"/>
      <c r="E6" s="504"/>
      <c r="F6" s="504"/>
      <c r="G6" s="504"/>
      <c r="H6" s="504"/>
      <c r="I6" s="504"/>
      <c r="J6" s="504"/>
    </row>
    <row r="7" spans="1:10" ht="11.25" customHeight="1" x14ac:dyDescent="0.25">
      <c r="A7" s="505"/>
      <c r="B7" s="505"/>
      <c r="C7" s="505"/>
      <c r="D7" s="505"/>
      <c r="E7" s="505"/>
      <c r="F7" s="505"/>
      <c r="G7" s="505"/>
      <c r="H7" s="505"/>
      <c r="I7" s="505"/>
      <c r="J7" s="505"/>
    </row>
    <row r="8" spans="1:10" s="39" customFormat="1" ht="14.1" customHeight="1" x14ac:dyDescent="0.25">
      <c r="A8" s="506" t="s">
        <v>136</v>
      </c>
      <c r="B8" s="506"/>
      <c r="C8" s="506"/>
      <c r="D8" s="506"/>
      <c r="E8" s="506"/>
      <c r="F8" s="506"/>
      <c r="G8" s="506"/>
      <c r="H8" s="506"/>
      <c r="I8" s="506"/>
      <c r="J8" s="506"/>
    </row>
    <row r="9" spans="1:10" s="39" customFormat="1" ht="10.5" customHeight="1" thickBot="1" x14ac:dyDescent="0.3">
      <c r="A9" s="506"/>
      <c r="B9" s="506"/>
      <c r="C9" s="506"/>
      <c r="D9" s="506"/>
      <c r="E9" s="506"/>
      <c r="F9" s="506"/>
      <c r="G9" s="506"/>
      <c r="H9" s="506"/>
      <c r="I9" s="506"/>
      <c r="J9" s="506"/>
    </row>
    <row r="10" spans="1:10" ht="30" customHeight="1" thickBot="1" x14ac:dyDescent="0.3">
      <c r="A10" s="507" t="s">
        <v>137</v>
      </c>
      <c r="B10" s="488"/>
      <c r="C10" s="487" t="s">
        <v>138</v>
      </c>
      <c r="D10" s="488"/>
      <c r="E10" s="129" t="s">
        <v>139</v>
      </c>
      <c r="F10" s="487" t="s">
        <v>140</v>
      </c>
      <c r="G10" s="489"/>
    </row>
    <row r="11" spans="1:10" ht="20.25" customHeight="1" x14ac:dyDescent="0.25">
      <c r="A11" s="499" t="s">
        <v>141</v>
      </c>
      <c r="B11" s="475"/>
      <c r="C11" s="500">
        <v>0</v>
      </c>
      <c r="D11" s="501"/>
      <c r="E11" s="130">
        <v>0</v>
      </c>
      <c r="F11" s="502">
        <f t="shared" ref="F11:F17" si="0">SUM(C11:E11)</f>
        <v>0</v>
      </c>
      <c r="G11" s="503"/>
    </row>
    <row r="12" spans="1:10" ht="20.25" customHeight="1" x14ac:dyDescent="0.25">
      <c r="A12" s="498" t="s">
        <v>109</v>
      </c>
      <c r="B12" s="469"/>
      <c r="C12" s="494">
        <v>0</v>
      </c>
      <c r="D12" s="495"/>
      <c r="E12" s="40">
        <v>0</v>
      </c>
      <c r="F12" s="496">
        <f t="shared" si="0"/>
        <v>0</v>
      </c>
      <c r="G12" s="497"/>
    </row>
    <row r="13" spans="1:10" ht="20.25" customHeight="1" x14ac:dyDescent="0.25">
      <c r="A13" s="498" t="s">
        <v>108</v>
      </c>
      <c r="B13" s="469"/>
      <c r="C13" s="494">
        <v>0</v>
      </c>
      <c r="D13" s="495"/>
      <c r="E13" s="40">
        <v>0</v>
      </c>
      <c r="F13" s="496">
        <f t="shared" si="0"/>
        <v>0</v>
      </c>
      <c r="G13" s="497"/>
    </row>
    <row r="14" spans="1:10" ht="20.25" customHeight="1" x14ac:dyDescent="0.25">
      <c r="A14" s="468" t="s">
        <v>142</v>
      </c>
      <c r="B14" s="469"/>
      <c r="C14" s="494">
        <v>0</v>
      </c>
      <c r="D14" s="495"/>
      <c r="E14" s="40">
        <v>0</v>
      </c>
      <c r="F14" s="496">
        <f t="shared" si="0"/>
        <v>0</v>
      </c>
      <c r="G14" s="497"/>
    </row>
    <row r="15" spans="1:10" ht="20.25" customHeight="1" x14ac:dyDescent="0.25">
      <c r="A15" s="468" t="s">
        <v>143</v>
      </c>
      <c r="B15" s="469"/>
      <c r="C15" s="494">
        <v>0</v>
      </c>
      <c r="D15" s="495"/>
      <c r="E15" s="40">
        <v>0</v>
      </c>
      <c r="F15" s="496">
        <f t="shared" si="0"/>
        <v>0</v>
      </c>
      <c r="G15" s="497"/>
    </row>
    <row r="16" spans="1:10" ht="20.25" customHeight="1" x14ac:dyDescent="0.25">
      <c r="A16" s="468" t="s">
        <v>144</v>
      </c>
      <c r="B16" s="469"/>
      <c r="C16" s="494">
        <v>0</v>
      </c>
      <c r="D16" s="495"/>
      <c r="E16" s="40">
        <v>0</v>
      </c>
      <c r="F16" s="496">
        <f t="shared" si="0"/>
        <v>0</v>
      </c>
      <c r="G16" s="497"/>
    </row>
    <row r="17" spans="1:10" ht="42.95" customHeight="1" thickBot="1" x14ac:dyDescent="0.3">
      <c r="A17" s="456" t="s">
        <v>145</v>
      </c>
      <c r="B17" s="457"/>
      <c r="C17" s="490">
        <v>0</v>
      </c>
      <c r="D17" s="491"/>
      <c r="E17" s="131">
        <v>0</v>
      </c>
      <c r="F17" s="492">
        <f t="shared" si="0"/>
        <v>0</v>
      </c>
      <c r="G17" s="493"/>
    </row>
    <row r="18" spans="1:10" ht="30.75" customHeight="1" thickBot="1" x14ac:dyDescent="0.3">
      <c r="A18" s="446" t="s">
        <v>146</v>
      </c>
      <c r="B18" s="447"/>
      <c r="C18" s="463">
        <f>SUM(C11:D17)</f>
        <v>0</v>
      </c>
      <c r="D18" s="464"/>
      <c r="E18" s="132">
        <f>SUM(E11:E17)</f>
        <v>0</v>
      </c>
      <c r="F18" s="463">
        <f>SUM(F11:G17)</f>
        <v>0</v>
      </c>
      <c r="G18" s="465"/>
    </row>
    <row r="19" spans="1:10" ht="6.95" customHeight="1" thickBot="1" x14ac:dyDescent="0.3">
      <c r="A19" s="481"/>
      <c r="B19" s="482"/>
      <c r="C19" s="483"/>
      <c r="D19" s="482"/>
      <c r="E19" s="125"/>
      <c r="F19" s="483"/>
      <c r="G19" s="484"/>
    </row>
    <row r="20" spans="1:10" ht="30" customHeight="1" thickBot="1" x14ac:dyDescent="0.3">
      <c r="A20" s="485" t="s">
        <v>147</v>
      </c>
      <c r="B20" s="486"/>
      <c r="C20" s="487" t="s">
        <v>138</v>
      </c>
      <c r="D20" s="488"/>
      <c r="E20" s="129" t="s">
        <v>139</v>
      </c>
      <c r="F20" s="487" t="s">
        <v>140</v>
      </c>
      <c r="G20" s="489"/>
    </row>
    <row r="21" spans="1:10" ht="20.25" customHeight="1" x14ac:dyDescent="0.25">
      <c r="A21" s="474" t="s">
        <v>112</v>
      </c>
      <c r="B21" s="475"/>
      <c r="C21" s="476">
        <f>'Management Plan'!T44</f>
        <v>0</v>
      </c>
      <c r="D21" s="477"/>
      <c r="E21" s="128">
        <f>'Management Plan'!V44</f>
        <v>0</v>
      </c>
      <c r="F21" s="476">
        <f>SUM(C21:E21)</f>
        <v>0</v>
      </c>
      <c r="G21" s="478"/>
      <c r="J21" s="479" t="s">
        <v>120</v>
      </c>
    </row>
    <row r="22" spans="1:10" ht="20.25" customHeight="1" thickBot="1" x14ac:dyDescent="0.3">
      <c r="A22" s="468" t="s">
        <v>148</v>
      </c>
      <c r="B22" s="469"/>
      <c r="C22" s="470">
        <v>0</v>
      </c>
      <c r="D22" s="471"/>
      <c r="E22" s="41">
        <v>0</v>
      </c>
      <c r="F22" s="472">
        <f t="shared" ref="F22:F27" si="1">SUM(C22:E22)</f>
        <v>0</v>
      </c>
      <c r="G22" s="473"/>
      <c r="J22" s="480"/>
    </row>
    <row r="23" spans="1:10" ht="20.25" customHeight="1" thickBot="1" x14ac:dyDescent="0.3">
      <c r="A23" s="468" t="s">
        <v>149</v>
      </c>
      <c r="B23" s="469"/>
      <c r="C23" s="470">
        <v>0</v>
      </c>
      <c r="D23" s="471"/>
      <c r="E23" s="41">
        <v>0</v>
      </c>
      <c r="F23" s="472">
        <f t="shared" si="1"/>
        <v>0</v>
      </c>
      <c r="G23" s="473"/>
      <c r="J23" s="134">
        <f>PEW!P42</f>
        <v>0</v>
      </c>
    </row>
    <row r="24" spans="1:10" ht="20.25" customHeight="1" x14ac:dyDescent="0.25">
      <c r="A24" s="468" t="s">
        <v>150</v>
      </c>
      <c r="B24" s="469"/>
      <c r="C24" s="470">
        <v>0</v>
      </c>
      <c r="D24" s="471"/>
      <c r="E24" s="41">
        <v>0</v>
      </c>
      <c r="F24" s="472">
        <f t="shared" si="1"/>
        <v>0</v>
      </c>
      <c r="G24" s="473"/>
      <c r="J24" s="466" t="s">
        <v>121</v>
      </c>
    </row>
    <row r="25" spans="1:10" ht="20.25" customHeight="1" thickBot="1" x14ac:dyDescent="0.3">
      <c r="A25" s="468" t="s">
        <v>151</v>
      </c>
      <c r="B25" s="469"/>
      <c r="C25" s="470">
        <v>0</v>
      </c>
      <c r="D25" s="471"/>
      <c r="E25" s="41">
        <v>0</v>
      </c>
      <c r="F25" s="472">
        <f t="shared" si="1"/>
        <v>0</v>
      </c>
      <c r="G25" s="473"/>
      <c r="J25" s="467"/>
    </row>
    <row r="26" spans="1:10" ht="20.25" customHeight="1" thickBot="1" x14ac:dyDescent="0.3">
      <c r="A26" s="468" t="s">
        <v>152</v>
      </c>
      <c r="B26" s="469"/>
      <c r="C26" s="470">
        <v>0</v>
      </c>
      <c r="D26" s="471"/>
      <c r="E26" s="41">
        <v>0</v>
      </c>
      <c r="F26" s="472">
        <f t="shared" si="1"/>
        <v>0</v>
      </c>
      <c r="G26" s="473"/>
      <c r="J26" s="42">
        <f>J23-C30</f>
        <v>0</v>
      </c>
    </row>
    <row r="27" spans="1:10" ht="44.1" customHeight="1" thickBot="1" x14ac:dyDescent="0.3">
      <c r="A27" s="456" t="s">
        <v>145</v>
      </c>
      <c r="B27" s="457"/>
      <c r="C27" s="458">
        <v>0</v>
      </c>
      <c r="D27" s="459"/>
      <c r="E27" s="133">
        <v>0</v>
      </c>
      <c r="F27" s="460">
        <f t="shared" si="1"/>
        <v>0</v>
      </c>
      <c r="G27" s="461"/>
    </row>
    <row r="28" spans="1:10" ht="42" customHeight="1" thickBot="1" x14ac:dyDescent="0.3">
      <c r="A28" s="462" t="s">
        <v>153</v>
      </c>
      <c r="B28" s="447"/>
      <c r="C28" s="463">
        <f>SUM(C21:D27)</f>
        <v>0</v>
      </c>
      <c r="D28" s="464"/>
      <c r="E28" s="132">
        <f>SUM(E21:E27)</f>
        <v>0</v>
      </c>
      <c r="F28" s="463">
        <f>SUM(F21:G27)</f>
        <v>0</v>
      </c>
      <c r="G28" s="465"/>
    </row>
    <row r="29" spans="1:10" ht="18" customHeight="1" thickBot="1" x14ac:dyDescent="0.3">
      <c r="A29" s="446"/>
      <c r="B29" s="447"/>
      <c r="C29" s="448" t="s">
        <v>113</v>
      </c>
      <c r="D29" s="449"/>
      <c r="E29" s="127" t="s">
        <v>111</v>
      </c>
      <c r="F29" s="448" t="s">
        <v>114</v>
      </c>
      <c r="G29" s="450"/>
    </row>
    <row r="30" spans="1:10" ht="18" customHeight="1" thickBot="1" x14ac:dyDescent="0.3">
      <c r="A30" s="451" t="s">
        <v>154</v>
      </c>
      <c r="B30" s="452"/>
      <c r="C30" s="453">
        <f>SUM(C28,C18)</f>
        <v>0</v>
      </c>
      <c r="D30" s="454"/>
      <c r="E30" s="126">
        <f>SUM(E18,E28)</f>
        <v>0</v>
      </c>
      <c r="F30" s="453">
        <f>SUM(F18,F28)</f>
        <v>0</v>
      </c>
      <c r="G30" s="455"/>
    </row>
    <row r="31" spans="1:10" s="44" customFormat="1" ht="14.1" customHeight="1" x14ac:dyDescent="0.25">
      <c r="A31" s="43" t="s">
        <v>155</v>
      </c>
    </row>
    <row r="32" spans="1:10" s="44" customFormat="1" x14ac:dyDescent="0.25">
      <c r="A32" s="428" t="s">
        <v>119</v>
      </c>
      <c r="B32" s="428"/>
      <c r="C32" s="428"/>
      <c r="D32" s="428"/>
      <c r="E32" s="428"/>
      <c r="F32" s="428"/>
      <c r="G32" s="428"/>
      <c r="H32" s="428"/>
      <c r="I32" s="428"/>
      <c r="J32" s="428"/>
    </row>
    <row r="33" spans="1:10" s="44" customFormat="1" ht="14.1" customHeight="1" x14ac:dyDescent="0.25">
      <c r="A33" s="429" t="s">
        <v>156</v>
      </c>
      <c r="B33" s="429"/>
      <c r="C33" s="429"/>
      <c r="D33" s="429"/>
      <c r="E33" s="429"/>
      <c r="F33" s="429"/>
      <c r="G33" s="429"/>
      <c r="H33" s="429"/>
      <c r="I33" s="429"/>
      <c r="J33" s="429"/>
    </row>
    <row r="34" spans="1:10" s="44" customFormat="1" ht="14.1" customHeight="1" x14ac:dyDescent="0.25">
      <c r="A34" s="429" t="s">
        <v>157</v>
      </c>
      <c r="B34" s="430"/>
      <c r="C34" s="430"/>
      <c r="D34" s="430"/>
      <c r="E34" s="430"/>
      <c r="F34" s="430"/>
      <c r="G34" s="430"/>
      <c r="H34" s="430"/>
      <c r="I34" s="430"/>
      <c r="J34" s="430"/>
    </row>
    <row r="35" spans="1:10" s="44" customFormat="1" ht="14.1" customHeight="1" x14ac:dyDescent="0.25">
      <c r="A35" s="44" t="s">
        <v>158</v>
      </c>
    </row>
    <row r="36" spans="1:10" ht="6" customHeight="1" x14ac:dyDescent="0.25"/>
    <row r="37" spans="1:10" ht="14.1" customHeight="1" x14ac:dyDescent="0.25">
      <c r="A37" s="36" t="s">
        <v>159</v>
      </c>
    </row>
    <row r="38" spans="1:10" ht="14.1" customHeight="1" thickBot="1" x14ac:dyDescent="0.3">
      <c r="A38" s="36" t="s">
        <v>160</v>
      </c>
    </row>
    <row r="39" spans="1:10" ht="26.25" customHeight="1" thickBot="1" x14ac:dyDescent="0.3">
      <c r="A39" s="431"/>
      <c r="B39" s="432"/>
      <c r="C39" s="432"/>
      <c r="D39" s="432"/>
      <c r="E39" s="432"/>
      <c r="F39" s="432"/>
      <c r="G39" s="432"/>
      <c r="H39" s="432"/>
      <c r="I39" s="432"/>
      <c r="J39" s="433"/>
    </row>
    <row r="40" spans="1:10" ht="6" customHeight="1" x14ac:dyDescent="0.25"/>
    <row r="41" spans="1:10" ht="27" customHeight="1" thickBot="1" x14ac:dyDescent="0.3">
      <c r="A41" s="434" t="s">
        <v>110</v>
      </c>
      <c r="B41" s="265"/>
      <c r="C41" s="265"/>
      <c r="D41" s="265"/>
      <c r="E41" s="265"/>
      <c r="F41" s="265"/>
      <c r="G41" s="265"/>
      <c r="H41" s="265"/>
      <c r="I41" s="265"/>
      <c r="J41" s="265"/>
    </row>
    <row r="42" spans="1:10" ht="27" customHeight="1" thickBot="1" x14ac:dyDescent="0.3">
      <c r="A42" s="435"/>
      <c r="B42" s="436"/>
      <c r="C42" s="436"/>
      <c r="D42" s="436"/>
      <c r="E42" s="436"/>
      <c r="F42" s="436"/>
      <c r="G42" s="436"/>
      <c r="H42" s="436"/>
      <c r="I42" s="436"/>
      <c r="J42" s="437"/>
    </row>
    <row r="43" spans="1:10" s="46" customFormat="1" ht="14.1" customHeight="1" x14ac:dyDescent="0.25">
      <c r="A43" s="45" t="s">
        <v>161</v>
      </c>
    </row>
    <row r="44" spans="1:10" ht="6" customHeight="1" thickBot="1" x14ac:dyDescent="0.3"/>
    <row r="45" spans="1:10" ht="14.1" customHeight="1" thickBot="1" x14ac:dyDescent="0.3">
      <c r="A45" s="135" t="s">
        <v>162</v>
      </c>
      <c r="B45" s="136"/>
      <c r="C45" s="137"/>
      <c r="D45" s="137"/>
      <c r="E45" s="137"/>
      <c r="F45" s="137"/>
      <c r="G45" s="137"/>
      <c r="H45" s="137"/>
      <c r="I45" s="137"/>
      <c r="J45" s="138"/>
    </row>
    <row r="46" spans="1:10" ht="25.5" customHeight="1" thickBot="1" x14ac:dyDescent="0.3">
      <c r="A46" s="426"/>
      <c r="B46" s="427"/>
      <c r="C46" s="427"/>
      <c r="D46" s="427"/>
      <c r="F46" s="438"/>
      <c r="G46" s="439"/>
      <c r="H46" s="439"/>
      <c r="I46" s="439"/>
      <c r="J46" s="440"/>
    </row>
    <row r="47" spans="1:10" ht="12.75" customHeight="1" thickBot="1" x14ac:dyDescent="0.3">
      <c r="A47" s="441" t="s">
        <v>57</v>
      </c>
      <c r="B47" s="442"/>
      <c r="C47" s="32"/>
      <c r="D47" s="32"/>
      <c r="F47" s="32" t="s">
        <v>24</v>
      </c>
      <c r="G47" s="32"/>
      <c r="H47" s="32"/>
      <c r="I47" s="32"/>
      <c r="J47" s="139"/>
    </row>
    <row r="48" spans="1:10" ht="25.5" customHeight="1" thickBot="1" x14ac:dyDescent="0.3">
      <c r="A48" s="443"/>
      <c r="B48" s="444"/>
      <c r="C48" s="444"/>
      <c r="D48" s="445"/>
      <c r="F48" s="443"/>
      <c r="G48" s="444"/>
      <c r="H48" s="444"/>
      <c r="I48" s="444"/>
      <c r="J48" s="445"/>
    </row>
    <row r="49" spans="1:10" ht="12.75" customHeight="1" thickBot="1" x14ac:dyDescent="0.3">
      <c r="A49" s="416" t="s">
        <v>23</v>
      </c>
      <c r="B49" s="417"/>
      <c r="C49" s="140"/>
      <c r="D49" s="140"/>
      <c r="E49" s="141"/>
      <c r="F49" s="140" t="s">
        <v>25</v>
      </c>
      <c r="G49" s="140"/>
      <c r="H49" s="140"/>
      <c r="I49" s="140"/>
      <c r="J49" s="142"/>
    </row>
    <row r="50" spans="1:10" ht="14.1" customHeight="1" thickBot="1" x14ac:dyDescent="0.3"/>
    <row r="51" spans="1:10" ht="15" customHeight="1" x14ac:dyDescent="0.25">
      <c r="A51" s="418" t="s">
        <v>105</v>
      </c>
      <c r="B51" s="419"/>
      <c r="C51" s="419"/>
      <c r="D51" s="419"/>
      <c r="E51" s="419"/>
      <c r="F51" s="419"/>
      <c r="G51" s="419"/>
      <c r="H51" s="419"/>
      <c r="I51" s="419"/>
      <c r="J51" s="420"/>
    </row>
    <row r="52" spans="1:10" ht="25.5" customHeight="1" x14ac:dyDescent="0.25">
      <c r="A52" s="421"/>
      <c r="B52" s="422"/>
      <c r="C52" s="422"/>
      <c r="D52" s="422"/>
      <c r="F52" s="423"/>
      <c r="G52" s="423"/>
      <c r="H52" s="423"/>
      <c r="I52" s="423"/>
      <c r="J52" s="424"/>
    </row>
    <row r="53" spans="1:10" ht="15.75" customHeight="1" x14ac:dyDescent="0.25">
      <c r="A53" s="425" t="s">
        <v>106</v>
      </c>
      <c r="B53" s="265"/>
      <c r="C53" s="32"/>
      <c r="D53" s="32"/>
      <c r="F53" s="32" t="s">
        <v>24</v>
      </c>
      <c r="G53" s="32"/>
      <c r="H53" s="32"/>
      <c r="I53" s="32"/>
      <c r="J53" s="139"/>
    </row>
    <row r="54" spans="1:10" ht="25.5" customHeight="1" x14ac:dyDescent="0.25">
      <c r="A54" s="426"/>
      <c r="B54" s="427"/>
      <c r="C54" s="427"/>
      <c r="D54" s="427"/>
      <c r="F54" s="423"/>
      <c r="G54" s="423"/>
      <c r="H54" s="423"/>
      <c r="I54" s="423"/>
      <c r="J54" s="424"/>
    </row>
    <row r="55" spans="1:10" ht="12.75" customHeight="1" thickBot="1" x14ac:dyDescent="0.3">
      <c r="A55" s="416" t="s">
        <v>107</v>
      </c>
      <c r="B55" s="417"/>
      <c r="C55" s="140"/>
      <c r="D55" s="140"/>
      <c r="E55" s="141"/>
      <c r="F55" s="140" t="s">
        <v>24</v>
      </c>
      <c r="G55" s="140"/>
      <c r="H55" s="140"/>
      <c r="I55" s="140"/>
      <c r="J55" s="142"/>
    </row>
  </sheetData>
  <sheetProtection algorithmName="SHA-512" hashValue="gpANTiVxPvXQMSLj5pUqfnCnSPJ7DhUFT7A9ZH8UNjgnJbxCVGFfu5buUj/l8nmmPjIiju+nRec/ufskC7u9YA==" saltValue="aWF3LXzhHbQ/3ose+t/1+g==" spinCount="100000" sheet="1" selectLockedCells="1"/>
  <mergeCells count="93">
    <mergeCell ref="A1:J1"/>
    <mergeCell ref="A2:J2"/>
    <mergeCell ref="A3:J3"/>
    <mergeCell ref="C5:D5"/>
    <mergeCell ref="E5:J5"/>
    <mergeCell ref="A4:J4"/>
    <mergeCell ref="A6:J6"/>
    <mergeCell ref="A7:J7"/>
    <mergeCell ref="A8:J9"/>
    <mergeCell ref="A10:B10"/>
    <mergeCell ref="C10:D10"/>
    <mergeCell ref="F10:G10"/>
    <mergeCell ref="A11:B11"/>
    <mergeCell ref="C11:D11"/>
    <mergeCell ref="F11:G11"/>
    <mergeCell ref="A12:B12"/>
    <mergeCell ref="C12:D12"/>
    <mergeCell ref="F12:G12"/>
    <mergeCell ref="A13:B13"/>
    <mergeCell ref="C13:D13"/>
    <mergeCell ref="F13:G13"/>
    <mergeCell ref="A14:B14"/>
    <mergeCell ref="C14:D14"/>
    <mergeCell ref="F14:G14"/>
    <mergeCell ref="A15:B15"/>
    <mergeCell ref="C15:D15"/>
    <mergeCell ref="F15:G15"/>
    <mergeCell ref="A16:B16"/>
    <mergeCell ref="C16:D16"/>
    <mergeCell ref="F16:G16"/>
    <mergeCell ref="A17:B17"/>
    <mergeCell ref="C17:D17"/>
    <mergeCell ref="F17:G17"/>
    <mergeCell ref="A18:B18"/>
    <mergeCell ref="C18:D18"/>
    <mergeCell ref="F18:G18"/>
    <mergeCell ref="A19:B19"/>
    <mergeCell ref="C19:D19"/>
    <mergeCell ref="F19:G19"/>
    <mergeCell ref="A20:B20"/>
    <mergeCell ref="C20:D20"/>
    <mergeCell ref="F20:G20"/>
    <mergeCell ref="A21:B21"/>
    <mergeCell ref="C21:D21"/>
    <mergeCell ref="F21:G21"/>
    <mergeCell ref="J21:J22"/>
    <mergeCell ref="A22:B22"/>
    <mergeCell ref="C22:D22"/>
    <mergeCell ref="F22:G22"/>
    <mergeCell ref="A23:B23"/>
    <mergeCell ref="C23:D23"/>
    <mergeCell ref="F23:G23"/>
    <mergeCell ref="A24:B24"/>
    <mergeCell ref="C24:D24"/>
    <mergeCell ref="F24:G24"/>
    <mergeCell ref="J24:J25"/>
    <mergeCell ref="A25:B25"/>
    <mergeCell ref="C25:D25"/>
    <mergeCell ref="F25:G25"/>
    <mergeCell ref="A26:B26"/>
    <mergeCell ref="C26:D26"/>
    <mergeCell ref="F26:G26"/>
    <mergeCell ref="A27:B27"/>
    <mergeCell ref="C27:D27"/>
    <mergeCell ref="F27:G27"/>
    <mergeCell ref="A28:B28"/>
    <mergeCell ref="C28:D28"/>
    <mergeCell ref="F28:G28"/>
    <mergeCell ref="A29:B29"/>
    <mergeCell ref="C29:D29"/>
    <mergeCell ref="F29:G29"/>
    <mergeCell ref="A30:B30"/>
    <mergeCell ref="C30:D30"/>
    <mergeCell ref="F30:G30"/>
    <mergeCell ref="A49:B49"/>
    <mergeCell ref="A32:J32"/>
    <mergeCell ref="A33:J33"/>
    <mergeCell ref="A34:J34"/>
    <mergeCell ref="A39:J39"/>
    <mergeCell ref="A41:J41"/>
    <mergeCell ref="A42:J42"/>
    <mergeCell ref="A46:D46"/>
    <mergeCell ref="F46:J46"/>
    <mergeCell ref="A47:B47"/>
    <mergeCell ref="A48:D48"/>
    <mergeCell ref="F48:J48"/>
    <mergeCell ref="A55:B55"/>
    <mergeCell ref="A51:J51"/>
    <mergeCell ref="A52:D52"/>
    <mergeCell ref="F52:J52"/>
    <mergeCell ref="A53:B53"/>
    <mergeCell ref="A54:D54"/>
    <mergeCell ref="F54:J54"/>
  </mergeCells>
  <conditionalFormatting sqref="C28:D28">
    <cfRule type="cellIs" dxfId="3" priority="2" operator="greaterThan">
      <formula>$J$23*0.15</formula>
    </cfRule>
  </conditionalFormatting>
  <conditionalFormatting sqref="C30:D30">
    <cfRule type="cellIs" dxfId="2" priority="1" operator="greaterThan">
      <formula>$J$23</formula>
    </cfRule>
  </conditionalFormatting>
  <dataValidations count="2">
    <dataValidation type="whole" allowBlank="1" showInputMessage="1" showErrorMessage="1" errorTitle="Invalid Entry - Whole #s Only" error="Please enter a numerical amount in whole dollars only. Do not include cents." sqref="C11:E17" xr:uid="{00000000-0002-0000-0300-000000000000}">
      <formula1>0</formula1>
      <formula2>6000000000000</formula2>
    </dataValidation>
    <dataValidation type="whole" allowBlank="1" showInputMessage="1" showErrorMessage="1" errorTitle="Invalid Entry - Whole #s Only" error="Enter a numerical amount in whole dollars only. Do not include cents." sqref="C21:E27" xr:uid="{00000000-0002-0000-0300-000001000000}">
      <formula1>0</formula1>
      <formula2>6000000000000</formula2>
    </dataValidation>
  </dataValidations>
  <pageMargins left="0.48993055555555554" right="0.7" top="0.75" bottom="0.75" header="0.3" footer="0.3"/>
  <pageSetup scale="68" orientation="portrait" r:id="rId1"/>
  <extLst>
    <ext xmlns:x14="http://schemas.microsoft.com/office/spreadsheetml/2009/9/main" uri="{78C0D931-6437-407d-A8EE-F0AAD7539E65}">
      <x14:conditionalFormattings>
        <x14:conditionalFormatting xmlns:xm="http://schemas.microsoft.com/office/excel/2006/main">
          <x14:cfRule type="cellIs" priority="4" operator="notEqual" id="{E55D635E-AA7E-4DC1-B800-34E052684A0A}">
            <xm:f>'C:\Users\GhaffariBX\Documents\Reimbursement Rates\[Prospective S Sponsors - PEW Management Plan Budget.xlsx]PEW'!#REF!</xm:f>
            <x14:dxf>
              <fill>
                <patternFill>
                  <bgColor rgb="FFFF0000"/>
                </patternFill>
              </fill>
            </x14:dxf>
          </x14:cfRule>
          <xm:sqref>C30:D30</xm:sqref>
        </x14:conditionalFormatting>
        <x14:conditionalFormatting xmlns:xm="http://schemas.microsoft.com/office/excel/2006/main">
          <x14:cfRule type="cellIs" priority="3" operator="lessThan" id="{618D7BB2-0A63-4F6E-B835-7E200306CEF9}">
            <xm:f>'C:\Users\GhaffariBX\Documents\Reimbursement Rates\[Prospective S Sponsors - PEW Management Plan Budget.xlsx]PEW'!#REF!</xm:f>
            <x14:dxf>
              <fill>
                <patternFill>
                  <bgColor rgb="FFFF0000"/>
                </patternFill>
              </fill>
            </x14:dxf>
          </x14:cfRule>
          <xm:sqref>F30:G30</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5FB9F7A0A222647B214D88A4246986C" ma:contentTypeVersion="12" ma:contentTypeDescription="Create a new document." ma:contentTypeScope="" ma:versionID="5453aead5d05c72ab627467e7966d5a7">
  <xsd:schema xmlns:xsd="http://www.w3.org/2001/XMLSchema" xmlns:xs="http://www.w3.org/2001/XMLSchema" xmlns:p="http://schemas.microsoft.com/office/2006/metadata/properties" xmlns:ns3="76d14a42-aa85-4c0e-af92-07eaf1a7d4b8" xmlns:ns4="bf2c8b4d-a089-4d27-9600-988a8e1e26da" targetNamespace="http://schemas.microsoft.com/office/2006/metadata/properties" ma:root="true" ma:fieldsID="c916a9f36c3706cfeb0c8e5bea02f470" ns3:_="" ns4:_="">
    <xsd:import namespace="76d14a42-aa85-4c0e-af92-07eaf1a7d4b8"/>
    <xsd:import namespace="bf2c8b4d-a089-4d27-9600-988a8e1e26da"/>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14a42-aa85-4c0e-af92-07eaf1a7d4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f2c8b4d-a089-4d27-9600-988a8e1e26da"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A982BBA-7A4B-4E0C-BD4E-6AB48A18AE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14a42-aa85-4c0e-af92-07eaf1a7d4b8"/>
    <ds:schemaRef ds:uri="bf2c8b4d-a089-4d27-9600-988a8e1e26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3C7294-5E35-415F-B4FB-C26EE51EA3DE}">
  <ds:schemaRefs>
    <ds:schemaRef ds:uri="http://schemas.microsoft.com/sharepoint/v3/contenttype/forms"/>
  </ds:schemaRefs>
</ds:datastoreItem>
</file>

<file path=customXml/itemProps3.xml><?xml version="1.0" encoding="utf-8"?>
<ds:datastoreItem xmlns:ds="http://schemas.openxmlformats.org/officeDocument/2006/customXml" ds:itemID="{9A90D327-FB76-439B-9EAE-432F1E7607DF}">
  <ds:schemaRefs>
    <ds:schemaRef ds:uri="http://schemas.openxmlformats.org/package/2006/metadata/core-properties"/>
    <ds:schemaRef ds:uri="http://schemas.microsoft.com/office/infopath/2007/PartnerControls"/>
    <ds:schemaRef ds:uri="bf2c8b4d-a089-4d27-9600-988a8e1e26da"/>
    <ds:schemaRef ds:uri="http://purl.org/dc/dcmitype/"/>
    <ds:schemaRef ds:uri="http://schemas.microsoft.com/office/2006/metadata/properties"/>
    <ds:schemaRef ds:uri="76d14a42-aa85-4c0e-af92-07eaf1a7d4b8"/>
    <ds:schemaRef ds:uri="http://schemas.microsoft.com/office/2006/documentManagement/types"/>
    <ds:schemaRef ds:uri="http://www.w3.org/XML/1998/namespace"/>
    <ds:schemaRef ds:uri="http://purl.org/dc/elements/1.1/"/>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vt:lpstr>
      <vt:lpstr>PEW</vt:lpstr>
      <vt:lpstr>Management Plan</vt:lpstr>
      <vt:lpstr>Budget</vt:lpstr>
      <vt:lpstr>PEW!LS_R</vt:lpstr>
      <vt:lpstr>'Management Plan'!Print_Area</vt:lpstr>
    </vt:vector>
  </TitlesOfParts>
  <Company>Florida Department of Health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Foster, Arriet V</dc:creator>
  <cp:lastModifiedBy>Toole, Sarah</cp:lastModifiedBy>
  <cp:lastPrinted>2019-11-22T20:41:27Z</cp:lastPrinted>
  <dcterms:created xsi:type="dcterms:W3CDTF">2015-05-22T17:37:14Z</dcterms:created>
  <dcterms:modified xsi:type="dcterms:W3CDTF">2026-07-30T15:48:06Z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0x01010075FB9F7A0A222647B214D88A4246986C</vt:lpwstr>
  </property>
</Properties>
</file>